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132" windowWidth="14640" windowHeight="8412" tabRatio="846" activeTab="7"/>
  </bookViews>
  <sheets>
    <sheet name="Fran" sheetId="1" r:id="rId1"/>
    <sheet name="Math" sheetId="4" r:id="rId2"/>
    <sheet name="Autres" sheetId="11" r:id="rId3"/>
    <sheet name="Livret1" sheetId="3" r:id="rId4"/>
    <sheet name="RécapFran" sheetId="9" r:id="rId5"/>
    <sheet name="RécapMath" sheetId="10" r:id="rId6"/>
    <sheet name="Couverture" sheetId="12" r:id="rId7"/>
    <sheet name="Bilan" sheetId="13" r:id="rId8"/>
    <sheet name="Feuil1" sheetId="24" r:id="rId9"/>
  </sheets>
  <definedNames>
    <definedName name="estnum">Fran!$E$6</definedName>
    <definedName name="FranFeu1" localSheetId="4">RécapFran!$A$29:$BY$55</definedName>
    <definedName name="FranTotal" localSheetId="0">Fran!$A$1:$LT$35</definedName>
    <definedName name="ListeEleves" localSheetId="0">Fran!$A$1:$B$35</definedName>
    <definedName name="RécapFranTotal" localSheetId="4">RécapFran!$A$1:$A$1:'RécapFran'!$GO$56</definedName>
    <definedName name="RécapMathTotal" localSheetId="5">RécapMath!$A$1:$BW$56</definedName>
    <definedName name="TotalAutres" localSheetId="2">Autres!$A$1:$EZ$35</definedName>
    <definedName name="TotalFran" localSheetId="0">Fran!$A$1:$LT$35</definedName>
    <definedName name="TotalMath" localSheetId="1">Math!$A$1:$KW$35</definedName>
    <definedName name="_xlnm.Print_Area" localSheetId="2">Autres!$A$1:$EZ$35</definedName>
    <definedName name="_xlnm.Print_Area" localSheetId="7">Bilan!$A$2:$F$37,Bilan!$G$2:$CC$17,Bilan!$CE$2:$FB$17,Bilan!$FD$2:$FH$42,Bilan!$A$39:$E$66,Bilan!$A$68:$E$96</definedName>
    <definedName name="_xlnm.Print_Area" localSheetId="0">Fran!$A$1:$LT$35</definedName>
    <definedName name="_xlnm.Print_Area" localSheetId="3">Livret1!$B$6:$D$206</definedName>
    <definedName name="_xlnm.Print_Area" localSheetId="1">Math!$A$1:$KW$35</definedName>
    <definedName name="_xlnm.Print_Area" localSheetId="4">RécapFran!$A$1:$BY$84</definedName>
    <definedName name="_xlnm.Print_Area" localSheetId="5">RécapMath!$A$1:$BW$84</definedName>
  </definedNames>
  <calcPr calcId="124519"/>
</workbook>
</file>

<file path=xl/calcChain.xml><?xml version="1.0" encoding="utf-8"?>
<calcChain xmlns="http://schemas.openxmlformats.org/spreadsheetml/2006/main">
  <c r="D37" i="13"/>
  <c r="C37"/>
  <c r="D36"/>
  <c r="C36"/>
  <c r="D35"/>
  <c r="C35"/>
  <c r="D34"/>
  <c r="C34"/>
  <c r="D33"/>
  <c r="C33"/>
  <c r="D32"/>
  <c r="C32"/>
  <c r="D31"/>
  <c r="C31"/>
  <c r="E31" s="1"/>
  <c r="D30"/>
  <c r="C30"/>
  <c r="D29"/>
  <c r="C29"/>
  <c r="D28"/>
  <c r="C28"/>
  <c r="D27"/>
  <c r="C27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D16"/>
  <c r="C16"/>
  <c r="D15"/>
  <c r="C15"/>
  <c r="D14"/>
  <c r="C14"/>
  <c r="D13"/>
  <c r="C13"/>
  <c r="D12"/>
  <c r="C12"/>
  <c r="D11"/>
  <c r="C11"/>
  <c r="D10"/>
  <c r="C10"/>
  <c r="D9"/>
  <c r="C9"/>
  <c r="D8"/>
  <c r="C8"/>
  <c r="A7" i="11"/>
  <c r="A6"/>
  <c r="HP4" i="1"/>
  <c r="E12" i="13" l="1"/>
  <c r="E17"/>
  <c r="E24"/>
  <c r="E30"/>
  <c r="E32"/>
  <c r="E36"/>
  <c r="E15"/>
  <c r="E23"/>
  <c r="E28"/>
  <c r="E14"/>
  <c r="E16"/>
  <c r="E20"/>
  <c r="E22"/>
  <c r="E25"/>
  <c r="E33"/>
  <c r="E10"/>
  <c r="E13"/>
  <c r="E19"/>
  <c r="E26"/>
  <c r="E29"/>
  <c r="E35"/>
  <c r="E9"/>
  <c r="E11"/>
  <c r="E18"/>
  <c r="E21"/>
  <c r="E27"/>
  <c r="E34"/>
  <c r="E37"/>
  <c r="BK9" i="11"/>
  <c r="BK10"/>
  <c r="LS35" i="1"/>
  <c r="LT35" s="1"/>
  <c r="LO35"/>
  <c r="LP35" s="1"/>
  <c r="LS34"/>
  <c r="LT34" s="1"/>
  <c r="LO34"/>
  <c r="LP34" s="1"/>
  <c r="LS33"/>
  <c r="LT33" s="1"/>
  <c r="LO33"/>
  <c r="LP33" s="1"/>
  <c r="LS32"/>
  <c r="LT32" s="1"/>
  <c r="LO32"/>
  <c r="LP32" s="1"/>
  <c r="LS31"/>
  <c r="LT31" s="1"/>
  <c r="LO31"/>
  <c r="LP31" s="1"/>
  <c r="LS30"/>
  <c r="LT30" s="1"/>
  <c r="LO30"/>
  <c r="LP30" s="1"/>
  <c r="LS29"/>
  <c r="LT29" s="1"/>
  <c r="LO29"/>
  <c r="LP29" s="1"/>
  <c r="LS28"/>
  <c r="LT28" s="1"/>
  <c r="LO28"/>
  <c r="LP28" s="1"/>
  <c r="LS27"/>
  <c r="LT27" s="1"/>
  <c r="LO27"/>
  <c r="LP27" s="1"/>
  <c r="LS26"/>
  <c r="LT26" s="1"/>
  <c r="LO26"/>
  <c r="LP26" s="1"/>
  <c r="LS25"/>
  <c r="LT25" s="1"/>
  <c r="LO25"/>
  <c r="LP25" s="1"/>
  <c r="LS24"/>
  <c r="LT24" s="1"/>
  <c r="LO24"/>
  <c r="LP24" s="1"/>
  <c r="LS23"/>
  <c r="LT23" s="1"/>
  <c r="LO23"/>
  <c r="LP23" s="1"/>
  <c r="LS22"/>
  <c r="LT22" s="1"/>
  <c r="LO22"/>
  <c r="LP22" s="1"/>
  <c r="LS21"/>
  <c r="LT21" s="1"/>
  <c r="LO21"/>
  <c r="LP21" s="1"/>
  <c r="LS20"/>
  <c r="LT20" s="1"/>
  <c r="LO20"/>
  <c r="LP20" s="1"/>
  <c r="LS19"/>
  <c r="LT19" s="1"/>
  <c r="LO19"/>
  <c r="LP19" s="1"/>
  <c r="LS18"/>
  <c r="LT18" s="1"/>
  <c r="LO18"/>
  <c r="LP18" s="1"/>
  <c r="LS17"/>
  <c r="LT17" s="1"/>
  <c r="LO17"/>
  <c r="LP17" s="1"/>
  <c r="LS16"/>
  <c r="LT16" s="1"/>
  <c r="LO16"/>
  <c r="LP16" s="1"/>
  <c r="LO15"/>
  <c r="LP15" s="1"/>
  <c r="LS14"/>
  <c r="LT14" s="1"/>
  <c r="LO14"/>
  <c r="LP14" s="1"/>
  <c r="LS13"/>
  <c r="LT13" s="1"/>
  <c r="LO13"/>
  <c r="LP13" s="1"/>
  <c r="LS12"/>
  <c r="LT12" s="1"/>
  <c r="LO12"/>
  <c r="LP12" s="1"/>
  <c r="LS11"/>
  <c r="LT11" s="1"/>
  <c r="LO11"/>
  <c r="LP11" s="1"/>
  <c r="LS10"/>
  <c r="LT10" s="1"/>
  <c r="LO10"/>
  <c r="LP10" s="1"/>
  <c r="LS9"/>
  <c r="LT9" s="1"/>
  <c r="LO9"/>
  <c r="LP9" s="1"/>
  <c r="LS8"/>
  <c r="LT8" s="1"/>
  <c r="LO8"/>
  <c r="LP8" s="1"/>
  <c r="LS7"/>
  <c r="LT7" s="1"/>
  <c r="LO7"/>
  <c r="LP7" s="1"/>
  <c r="LS6"/>
  <c r="LT6" s="1"/>
  <c r="LO6"/>
  <c r="LP6" s="1"/>
  <c r="LH35"/>
  <c r="LI35" s="1"/>
  <c r="LD35"/>
  <c r="LE35" s="1"/>
  <c r="KZ35"/>
  <c r="LA35" s="1"/>
  <c r="KV35"/>
  <c r="KW35" s="1"/>
  <c r="KR35"/>
  <c r="KS35" s="1"/>
  <c r="LH34"/>
  <c r="LI34" s="1"/>
  <c r="LD34"/>
  <c r="LE34" s="1"/>
  <c r="KZ34"/>
  <c r="LA34" s="1"/>
  <c r="KV34"/>
  <c r="KW34" s="1"/>
  <c r="KR34"/>
  <c r="KS34" s="1"/>
  <c r="LH33"/>
  <c r="LI33" s="1"/>
  <c r="LD33"/>
  <c r="LE33" s="1"/>
  <c r="KZ33"/>
  <c r="LA33" s="1"/>
  <c r="KV33"/>
  <c r="KW33" s="1"/>
  <c r="KR33"/>
  <c r="KS33" s="1"/>
  <c r="LH32"/>
  <c r="LI32" s="1"/>
  <c r="LD32"/>
  <c r="LE32" s="1"/>
  <c r="KZ32"/>
  <c r="LA32" s="1"/>
  <c r="KV32"/>
  <c r="KW32" s="1"/>
  <c r="KR32"/>
  <c r="KS32" s="1"/>
  <c r="LH31"/>
  <c r="LI31" s="1"/>
  <c r="LD31"/>
  <c r="LE31" s="1"/>
  <c r="KZ31"/>
  <c r="LA31" s="1"/>
  <c r="KV31"/>
  <c r="KW31" s="1"/>
  <c r="KR31"/>
  <c r="KS31" s="1"/>
  <c r="LH30"/>
  <c r="LI30" s="1"/>
  <c r="LD30"/>
  <c r="LE30" s="1"/>
  <c r="KZ30"/>
  <c r="LA30" s="1"/>
  <c r="KV30"/>
  <c r="KW30" s="1"/>
  <c r="KR30"/>
  <c r="KS30" s="1"/>
  <c r="LH29"/>
  <c r="LI29" s="1"/>
  <c r="LD29"/>
  <c r="LE29" s="1"/>
  <c r="KZ29"/>
  <c r="LA29" s="1"/>
  <c r="KV29"/>
  <c r="KW29" s="1"/>
  <c r="KR29"/>
  <c r="KS29" s="1"/>
  <c r="LH28"/>
  <c r="LI28" s="1"/>
  <c r="LD28"/>
  <c r="LE28" s="1"/>
  <c r="KZ28"/>
  <c r="LA28" s="1"/>
  <c r="KV28"/>
  <c r="KW28" s="1"/>
  <c r="KR28"/>
  <c r="KS28" s="1"/>
  <c r="LH27"/>
  <c r="LI27" s="1"/>
  <c r="LD27"/>
  <c r="LE27" s="1"/>
  <c r="KZ27"/>
  <c r="LA27" s="1"/>
  <c r="KV27"/>
  <c r="KW27" s="1"/>
  <c r="KR27"/>
  <c r="KS27" s="1"/>
  <c r="LH26"/>
  <c r="LI26" s="1"/>
  <c r="LD26"/>
  <c r="LE26" s="1"/>
  <c r="KZ26"/>
  <c r="LA26" s="1"/>
  <c r="KV26"/>
  <c r="KW26" s="1"/>
  <c r="KR26"/>
  <c r="KS26" s="1"/>
  <c r="LH25"/>
  <c r="LI25" s="1"/>
  <c r="LD25"/>
  <c r="LE25" s="1"/>
  <c r="KZ25"/>
  <c r="LA25" s="1"/>
  <c r="KV25"/>
  <c r="KW25" s="1"/>
  <c r="KR25"/>
  <c r="KS25" s="1"/>
  <c r="LH24"/>
  <c r="LI24" s="1"/>
  <c r="LD24"/>
  <c r="LE24" s="1"/>
  <c r="KZ24"/>
  <c r="LA24" s="1"/>
  <c r="KV24"/>
  <c r="KW24" s="1"/>
  <c r="KR24"/>
  <c r="KS24" s="1"/>
  <c r="LH23"/>
  <c r="LI23" s="1"/>
  <c r="LD23"/>
  <c r="LE23" s="1"/>
  <c r="KZ23"/>
  <c r="LA23" s="1"/>
  <c r="KV23"/>
  <c r="KW23" s="1"/>
  <c r="KR23"/>
  <c r="KS23" s="1"/>
  <c r="LH22"/>
  <c r="LI22" s="1"/>
  <c r="LD22"/>
  <c r="LE22" s="1"/>
  <c r="KZ22"/>
  <c r="LA22" s="1"/>
  <c r="KV22"/>
  <c r="KW22" s="1"/>
  <c r="KR22"/>
  <c r="KS22" s="1"/>
  <c r="LH21"/>
  <c r="LI21" s="1"/>
  <c r="LD21"/>
  <c r="LE21" s="1"/>
  <c r="KZ21"/>
  <c r="LA21" s="1"/>
  <c r="KV21"/>
  <c r="KW21" s="1"/>
  <c r="KR21"/>
  <c r="KS21" s="1"/>
  <c r="LH20"/>
  <c r="LI20" s="1"/>
  <c r="LD20"/>
  <c r="LE20" s="1"/>
  <c r="KZ20"/>
  <c r="LA20" s="1"/>
  <c r="KV20"/>
  <c r="KW20" s="1"/>
  <c r="KR20"/>
  <c r="KS20" s="1"/>
  <c r="LH19"/>
  <c r="LI19" s="1"/>
  <c r="LD19"/>
  <c r="LE19" s="1"/>
  <c r="KZ19"/>
  <c r="LA19" s="1"/>
  <c r="KV19"/>
  <c r="KW19" s="1"/>
  <c r="KR19"/>
  <c r="KS19" s="1"/>
  <c r="LH18"/>
  <c r="LI18" s="1"/>
  <c r="LD18"/>
  <c r="LE18" s="1"/>
  <c r="KZ18"/>
  <c r="LA18" s="1"/>
  <c r="KV18"/>
  <c r="KW18" s="1"/>
  <c r="KR18"/>
  <c r="KS18" s="1"/>
  <c r="LH17"/>
  <c r="LI17" s="1"/>
  <c r="LD17"/>
  <c r="LE17" s="1"/>
  <c r="KZ17"/>
  <c r="LA17" s="1"/>
  <c r="KV17"/>
  <c r="KW17" s="1"/>
  <c r="KR17"/>
  <c r="KS17" s="1"/>
  <c r="LH16"/>
  <c r="LI16" s="1"/>
  <c r="LD16"/>
  <c r="LE16" s="1"/>
  <c r="KZ16"/>
  <c r="LA16" s="1"/>
  <c r="KV16"/>
  <c r="KW16" s="1"/>
  <c r="KR16"/>
  <c r="KS16" s="1"/>
  <c r="LH15"/>
  <c r="LI15" s="1"/>
  <c r="LD15"/>
  <c r="LE15" s="1"/>
  <c r="KZ15"/>
  <c r="LA15" s="1"/>
  <c r="KR15"/>
  <c r="KS15" s="1"/>
  <c r="LH14"/>
  <c r="LI14" s="1"/>
  <c r="LD14"/>
  <c r="LE14" s="1"/>
  <c r="KZ14"/>
  <c r="LA14" s="1"/>
  <c r="KV14"/>
  <c r="KW14" s="1"/>
  <c r="KR14"/>
  <c r="KS14" s="1"/>
  <c r="LH13"/>
  <c r="LI13" s="1"/>
  <c r="LD13"/>
  <c r="LE13" s="1"/>
  <c r="KZ13"/>
  <c r="LA13" s="1"/>
  <c r="KV13"/>
  <c r="KW13" s="1"/>
  <c r="KR13"/>
  <c r="KS13" s="1"/>
  <c r="LH12"/>
  <c r="LI12" s="1"/>
  <c r="LD12"/>
  <c r="LE12" s="1"/>
  <c r="KZ12"/>
  <c r="LA12" s="1"/>
  <c r="KV12"/>
  <c r="KW12" s="1"/>
  <c r="KR12"/>
  <c r="KS12" s="1"/>
  <c r="LH11"/>
  <c r="LI11" s="1"/>
  <c r="LD11"/>
  <c r="LE11" s="1"/>
  <c r="KZ11"/>
  <c r="LA11" s="1"/>
  <c r="KV11"/>
  <c r="KW11" s="1"/>
  <c r="KR11"/>
  <c r="KS11" s="1"/>
  <c r="LH10"/>
  <c r="LI10" s="1"/>
  <c r="LD10"/>
  <c r="KZ10"/>
  <c r="KV10"/>
  <c r="KW10" s="1"/>
  <c r="KR10"/>
  <c r="KS10" s="1"/>
  <c r="LH9"/>
  <c r="LI9" s="1"/>
  <c r="LD9"/>
  <c r="LE9" s="1"/>
  <c r="KZ9"/>
  <c r="LA9" s="1"/>
  <c r="KV9"/>
  <c r="KW9" s="1"/>
  <c r="KR9"/>
  <c r="KS9" s="1"/>
  <c r="LH8"/>
  <c r="LI8" s="1"/>
  <c r="LD8"/>
  <c r="LE8" s="1"/>
  <c r="KZ8"/>
  <c r="LA8" s="1"/>
  <c r="KV8"/>
  <c r="KW8" s="1"/>
  <c r="KR8"/>
  <c r="KS8" s="1"/>
  <c r="LH7"/>
  <c r="LI7" s="1"/>
  <c r="LD7"/>
  <c r="KZ7"/>
  <c r="KV7"/>
  <c r="KW7" s="1"/>
  <c r="KR7"/>
  <c r="KS7" s="1"/>
  <c r="LH6"/>
  <c r="LI6" s="1"/>
  <c r="LD6"/>
  <c r="LE6" s="1"/>
  <c r="KZ6"/>
  <c r="LA6" s="1"/>
  <c r="KV6"/>
  <c r="KW6" s="1"/>
  <c r="KR6"/>
  <c r="KS6" s="1"/>
  <c r="C79" i="3" s="1"/>
  <c r="KK35" i="1"/>
  <c r="KL35" s="1"/>
  <c r="KG35"/>
  <c r="KH35" s="1"/>
  <c r="KC35"/>
  <c r="KD35" s="1"/>
  <c r="JY35"/>
  <c r="JZ35" s="1"/>
  <c r="JU35"/>
  <c r="JV35" s="1"/>
  <c r="KK34"/>
  <c r="KL34" s="1"/>
  <c r="KG34"/>
  <c r="KH34" s="1"/>
  <c r="KC34"/>
  <c r="KD34" s="1"/>
  <c r="JY34"/>
  <c r="JZ34" s="1"/>
  <c r="JU34"/>
  <c r="JV34" s="1"/>
  <c r="KK33"/>
  <c r="KL33" s="1"/>
  <c r="KG33"/>
  <c r="KH33" s="1"/>
  <c r="KC33"/>
  <c r="KD33" s="1"/>
  <c r="JY33"/>
  <c r="JZ33" s="1"/>
  <c r="JU33"/>
  <c r="JV33" s="1"/>
  <c r="KK32"/>
  <c r="KL32" s="1"/>
  <c r="KG32"/>
  <c r="KH32" s="1"/>
  <c r="KC32"/>
  <c r="KD32" s="1"/>
  <c r="JY32"/>
  <c r="JZ32" s="1"/>
  <c r="JU32"/>
  <c r="JV32" s="1"/>
  <c r="KK31"/>
  <c r="KL31" s="1"/>
  <c r="KG31"/>
  <c r="KH31" s="1"/>
  <c r="KC31"/>
  <c r="KD31" s="1"/>
  <c r="JY31"/>
  <c r="JZ31" s="1"/>
  <c r="JU31"/>
  <c r="JV31" s="1"/>
  <c r="KK30"/>
  <c r="KL30" s="1"/>
  <c r="KG30"/>
  <c r="KH30" s="1"/>
  <c r="KC30"/>
  <c r="KD30" s="1"/>
  <c r="JY30"/>
  <c r="JZ30" s="1"/>
  <c r="JU30"/>
  <c r="JV30" s="1"/>
  <c r="KK29"/>
  <c r="KL29" s="1"/>
  <c r="KG29"/>
  <c r="KH29" s="1"/>
  <c r="KC29"/>
  <c r="KD29" s="1"/>
  <c r="JY29"/>
  <c r="JZ29" s="1"/>
  <c r="JU29"/>
  <c r="JV29" s="1"/>
  <c r="KK28"/>
  <c r="KL28" s="1"/>
  <c r="KG28"/>
  <c r="KH28" s="1"/>
  <c r="KC28"/>
  <c r="KD28" s="1"/>
  <c r="JY28"/>
  <c r="JZ28" s="1"/>
  <c r="JU28"/>
  <c r="JV28" s="1"/>
  <c r="KK27"/>
  <c r="KL27" s="1"/>
  <c r="KG27"/>
  <c r="KH27" s="1"/>
  <c r="KC27"/>
  <c r="KD27" s="1"/>
  <c r="JY27"/>
  <c r="JZ27" s="1"/>
  <c r="JU27"/>
  <c r="JV27" s="1"/>
  <c r="KK26"/>
  <c r="KL26" s="1"/>
  <c r="KG26"/>
  <c r="KH26" s="1"/>
  <c r="KD26"/>
  <c r="KC26"/>
  <c r="JZ26"/>
  <c r="JY26"/>
  <c r="JV26"/>
  <c r="JU26"/>
  <c r="KL25"/>
  <c r="KK25"/>
  <c r="KH25"/>
  <c r="KG25"/>
  <c r="KD25"/>
  <c r="KC25"/>
  <c r="JZ25"/>
  <c r="JY25"/>
  <c r="JV25"/>
  <c r="JU25"/>
  <c r="KL24"/>
  <c r="KK24"/>
  <c r="KH24"/>
  <c r="KG24"/>
  <c r="KD24"/>
  <c r="KC24"/>
  <c r="JZ24"/>
  <c r="JY24"/>
  <c r="JV24"/>
  <c r="JU24"/>
  <c r="KL23"/>
  <c r="KK23"/>
  <c r="KH23"/>
  <c r="KG23"/>
  <c r="KD23"/>
  <c r="KC23"/>
  <c r="JZ23"/>
  <c r="JY23"/>
  <c r="JV23"/>
  <c r="JU23"/>
  <c r="KL22"/>
  <c r="KK22"/>
  <c r="KH22"/>
  <c r="KG22"/>
  <c r="KD22"/>
  <c r="KC22"/>
  <c r="JZ22"/>
  <c r="JY22"/>
  <c r="JV22"/>
  <c r="JU22"/>
  <c r="KL21"/>
  <c r="KK21"/>
  <c r="KH21"/>
  <c r="KG21"/>
  <c r="KD21"/>
  <c r="KC21"/>
  <c r="JZ21"/>
  <c r="JY21"/>
  <c r="JV21"/>
  <c r="JU21"/>
  <c r="KL20"/>
  <c r="KK20"/>
  <c r="KH20"/>
  <c r="KG20"/>
  <c r="KD20"/>
  <c r="KC20"/>
  <c r="JZ20"/>
  <c r="JY20"/>
  <c r="JV20"/>
  <c r="JU20"/>
  <c r="KL19"/>
  <c r="KK19"/>
  <c r="KH19"/>
  <c r="KG19"/>
  <c r="KD19"/>
  <c r="KC19"/>
  <c r="JZ19"/>
  <c r="JY19"/>
  <c r="JV19"/>
  <c r="JU19"/>
  <c r="KL18"/>
  <c r="KK18"/>
  <c r="KH18"/>
  <c r="KG18"/>
  <c r="KD18"/>
  <c r="KC18"/>
  <c r="JZ18"/>
  <c r="JY18"/>
  <c r="JV18"/>
  <c r="JU18"/>
  <c r="KL17"/>
  <c r="KK17"/>
  <c r="KH17"/>
  <c r="KG17"/>
  <c r="KD17"/>
  <c r="KC17"/>
  <c r="JZ17"/>
  <c r="JY17"/>
  <c r="JV17"/>
  <c r="JU17"/>
  <c r="KL16"/>
  <c r="KK16"/>
  <c r="KH16"/>
  <c r="KG16"/>
  <c r="KD16"/>
  <c r="KC16"/>
  <c r="JZ16"/>
  <c r="JY16"/>
  <c r="JV16"/>
  <c r="JU16"/>
  <c r="KL15"/>
  <c r="KK15"/>
  <c r="KH15"/>
  <c r="KG15"/>
  <c r="KD15"/>
  <c r="KC15"/>
  <c r="JV15"/>
  <c r="JU15"/>
  <c r="KL14"/>
  <c r="KK14"/>
  <c r="KH14"/>
  <c r="KG14"/>
  <c r="KD14"/>
  <c r="KC14"/>
  <c r="JZ14"/>
  <c r="JY14"/>
  <c r="JV14"/>
  <c r="JU14"/>
  <c r="KL13"/>
  <c r="KK13"/>
  <c r="KH13"/>
  <c r="KG13"/>
  <c r="KD13"/>
  <c r="KC13"/>
  <c r="JZ13"/>
  <c r="JY13"/>
  <c r="JV13"/>
  <c r="JU13"/>
  <c r="KL12"/>
  <c r="KK12"/>
  <c r="KH12"/>
  <c r="KG12"/>
  <c r="KD12"/>
  <c r="KC12"/>
  <c r="JZ12"/>
  <c r="JY12"/>
  <c r="JV12"/>
  <c r="JU12"/>
  <c r="KL11"/>
  <c r="KK11"/>
  <c r="KH11"/>
  <c r="KG11"/>
  <c r="KD11"/>
  <c r="KC11"/>
  <c r="JZ11"/>
  <c r="JY11"/>
  <c r="JV11"/>
  <c r="JU11"/>
  <c r="KL10"/>
  <c r="KK10"/>
  <c r="KG10"/>
  <c r="KC10"/>
  <c r="JZ10"/>
  <c r="JY10"/>
  <c r="JV10"/>
  <c r="JU10"/>
  <c r="KL9"/>
  <c r="KK9"/>
  <c r="KH9"/>
  <c r="KG9"/>
  <c r="KD9"/>
  <c r="KC9"/>
  <c r="JZ9"/>
  <c r="JY9"/>
  <c r="JV9"/>
  <c r="JU9"/>
  <c r="KL8"/>
  <c r="KK8"/>
  <c r="KH8"/>
  <c r="KG8"/>
  <c r="KD8"/>
  <c r="KC8"/>
  <c r="JZ8"/>
  <c r="JY8"/>
  <c r="JV8"/>
  <c r="JU8"/>
  <c r="KL7"/>
  <c r="KK7"/>
  <c r="KG7"/>
  <c r="KC7"/>
  <c r="JZ7"/>
  <c r="JY7"/>
  <c r="JV7"/>
  <c r="JU7"/>
  <c r="KL6"/>
  <c r="KK6"/>
  <c r="KH6"/>
  <c r="KG6"/>
  <c r="KD6"/>
  <c r="KC6"/>
  <c r="JZ6"/>
  <c r="JY6"/>
  <c r="JV6"/>
  <c r="JU6"/>
  <c r="JN35"/>
  <c r="JO35" s="1"/>
  <c r="JJ35"/>
  <c r="JK35" s="1"/>
  <c r="JF35"/>
  <c r="JG35" s="1"/>
  <c r="JB35"/>
  <c r="JC35" s="1"/>
  <c r="IX35"/>
  <c r="IY35" s="1"/>
  <c r="JN34"/>
  <c r="JO34" s="1"/>
  <c r="JJ34"/>
  <c r="JK34" s="1"/>
  <c r="JF34"/>
  <c r="JG34" s="1"/>
  <c r="JB34"/>
  <c r="JC34" s="1"/>
  <c r="IX34"/>
  <c r="IY34" s="1"/>
  <c r="JN33"/>
  <c r="JO33" s="1"/>
  <c r="JJ33"/>
  <c r="JK33" s="1"/>
  <c r="JG33"/>
  <c r="JF33"/>
  <c r="JC33"/>
  <c r="JB33"/>
  <c r="IY33"/>
  <c r="IX33"/>
  <c r="JO32"/>
  <c r="JN32"/>
  <c r="JK32"/>
  <c r="JJ32"/>
  <c r="JG32"/>
  <c r="JF32"/>
  <c r="JC32"/>
  <c r="JB32"/>
  <c r="IY32"/>
  <c r="IX32"/>
  <c r="JO31"/>
  <c r="JN31"/>
  <c r="JK31"/>
  <c r="JJ31"/>
  <c r="JG31"/>
  <c r="JF31"/>
  <c r="JC31"/>
  <c r="JB31"/>
  <c r="IY31"/>
  <c r="IX31"/>
  <c r="JO30"/>
  <c r="JN30"/>
  <c r="JK30"/>
  <c r="JJ30"/>
  <c r="JG30"/>
  <c r="JF30"/>
  <c r="JC30"/>
  <c r="JB30"/>
  <c r="IY30"/>
  <c r="IX30"/>
  <c r="JO29"/>
  <c r="JN29"/>
  <c r="JK29"/>
  <c r="JJ29"/>
  <c r="JG29"/>
  <c r="JF29"/>
  <c r="JC29"/>
  <c r="JB29"/>
  <c r="IY29"/>
  <c r="IX29"/>
  <c r="JO28"/>
  <c r="JN28"/>
  <c r="JK28"/>
  <c r="JJ28"/>
  <c r="JG28"/>
  <c r="JF28"/>
  <c r="JC28"/>
  <c r="JB28"/>
  <c r="IY28"/>
  <c r="IX28"/>
  <c r="JO27"/>
  <c r="JN27"/>
  <c r="JK27"/>
  <c r="JJ27"/>
  <c r="JG27"/>
  <c r="JF27"/>
  <c r="JC27"/>
  <c r="JB27"/>
  <c r="IY27"/>
  <c r="IX27"/>
  <c r="JO26"/>
  <c r="JN26"/>
  <c r="JK26"/>
  <c r="JJ26"/>
  <c r="JG26"/>
  <c r="JF26"/>
  <c r="JC26"/>
  <c r="JB26"/>
  <c r="IY26"/>
  <c r="IX26"/>
  <c r="JO25"/>
  <c r="JN25"/>
  <c r="JK25"/>
  <c r="JJ25"/>
  <c r="JG25"/>
  <c r="JF25"/>
  <c r="JC25"/>
  <c r="JB25"/>
  <c r="IY25"/>
  <c r="IX25"/>
  <c r="JO24"/>
  <c r="JN24"/>
  <c r="JK24"/>
  <c r="JJ24"/>
  <c r="JG24"/>
  <c r="JF24"/>
  <c r="JC24"/>
  <c r="JB24"/>
  <c r="IY24"/>
  <c r="IX24"/>
  <c r="JO23"/>
  <c r="JN23"/>
  <c r="JK23"/>
  <c r="JJ23"/>
  <c r="JG23"/>
  <c r="JF23"/>
  <c r="JC23"/>
  <c r="JB23"/>
  <c r="IY23"/>
  <c r="IX23"/>
  <c r="JO22"/>
  <c r="JN22"/>
  <c r="JK22"/>
  <c r="JJ22"/>
  <c r="JG22"/>
  <c r="JF22"/>
  <c r="JC22"/>
  <c r="JB22"/>
  <c r="IY22"/>
  <c r="IX22"/>
  <c r="JO21"/>
  <c r="JN21"/>
  <c r="JK21"/>
  <c r="JJ21"/>
  <c r="JG21"/>
  <c r="JF21"/>
  <c r="JC21"/>
  <c r="JB21"/>
  <c r="IY21"/>
  <c r="IX21"/>
  <c r="JO20"/>
  <c r="JN20"/>
  <c r="JK20"/>
  <c r="JJ20"/>
  <c r="JG20"/>
  <c r="JF20"/>
  <c r="JC20"/>
  <c r="JB20"/>
  <c r="IY20"/>
  <c r="IX20"/>
  <c r="JO19"/>
  <c r="JN19"/>
  <c r="JK19"/>
  <c r="JJ19"/>
  <c r="JG19"/>
  <c r="JF19"/>
  <c r="JC19"/>
  <c r="JB19"/>
  <c r="IY19"/>
  <c r="IX19"/>
  <c r="JO18"/>
  <c r="JN18"/>
  <c r="JK18"/>
  <c r="JJ18"/>
  <c r="JG18"/>
  <c r="JF18"/>
  <c r="JC18"/>
  <c r="JB18"/>
  <c r="IY18"/>
  <c r="IX18"/>
  <c r="JO17"/>
  <c r="JN17"/>
  <c r="JK17"/>
  <c r="JJ17"/>
  <c r="JG17"/>
  <c r="JF17"/>
  <c r="JC17"/>
  <c r="JB17"/>
  <c r="IY17"/>
  <c r="IX17"/>
  <c r="JO16"/>
  <c r="JN16"/>
  <c r="JK16"/>
  <c r="JJ16"/>
  <c r="JG16"/>
  <c r="JF16"/>
  <c r="JC16"/>
  <c r="JB16"/>
  <c r="IY16"/>
  <c r="IX16"/>
  <c r="JO15"/>
  <c r="JN15"/>
  <c r="JK15"/>
  <c r="JJ15"/>
  <c r="JG15"/>
  <c r="JF15"/>
  <c r="IY15"/>
  <c r="IX15"/>
  <c r="JO14"/>
  <c r="JN14"/>
  <c r="JK14"/>
  <c r="JJ14"/>
  <c r="JG14"/>
  <c r="JF14"/>
  <c r="JC14"/>
  <c r="JB14"/>
  <c r="IY14"/>
  <c r="IX14"/>
  <c r="JO13"/>
  <c r="JN13"/>
  <c r="JK13"/>
  <c r="JJ13"/>
  <c r="JG13"/>
  <c r="JF13"/>
  <c r="JC13"/>
  <c r="JB13"/>
  <c r="IY13"/>
  <c r="IX13"/>
  <c r="JO12"/>
  <c r="JN12"/>
  <c r="JK12"/>
  <c r="JJ12"/>
  <c r="JG12"/>
  <c r="JF12"/>
  <c r="JC12"/>
  <c r="JB12"/>
  <c r="IY12"/>
  <c r="IX12"/>
  <c r="JO11"/>
  <c r="JN11"/>
  <c r="JK11"/>
  <c r="JJ11"/>
  <c r="JG11"/>
  <c r="JF11"/>
  <c r="JC11"/>
  <c r="JB11"/>
  <c r="IY11"/>
  <c r="IX11"/>
  <c r="JO10"/>
  <c r="JN10"/>
  <c r="JJ10"/>
  <c r="JF10"/>
  <c r="JC10"/>
  <c r="JB10"/>
  <c r="IY10"/>
  <c r="IX10"/>
  <c r="JO9"/>
  <c r="JN9"/>
  <c r="JK9"/>
  <c r="JJ9"/>
  <c r="JG9"/>
  <c r="JF9"/>
  <c r="JC9"/>
  <c r="JB9"/>
  <c r="IY9"/>
  <c r="IX9"/>
  <c r="JO8"/>
  <c r="JN8"/>
  <c r="JK8"/>
  <c r="JJ8"/>
  <c r="JG8"/>
  <c r="JF8"/>
  <c r="JC8"/>
  <c r="JB8"/>
  <c r="IY8"/>
  <c r="IX8"/>
  <c r="JO7"/>
  <c r="JN7"/>
  <c r="JJ7"/>
  <c r="JF7"/>
  <c r="JC7"/>
  <c r="JB7"/>
  <c r="IY7"/>
  <c r="IX7"/>
  <c r="JO6"/>
  <c r="JN6"/>
  <c r="JK6"/>
  <c r="JJ6"/>
  <c r="JG6"/>
  <c r="JF6"/>
  <c r="JC6"/>
  <c r="JB6"/>
  <c r="IY6"/>
  <c r="IX6"/>
  <c r="IR35"/>
  <c r="IQ35"/>
  <c r="IN35"/>
  <c r="IM35"/>
  <c r="IJ35"/>
  <c r="II35"/>
  <c r="IF35"/>
  <c r="IE35"/>
  <c r="IB35"/>
  <c r="IA35"/>
  <c r="IR34"/>
  <c r="IQ34"/>
  <c r="IN34"/>
  <c r="IM34"/>
  <c r="IJ34"/>
  <c r="II34"/>
  <c r="IF34"/>
  <c r="IE34"/>
  <c r="IB34"/>
  <c r="IA34"/>
  <c r="IR33"/>
  <c r="IQ33"/>
  <c r="IN33"/>
  <c r="IM33"/>
  <c r="IJ33"/>
  <c r="II33"/>
  <c r="IF33"/>
  <c r="IE33"/>
  <c r="IB33"/>
  <c r="IA33"/>
  <c r="IR32"/>
  <c r="IQ32"/>
  <c r="IN32"/>
  <c r="IM32"/>
  <c r="IJ32"/>
  <c r="II32"/>
  <c r="IF32"/>
  <c r="IE32"/>
  <c r="IB32"/>
  <c r="IA32"/>
  <c r="IR31"/>
  <c r="IQ31"/>
  <c r="IN31"/>
  <c r="IM31"/>
  <c r="IJ31"/>
  <c r="II31"/>
  <c r="IF31"/>
  <c r="IE31"/>
  <c r="IB31"/>
  <c r="IA31"/>
  <c r="IR30"/>
  <c r="IQ30"/>
  <c r="IN30"/>
  <c r="IM30"/>
  <c r="IJ30"/>
  <c r="II30"/>
  <c r="IF30"/>
  <c r="IE30"/>
  <c r="IB30"/>
  <c r="IA30"/>
  <c r="IR29"/>
  <c r="IQ29"/>
  <c r="IN29"/>
  <c r="IM29"/>
  <c r="IJ29"/>
  <c r="II29"/>
  <c r="IF29"/>
  <c r="IE29"/>
  <c r="IB29"/>
  <c r="IA29"/>
  <c r="IR28"/>
  <c r="IQ28"/>
  <c r="IN28"/>
  <c r="IM28"/>
  <c r="IJ28"/>
  <c r="II28"/>
  <c r="IF28"/>
  <c r="IE28"/>
  <c r="IB28"/>
  <c r="IA28"/>
  <c r="IR27"/>
  <c r="IQ27"/>
  <c r="IN27"/>
  <c r="IM27"/>
  <c r="IJ27"/>
  <c r="II27"/>
  <c r="IF27"/>
  <c r="IE27"/>
  <c r="IB27"/>
  <c r="IA27"/>
  <c r="IR26"/>
  <c r="IQ26"/>
  <c r="IN26"/>
  <c r="IM26"/>
  <c r="IJ26"/>
  <c r="II26"/>
  <c r="IF26"/>
  <c r="IE26"/>
  <c r="IB26"/>
  <c r="IA26"/>
  <c r="IR25"/>
  <c r="IQ25"/>
  <c r="IN25"/>
  <c r="IM25"/>
  <c r="IJ25"/>
  <c r="II25"/>
  <c r="IF25"/>
  <c r="IE25"/>
  <c r="IB25"/>
  <c r="IA25"/>
  <c r="IR24"/>
  <c r="IQ24"/>
  <c r="IN24"/>
  <c r="IM24"/>
  <c r="IJ24"/>
  <c r="II24"/>
  <c r="IF24"/>
  <c r="IE24"/>
  <c r="IB24"/>
  <c r="IA24"/>
  <c r="IR23"/>
  <c r="IQ23"/>
  <c r="IN23"/>
  <c r="IM23"/>
  <c r="IJ23"/>
  <c r="II23"/>
  <c r="IF23"/>
  <c r="IE23"/>
  <c r="IB23"/>
  <c r="IA23"/>
  <c r="IR22"/>
  <c r="IQ22"/>
  <c r="IN22"/>
  <c r="IM22"/>
  <c r="IJ22"/>
  <c r="II22"/>
  <c r="IF22"/>
  <c r="IE22"/>
  <c r="IB22"/>
  <c r="IA22"/>
  <c r="IR21"/>
  <c r="IQ21"/>
  <c r="IN21"/>
  <c r="IM21"/>
  <c r="IJ21"/>
  <c r="II21"/>
  <c r="IF21"/>
  <c r="IE21"/>
  <c r="IB21"/>
  <c r="IA21"/>
  <c r="IR20"/>
  <c r="IQ20"/>
  <c r="IN20"/>
  <c r="IM20"/>
  <c r="IJ20"/>
  <c r="II20"/>
  <c r="IF20"/>
  <c r="IE20"/>
  <c r="IB20"/>
  <c r="IA20"/>
  <c r="IR19"/>
  <c r="IQ19"/>
  <c r="IN19"/>
  <c r="IM19"/>
  <c r="IJ19"/>
  <c r="II19"/>
  <c r="IF19"/>
  <c r="IE19"/>
  <c r="IB19"/>
  <c r="IA19"/>
  <c r="IR18"/>
  <c r="IQ18"/>
  <c r="IN18"/>
  <c r="IM18"/>
  <c r="IJ18"/>
  <c r="II18"/>
  <c r="IF18"/>
  <c r="IE18"/>
  <c r="IB18"/>
  <c r="IA18"/>
  <c r="IR17"/>
  <c r="IQ17"/>
  <c r="IN17"/>
  <c r="IM17"/>
  <c r="IJ17"/>
  <c r="II17"/>
  <c r="IF17"/>
  <c r="IE17"/>
  <c r="IB17"/>
  <c r="IA17"/>
  <c r="IR16"/>
  <c r="IQ16"/>
  <c r="IN16"/>
  <c r="IM16"/>
  <c r="IJ16"/>
  <c r="II16"/>
  <c r="IF16"/>
  <c r="IE16"/>
  <c r="IB16"/>
  <c r="IA16"/>
  <c r="IR15"/>
  <c r="IQ15"/>
  <c r="IN15"/>
  <c r="IM15"/>
  <c r="IJ15"/>
  <c r="II15"/>
  <c r="IB15"/>
  <c r="IA15"/>
  <c r="IR14"/>
  <c r="IQ14"/>
  <c r="IN14"/>
  <c r="IM14"/>
  <c r="IJ14"/>
  <c r="II14"/>
  <c r="IF14"/>
  <c r="IE14"/>
  <c r="IB14"/>
  <c r="IA14"/>
  <c r="IR13"/>
  <c r="IQ13"/>
  <c r="IN13"/>
  <c r="IM13"/>
  <c r="IJ13"/>
  <c r="II13"/>
  <c r="IF13"/>
  <c r="IE13"/>
  <c r="IB13"/>
  <c r="IA13"/>
  <c r="IR12"/>
  <c r="IQ12"/>
  <c r="IN12"/>
  <c r="IM12"/>
  <c r="IJ12"/>
  <c r="II12"/>
  <c r="IF12"/>
  <c r="IE12"/>
  <c r="IB12"/>
  <c r="IA12"/>
  <c r="IR11"/>
  <c r="IQ11"/>
  <c r="IN11"/>
  <c r="IM11"/>
  <c r="IJ11"/>
  <c r="II11"/>
  <c r="IF11"/>
  <c r="IE11"/>
  <c r="IB11"/>
  <c r="IA11"/>
  <c r="IR10"/>
  <c r="IQ10"/>
  <c r="IM10"/>
  <c r="II10"/>
  <c r="IF10"/>
  <c r="IE10"/>
  <c r="IB10"/>
  <c r="IA10"/>
  <c r="IR9"/>
  <c r="IQ9"/>
  <c r="IN9"/>
  <c r="IM9"/>
  <c r="IJ9"/>
  <c r="II9"/>
  <c r="IF9"/>
  <c r="IE9"/>
  <c r="IB9"/>
  <c r="IA9"/>
  <c r="IR8"/>
  <c r="IQ8"/>
  <c r="IN8"/>
  <c r="IM8"/>
  <c r="IJ8"/>
  <c r="II8"/>
  <c r="IF8"/>
  <c r="IE8"/>
  <c r="IB8"/>
  <c r="IA8"/>
  <c r="IR7"/>
  <c r="IQ7"/>
  <c r="IM7"/>
  <c r="II7"/>
  <c r="IF7"/>
  <c r="IE7"/>
  <c r="IB7"/>
  <c r="IA7"/>
  <c r="IR6"/>
  <c r="IQ6"/>
  <c r="IN6"/>
  <c r="IM6"/>
  <c r="IJ6"/>
  <c r="II6"/>
  <c r="IF6"/>
  <c r="IE6"/>
  <c r="IB6"/>
  <c r="IA6"/>
  <c r="HT35"/>
  <c r="HU35" s="1"/>
  <c r="HP35"/>
  <c r="HQ35" s="1"/>
  <c r="HL35"/>
  <c r="HM35" s="1"/>
  <c r="HH35"/>
  <c r="HI35" s="1"/>
  <c r="HD35"/>
  <c r="HE35" s="1"/>
  <c r="HT34"/>
  <c r="HU34" s="1"/>
  <c r="HP34"/>
  <c r="HQ34" s="1"/>
  <c r="HL34"/>
  <c r="HM34" s="1"/>
  <c r="HH34"/>
  <c r="HI34" s="1"/>
  <c r="HD34"/>
  <c r="HE34" s="1"/>
  <c r="HT33"/>
  <c r="HU33" s="1"/>
  <c r="HP33"/>
  <c r="HQ33" s="1"/>
  <c r="HL33"/>
  <c r="HM33" s="1"/>
  <c r="HH33"/>
  <c r="HI33" s="1"/>
  <c r="HD33"/>
  <c r="HE33" s="1"/>
  <c r="HT32"/>
  <c r="HU32" s="1"/>
  <c r="HQ32"/>
  <c r="HP32"/>
  <c r="HM32"/>
  <c r="HL32"/>
  <c r="HI32"/>
  <c r="HH32"/>
  <c r="HE32"/>
  <c r="HD32"/>
  <c r="HU31"/>
  <c r="HT31"/>
  <c r="HQ31"/>
  <c r="HP31"/>
  <c r="HM31"/>
  <c r="HL31"/>
  <c r="HI31"/>
  <c r="HH31"/>
  <c r="HE31"/>
  <c r="HD31"/>
  <c r="HU30"/>
  <c r="HT30"/>
  <c r="HQ30"/>
  <c r="HP30"/>
  <c r="HM30"/>
  <c r="HL30"/>
  <c r="HI30"/>
  <c r="HH30"/>
  <c r="HE30"/>
  <c r="HD30"/>
  <c r="HU29"/>
  <c r="HT29"/>
  <c r="HQ29"/>
  <c r="HP29"/>
  <c r="HM29"/>
  <c r="HL29"/>
  <c r="HI29"/>
  <c r="HH29"/>
  <c r="HE29"/>
  <c r="HD29"/>
  <c r="HU28"/>
  <c r="HT28"/>
  <c r="HQ28"/>
  <c r="HP28"/>
  <c r="HM28"/>
  <c r="HL28"/>
  <c r="HI28"/>
  <c r="HH28"/>
  <c r="HE28"/>
  <c r="HD28"/>
  <c r="HU27"/>
  <c r="HT27"/>
  <c r="HQ27"/>
  <c r="HP27"/>
  <c r="HM27"/>
  <c r="HL27"/>
  <c r="HI27"/>
  <c r="HH27"/>
  <c r="HE27"/>
  <c r="HD27"/>
  <c r="HU26"/>
  <c r="HT26"/>
  <c r="HQ26"/>
  <c r="HP26"/>
  <c r="HM26"/>
  <c r="HL26"/>
  <c r="HI26"/>
  <c r="HH26"/>
  <c r="HE26"/>
  <c r="HD26"/>
  <c r="HU25"/>
  <c r="HT25"/>
  <c r="HQ25"/>
  <c r="HP25"/>
  <c r="HM25"/>
  <c r="HL25"/>
  <c r="HI25"/>
  <c r="HH25"/>
  <c r="HE25"/>
  <c r="HD25"/>
  <c r="HU24"/>
  <c r="HT24"/>
  <c r="HQ24"/>
  <c r="HP24"/>
  <c r="HM24"/>
  <c r="HL24"/>
  <c r="HI24"/>
  <c r="HH24"/>
  <c r="HE24"/>
  <c r="HD24"/>
  <c r="HU23"/>
  <c r="HT23"/>
  <c r="HQ23"/>
  <c r="HP23"/>
  <c r="HM23"/>
  <c r="HL23"/>
  <c r="HI23"/>
  <c r="HH23"/>
  <c r="HE23"/>
  <c r="HD23"/>
  <c r="HU22"/>
  <c r="HT22"/>
  <c r="HQ22"/>
  <c r="HP22"/>
  <c r="HM22"/>
  <c r="HL22"/>
  <c r="HI22"/>
  <c r="HH22"/>
  <c r="HE22"/>
  <c r="HD22"/>
  <c r="HU21"/>
  <c r="HT21"/>
  <c r="HQ21"/>
  <c r="HP21"/>
  <c r="HM21"/>
  <c r="HL21"/>
  <c r="HI21"/>
  <c r="HH21"/>
  <c r="HE21"/>
  <c r="HD21"/>
  <c r="HU20"/>
  <c r="HT20"/>
  <c r="HQ20"/>
  <c r="HP20"/>
  <c r="HM20"/>
  <c r="HL20"/>
  <c r="HI20"/>
  <c r="HH20"/>
  <c r="HE20"/>
  <c r="HD20"/>
  <c r="HU19"/>
  <c r="HT19"/>
  <c r="HQ19"/>
  <c r="HP19"/>
  <c r="HM19"/>
  <c r="HL19"/>
  <c r="HI19"/>
  <c r="HH19"/>
  <c r="HE19"/>
  <c r="HD19"/>
  <c r="HU18"/>
  <c r="HT18"/>
  <c r="HQ18"/>
  <c r="HP18"/>
  <c r="HM18"/>
  <c r="HL18"/>
  <c r="HI18"/>
  <c r="HH18"/>
  <c r="HE18"/>
  <c r="HD18"/>
  <c r="HU17"/>
  <c r="HT17"/>
  <c r="HQ17"/>
  <c r="HP17"/>
  <c r="HM17"/>
  <c r="HL17"/>
  <c r="HI17"/>
  <c r="HH17"/>
  <c r="HE17"/>
  <c r="HD17"/>
  <c r="HU16"/>
  <c r="HT16"/>
  <c r="HQ16"/>
  <c r="HP16"/>
  <c r="HM16"/>
  <c r="HL16"/>
  <c r="HI16"/>
  <c r="HH16"/>
  <c r="HE16"/>
  <c r="HD16"/>
  <c r="HU15"/>
  <c r="HT15"/>
  <c r="HQ15"/>
  <c r="HP15"/>
  <c r="HM15"/>
  <c r="HL15"/>
  <c r="HE15"/>
  <c r="HD15"/>
  <c r="HU14"/>
  <c r="HT14"/>
  <c r="HQ14"/>
  <c r="HP14"/>
  <c r="HM14"/>
  <c r="HL14"/>
  <c r="HI14"/>
  <c r="HH14"/>
  <c r="HE14"/>
  <c r="HD14"/>
  <c r="HU13"/>
  <c r="HT13"/>
  <c r="HQ13"/>
  <c r="HP13"/>
  <c r="HM13"/>
  <c r="HL13"/>
  <c r="HI13"/>
  <c r="HH13"/>
  <c r="HE13"/>
  <c r="HD13"/>
  <c r="HU12"/>
  <c r="HT12"/>
  <c r="HQ12"/>
  <c r="HP12"/>
  <c r="HM12"/>
  <c r="HL12"/>
  <c r="HI12"/>
  <c r="HH12"/>
  <c r="HE12"/>
  <c r="HD12"/>
  <c r="HU11"/>
  <c r="HT11"/>
  <c r="HQ11"/>
  <c r="HP11"/>
  <c r="HM11"/>
  <c r="HL11"/>
  <c r="HI11"/>
  <c r="HH11"/>
  <c r="HE11"/>
  <c r="HD11"/>
  <c r="HU10"/>
  <c r="HT10"/>
  <c r="HP10"/>
  <c r="HL10"/>
  <c r="HI10"/>
  <c r="HH10"/>
  <c r="HE10"/>
  <c r="HD10"/>
  <c r="HU9"/>
  <c r="HT9"/>
  <c r="HQ9"/>
  <c r="HP9"/>
  <c r="HM9"/>
  <c r="HL9"/>
  <c r="HI9"/>
  <c r="HH9"/>
  <c r="HE9"/>
  <c r="HD9"/>
  <c r="HU8"/>
  <c r="HT8"/>
  <c r="HQ8"/>
  <c r="HP8"/>
  <c r="HM8"/>
  <c r="HL8"/>
  <c r="HI8"/>
  <c r="HH8"/>
  <c r="HE8"/>
  <c r="HD8"/>
  <c r="HU7"/>
  <c r="HT7"/>
  <c r="HP7"/>
  <c r="HL7"/>
  <c r="HI7"/>
  <c r="HH7"/>
  <c r="HE7"/>
  <c r="HD7"/>
  <c r="HU6"/>
  <c r="HT6"/>
  <c r="HQ6"/>
  <c r="HP6"/>
  <c r="HM6"/>
  <c r="HL6"/>
  <c r="HI6"/>
  <c r="HH6"/>
  <c r="HE6"/>
  <c r="HD6"/>
  <c r="GW35"/>
  <c r="GX35" s="1"/>
  <c r="GS35"/>
  <c r="GT35" s="1"/>
  <c r="GO35"/>
  <c r="GP35" s="1"/>
  <c r="GK35"/>
  <c r="GL35" s="1"/>
  <c r="GG35"/>
  <c r="GH35" s="1"/>
  <c r="GW34"/>
  <c r="GX34" s="1"/>
  <c r="GS34"/>
  <c r="GT34" s="1"/>
  <c r="GO34"/>
  <c r="GP34" s="1"/>
  <c r="GK34"/>
  <c r="GL34" s="1"/>
  <c r="GG34"/>
  <c r="GH34" s="1"/>
  <c r="GW33"/>
  <c r="GX33" s="1"/>
  <c r="GS33"/>
  <c r="GT33" s="1"/>
  <c r="GO33"/>
  <c r="GP33" s="1"/>
  <c r="GK33"/>
  <c r="GL33" s="1"/>
  <c r="GG33"/>
  <c r="GH33" s="1"/>
  <c r="GW32"/>
  <c r="GX32" s="1"/>
  <c r="GS32"/>
  <c r="GT32" s="1"/>
  <c r="GO32"/>
  <c r="GP32" s="1"/>
  <c r="GK32"/>
  <c r="GL32" s="1"/>
  <c r="GG32"/>
  <c r="GH32" s="1"/>
  <c r="GW31"/>
  <c r="GX31" s="1"/>
  <c r="GS31"/>
  <c r="GT31" s="1"/>
  <c r="GO31"/>
  <c r="GP31" s="1"/>
  <c r="GK31"/>
  <c r="GL31" s="1"/>
  <c r="GG31"/>
  <c r="GH31" s="1"/>
  <c r="GW30"/>
  <c r="GX30" s="1"/>
  <c r="GS30"/>
  <c r="GT30" s="1"/>
  <c r="GO30"/>
  <c r="GP30" s="1"/>
  <c r="GK30"/>
  <c r="GL30" s="1"/>
  <c r="GG30"/>
  <c r="GH30" s="1"/>
  <c r="GW29"/>
  <c r="GX29" s="1"/>
  <c r="GS29"/>
  <c r="GT29" s="1"/>
  <c r="GO29"/>
  <c r="GP29" s="1"/>
  <c r="GK29"/>
  <c r="GL29" s="1"/>
  <c r="GG29"/>
  <c r="GH29" s="1"/>
  <c r="GW28"/>
  <c r="GX28" s="1"/>
  <c r="GS28"/>
  <c r="GT28" s="1"/>
  <c r="GO28"/>
  <c r="GP28" s="1"/>
  <c r="GK28"/>
  <c r="GL28" s="1"/>
  <c r="GG28"/>
  <c r="GH28" s="1"/>
  <c r="GW27"/>
  <c r="GX27" s="1"/>
  <c r="GS27"/>
  <c r="GT27" s="1"/>
  <c r="GO27"/>
  <c r="GP27" s="1"/>
  <c r="GK27"/>
  <c r="GL27" s="1"/>
  <c r="GG27"/>
  <c r="GH27" s="1"/>
  <c r="GW26"/>
  <c r="GX26" s="1"/>
  <c r="GS26"/>
  <c r="GT26" s="1"/>
  <c r="GO26"/>
  <c r="GP26" s="1"/>
  <c r="GK26"/>
  <c r="GL26" s="1"/>
  <c r="GG26"/>
  <c r="GH26" s="1"/>
  <c r="GW25"/>
  <c r="GX25" s="1"/>
  <c r="GS25"/>
  <c r="GT25" s="1"/>
  <c r="GO25"/>
  <c r="GP25" s="1"/>
  <c r="GK25"/>
  <c r="GL25" s="1"/>
  <c r="GG25"/>
  <c r="GH25" s="1"/>
  <c r="GW24"/>
  <c r="GX24" s="1"/>
  <c r="GS24"/>
  <c r="GT24" s="1"/>
  <c r="GO24"/>
  <c r="GP24" s="1"/>
  <c r="GK24"/>
  <c r="GL24" s="1"/>
  <c r="GG24"/>
  <c r="GH24" s="1"/>
  <c r="GW23"/>
  <c r="GX23" s="1"/>
  <c r="GS23"/>
  <c r="GT23" s="1"/>
  <c r="GO23"/>
  <c r="GP23" s="1"/>
  <c r="GK23"/>
  <c r="GL23" s="1"/>
  <c r="GG23"/>
  <c r="GH23" s="1"/>
  <c r="GW22"/>
  <c r="GX22" s="1"/>
  <c r="GS22"/>
  <c r="GT22" s="1"/>
  <c r="GO22"/>
  <c r="GP22" s="1"/>
  <c r="GK22"/>
  <c r="GL22" s="1"/>
  <c r="GG22"/>
  <c r="GH22" s="1"/>
  <c r="GW21"/>
  <c r="GX21" s="1"/>
  <c r="GS21"/>
  <c r="GT21" s="1"/>
  <c r="GO21"/>
  <c r="GP21" s="1"/>
  <c r="GK21"/>
  <c r="GL21" s="1"/>
  <c r="GG21"/>
  <c r="GH21" s="1"/>
  <c r="GW20"/>
  <c r="GX20" s="1"/>
  <c r="GS20"/>
  <c r="GT20" s="1"/>
  <c r="GO20"/>
  <c r="GP20" s="1"/>
  <c r="GK20"/>
  <c r="GL20" s="1"/>
  <c r="GG20"/>
  <c r="GH20" s="1"/>
  <c r="GW19"/>
  <c r="GX19" s="1"/>
  <c r="GS19"/>
  <c r="GT19" s="1"/>
  <c r="GO19"/>
  <c r="GP19" s="1"/>
  <c r="GK19"/>
  <c r="GL19" s="1"/>
  <c r="GG19"/>
  <c r="GH19" s="1"/>
  <c r="GW18"/>
  <c r="GX18" s="1"/>
  <c r="GS18"/>
  <c r="GT18" s="1"/>
  <c r="GO18"/>
  <c r="GP18" s="1"/>
  <c r="GK18"/>
  <c r="GL18" s="1"/>
  <c r="GG18"/>
  <c r="GH18" s="1"/>
  <c r="GW17"/>
  <c r="GX17" s="1"/>
  <c r="GS17"/>
  <c r="GT17" s="1"/>
  <c r="GO17"/>
  <c r="GP17" s="1"/>
  <c r="GK17"/>
  <c r="GL17" s="1"/>
  <c r="GG17"/>
  <c r="GH17" s="1"/>
  <c r="GW16"/>
  <c r="GX16" s="1"/>
  <c r="GS16"/>
  <c r="GT16" s="1"/>
  <c r="GO16"/>
  <c r="GP16" s="1"/>
  <c r="GK16"/>
  <c r="GL16" s="1"/>
  <c r="GG16"/>
  <c r="GH16" s="1"/>
  <c r="GW15"/>
  <c r="GX15" s="1"/>
  <c r="GS15"/>
  <c r="GT15" s="1"/>
  <c r="GO15"/>
  <c r="GP15" s="1"/>
  <c r="GG15"/>
  <c r="GH15" s="1"/>
  <c r="GW14"/>
  <c r="GX14" s="1"/>
  <c r="GS14"/>
  <c r="GT14" s="1"/>
  <c r="GO14"/>
  <c r="GP14" s="1"/>
  <c r="GK14"/>
  <c r="GL14" s="1"/>
  <c r="GG14"/>
  <c r="GH14" s="1"/>
  <c r="GW13"/>
  <c r="GX13" s="1"/>
  <c r="GS13"/>
  <c r="GT13" s="1"/>
  <c r="GO13"/>
  <c r="GP13" s="1"/>
  <c r="GK13"/>
  <c r="GL13" s="1"/>
  <c r="GG13"/>
  <c r="GH13" s="1"/>
  <c r="GW12"/>
  <c r="GX12" s="1"/>
  <c r="GS12"/>
  <c r="GT12" s="1"/>
  <c r="GO12"/>
  <c r="GP12" s="1"/>
  <c r="GK12"/>
  <c r="GL12" s="1"/>
  <c r="GG12"/>
  <c r="GH12" s="1"/>
  <c r="GW11"/>
  <c r="GX11" s="1"/>
  <c r="GS11"/>
  <c r="GT11" s="1"/>
  <c r="GO11"/>
  <c r="GP11" s="1"/>
  <c r="GK11"/>
  <c r="GL11" s="1"/>
  <c r="GG11"/>
  <c r="GH11" s="1"/>
  <c r="GW10"/>
  <c r="GX10" s="1"/>
  <c r="GS10"/>
  <c r="GO10"/>
  <c r="GK10"/>
  <c r="GL10" s="1"/>
  <c r="GG10"/>
  <c r="GH10" s="1"/>
  <c r="GW9"/>
  <c r="GX9" s="1"/>
  <c r="GS9"/>
  <c r="GT9" s="1"/>
  <c r="GO9"/>
  <c r="GP9" s="1"/>
  <c r="GK9"/>
  <c r="GL9" s="1"/>
  <c r="GG9"/>
  <c r="GH9" s="1"/>
  <c r="GW8"/>
  <c r="GX8" s="1"/>
  <c r="GS8"/>
  <c r="GT8" s="1"/>
  <c r="GO8"/>
  <c r="GP8" s="1"/>
  <c r="GK8"/>
  <c r="GL8" s="1"/>
  <c r="GG8"/>
  <c r="GH8" s="1"/>
  <c r="GW7"/>
  <c r="GX7" s="1"/>
  <c r="GS7"/>
  <c r="GO7"/>
  <c r="GK7"/>
  <c r="GL7" s="1"/>
  <c r="GG7"/>
  <c r="GH7" s="1"/>
  <c r="GW6"/>
  <c r="GX6" s="1"/>
  <c r="GS6"/>
  <c r="GT6" s="1"/>
  <c r="GO6"/>
  <c r="GP6" s="1"/>
  <c r="GK6"/>
  <c r="GL6" s="1"/>
  <c r="GG6"/>
  <c r="GH6" s="1"/>
  <c r="FZ35"/>
  <c r="GA35" s="1"/>
  <c r="FV35"/>
  <c r="FW35" s="1"/>
  <c r="FR35"/>
  <c r="FS35" s="1"/>
  <c r="FN35"/>
  <c r="FO35" s="1"/>
  <c r="FJ35"/>
  <c r="FK35" s="1"/>
  <c r="FZ34"/>
  <c r="GA34" s="1"/>
  <c r="FV34"/>
  <c r="FW34" s="1"/>
  <c r="FR34"/>
  <c r="FS34" s="1"/>
  <c r="FN34"/>
  <c r="FO34" s="1"/>
  <c r="FJ34"/>
  <c r="FK34" s="1"/>
  <c r="FZ33"/>
  <c r="GA33" s="1"/>
  <c r="FV33"/>
  <c r="FW33" s="1"/>
  <c r="FR33"/>
  <c r="FS33" s="1"/>
  <c r="FN33"/>
  <c r="FO33" s="1"/>
  <c r="FJ33"/>
  <c r="FK33" s="1"/>
  <c r="FZ32"/>
  <c r="GA32" s="1"/>
  <c r="FV32"/>
  <c r="FW32" s="1"/>
  <c r="FR32"/>
  <c r="FS32" s="1"/>
  <c r="FN32"/>
  <c r="FO32" s="1"/>
  <c r="FJ32"/>
  <c r="FK32" s="1"/>
  <c r="FZ31"/>
  <c r="GA31" s="1"/>
  <c r="FV31"/>
  <c r="FW31" s="1"/>
  <c r="FR31"/>
  <c r="FS31" s="1"/>
  <c r="FN31"/>
  <c r="FO31" s="1"/>
  <c r="FJ31"/>
  <c r="FK31" s="1"/>
  <c r="FZ30"/>
  <c r="GA30" s="1"/>
  <c r="FV30"/>
  <c r="FW30" s="1"/>
  <c r="FR30"/>
  <c r="FS30" s="1"/>
  <c r="FN30"/>
  <c r="FO30" s="1"/>
  <c r="FJ30"/>
  <c r="FK30" s="1"/>
  <c r="FZ29"/>
  <c r="GA29" s="1"/>
  <c r="FV29"/>
  <c r="FW29" s="1"/>
  <c r="FR29"/>
  <c r="FS29" s="1"/>
  <c r="FN29"/>
  <c r="FO29" s="1"/>
  <c r="FJ29"/>
  <c r="FK29" s="1"/>
  <c r="FZ28"/>
  <c r="GA28" s="1"/>
  <c r="FV28"/>
  <c r="FW28" s="1"/>
  <c r="FR28"/>
  <c r="FS28" s="1"/>
  <c r="FN28"/>
  <c r="FO28" s="1"/>
  <c r="FJ28"/>
  <c r="FK28" s="1"/>
  <c r="FZ27"/>
  <c r="GA27" s="1"/>
  <c r="FV27"/>
  <c r="FW27" s="1"/>
  <c r="FR27"/>
  <c r="FS27" s="1"/>
  <c r="FN27"/>
  <c r="FO27" s="1"/>
  <c r="FJ27"/>
  <c r="FK27" s="1"/>
  <c r="FZ26"/>
  <c r="GA26" s="1"/>
  <c r="FV26"/>
  <c r="FW26" s="1"/>
  <c r="FR26"/>
  <c r="FS26" s="1"/>
  <c r="FN26"/>
  <c r="FO26" s="1"/>
  <c r="FJ26"/>
  <c r="FK26" s="1"/>
  <c r="FZ25"/>
  <c r="GA25" s="1"/>
  <c r="FV25"/>
  <c r="FW25" s="1"/>
  <c r="FR25"/>
  <c r="FS25" s="1"/>
  <c r="FN25"/>
  <c r="FO25" s="1"/>
  <c r="FJ25"/>
  <c r="FK25" s="1"/>
  <c r="FZ24"/>
  <c r="GA24" s="1"/>
  <c r="FV24"/>
  <c r="FW24" s="1"/>
  <c r="FR24"/>
  <c r="FS24" s="1"/>
  <c r="FN24"/>
  <c r="FO24" s="1"/>
  <c r="FJ24"/>
  <c r="FK24" s="1"/>
  <c r="FZ23"/>
  <c r="GA23" s="1"/>
  <c r="FV23"/>
  <c r="FW23" s="1"/>
  <c r="FR23"/>
  <c r="FS23" s="1"/>
  <c r="FN23"/>
  <c r="FO23" s="1"/>
  <c r="FJ23"/>
  <c r="FK23" s="1"/>
  <c r="FZ22"/>
  <c r="GA22" s="1"/>
  <c r="FV22"/>
  <c r="FW22" s="1"/>
  <c r="FR22"/>
  <c r="FS22" s="1"/>
  <c r="FN22"/>
  <c r="FO22" s="1"/>
  <c r="FJ22"/>
  <c r="FK22" s="1"/>
  <c r="FZ21"/>
  <c r="GA21" s="1"/>
  <c r="FV21"/>
  <c r="FW21" s="1"/>
  <c r="FR21"/>
  <c r="FS21" s="1"/>
  <c r="FN21"/>
  <c r="FO21" s="1"/>
  <c r="FJ21"/>
  <c r="FK21" s="1"/>
  <c r="FZ20"/>
  <c r="GA20" s="1"/>
  <c r="FV20"/>
  <c r="FW20" s="1"/>
  <c r="FR20"/>
  <c r="FS20" s="1"/>
  <c r="FN20"/>
  <c r="FO20" s="1"/>
  <c r="FJ20"/>
  <c r="FK20" s="1"/>
  <c r="FZ19"/>
  <c r="GA19" s="1"/>
  <c r="FV19"/>
  <c r="FW19" s="1"/>
  <c r="FR19"/>
  <c r="FS19" s="1"/>
  <c r="FN19"/>
  <c r="FO19" s="1"/>
  <c r="FJ19"/>
  <c r="FK19" s="1"/>
  <c r="FZ18"/>
  <c r="GA18" s="1"/>
  <c r="FV18"/>
  <c r="FW18" s="1"/>
  <c r="FR18"/>
  <c r="FS18" s="1"/>
  <c r="FN18"/>
  <c r="FO18" s="1"/>
  <c r="FJ18"/>
  <c r="FK18" s="1"/>
  <c r="FZ17"/>
  <c r="GA17" s="1"/>
  <c r="FV17"/>
  <c r="FW17" s="1"/>
  <c r="FR17"/>
  <c r="FS17" s="1"/>
  <c r="FN17"/>
  <c r="FO17" s="1"/>
  <c r="FJ17"/>
  <c r="FK17" s="1"/>
  <c r="FZ16"/>
  <c r="GA16" s="1"/>
  <c r="FV16"/>
  <c r="FW16" s="1"/>
  <c r="FR16"/>
  <c r="FS16" s="1"/>
  <c r="FN16"/>
  <c r="FO16" s="1"/>
  <c r="FJ16"/>
  <c r="FK16" s="1"/>
  <c r="FZ15"/>
  <c r="GA15" s="1"/>
  <c r="FV15"/>
  <c r="FW15" s="1"/>
  <c r="FR15"/>
  <c r="FS15" s="1"/>
  <c r="FJ15"/>
  <c r="FK15" s="1"/>
  <c r="FZ14"/>
  <c r="GA14" s="1"/>
  <c r="FV14"/>
  <c r="FW14" s="1"/>
  <c r="FR14"/>
  <c r="FS14" s="1"/>
  <c r="FN14"/>
  <c r="FO14" s="1"/>
  <c r="FJ14"/>
  <c r="FK14" s="1"/>
  <c r="FZ13"/>
  <c r="GA13" s="1"/>
  <c r="FV13"/>
  <c r="FW13" s="1"/>
  <c r="FR13"/>
  <c r="FS13" s="1"/>
  <c r="FN13"/>
  <c r="FO13" s="1"/>
  <c r="FJ13"/>
  <c r="FK13" s="1"/>
  <c r="FZ12"/>
  <c r="GA12" s="1"/>
  <c r="FV12"/>
  <c r="FW12" s="1"/>
  <c r="FR12"/>
  <c r="FS12" s="1"/>
  <c r="FN12"/>
  <c r="FO12" s="1"/>
  <c r="FJ12"/>
  <c r="FK12" s="1"/>
  <c r="FZ11"/>
  <c r="GA11" s="1"/>
  <c r="FV11"/>
  <c r="FW11" s="1"/>
  <c r="FR11"/>
  <c r="FS11" s="1"/>
  <c r="FN11"/>
  <c r="FO11" s="1"/>
  <c r="FJ11"/>
  <c r="FK11" s="1"/>
  <c r="FZ10"/>
  <c r="GA10" s="1"/>
  <c r="FV10"/>
  <c r="FR10"/>
  <c r="FN10"/>
  <c r="FO10" s="1"/>
  <c r="FJ10"/>
  <c r="FK10" s="1"/>
  <c r="FZ9"/>
  <c r="GA9" s="1"/>
  <c r="FV9"/>
  <c r="FW9" s="1"/>
  <c r="FR9"/>
  <c r="FS9" s="1"/>
  <c r="FN9"/>
  <c r="FO9" s="1"/>
  <c r="FJ9"/>
  <c r="FK9" s="1"/>
  <c r="FZ8"/>
  <c r="GA8" s="1"/>
  <c r="FV8"/>
  <c r="FW8" s="1"/>
  <c r="FR8"/>
  <c r="FS8" s="1"/>
  <c r="FN8"/>
  <c r="FO8" s="1"/>
  <c r="FJ8"/>
  <c r="FK8" s="1"/>
  <c r="FZ7"/>
  <c r="GA7" s="1"/>
  <c r="FV7"/>
  <c r="FR7"/>
  <c r="FN7"/>
  <c r="FO7" s="1"/>
  <c r="FJ7"/>
  <c r="FK7" s="1"/>
  <c r="FZ6"/>
  <c r="GA6" s="1"/>
  <c r="FV6"/>
  <c r="FW6" s="1"/>
  <c r="FR6"/>
  <c r="FS6" s="1"/>
  <c r="FN6"/>
  <c r="FO6" s="1"/>
  <c r="FJ6"/>
  <c r="FK6" s="1"/>
  <c r="FC35"/>
  <c r="FD35" s="1"/>
  <c r="EY35"/>
  <c r="EZ35" s="1"/>
  <c r="EU35"/>
  <c r="EV35" s="1"/>
  <c r="EQ35"/>
  <c r="ER35" s="1"/>
  <c r="EM35"/>
  <c r="EN35" s="1"/>
  <c r="FC34"/>
  <c r="FD34" s="1"/>
  <c r="EY34"/>
  <c r="EZ34" s="1"/>
  <c r="EU34"/>
  <c r="EV34" s="1"/>
  <c r="EQ34"/>
  <c r="ER34" s="1"/>
  <c r="EM34"/>
  <c r="EN34" s="1"/>
  <c r="FC33"/>
  <c r="FD33" s="1"/>
  <c r="EY33"/>
  <c r="EZ33" s="1"/>
  <c r="EU33"/>
  <c r="EV33" s="1"/>
  <c r="EQ33"/>
  <c r="ER33" s="1"/>
  <c r="EM33"/>
  <c r="EN33" s="1"/>
  <c r="FC32"/>
  <c r="FD32" s="1"/>
  <c r="EY32"/>
  <c r="EZ32" s="1"/>
  <c r="EU32"/>
  <c r="EV32" s="1"/>
  <c r="EQ32"/>
  <c r="ER32" s="1"/>
  <c r="EM32"/>
  <c r="EN32" s="1"/>
  <c r="FC31"/>
  <c r="FD31" s="1"/>
  <c r="EY31"/>
  <c r="EZ31" s="1"/>
  <c r="EU31"/>
  <c r="EV31" s="1"/>
  <c r="EQ31"/>
  <c r="ER31" s="1"/>
  <c r="EM31"/>
  <c r="EN31" s="1"/>
  <c r="FC30"/>
  <c r="FD30" s="1"/>
  <c r="EY30"/>
  <c r="EZ30" s="1"/>
  <c r="EU30"/>
  <c r="EV30" s="1"/>
  <c r="EQ30"/>
  <c r="ER30" s="1"/>
  <c r="EM30"/>
  <c r="EN30" s="1"/>
  <c r="FC29"/>
  <c r="FD29" s="1"/>
  <c r="EY29"/>
  <c r="EZ29" s="1"/>
  <c r="EU29"/>
  <c r="EV29" s="1"/>
  <c r="EQ29"/>
  <c r="ER29" s="1"/>
  <c r="EM29"/>
  <c r="EN29" s="1"/>
  <c r="FC28"/>
  <c r="FD28" s="1"/>
  <c r="EY28"/>
  <c r="EZ28" s="1"/>
  <c r="EU28"/>
  <c r="EV28" s="1"/>
  <c r="EQ28"/>
  <c r="ER28" s="1"/>
  <c r="EM28"/>
  <c r="EN28" s="1"/>
  <c r="FC27"/>
  <c r="FD27" s="1"/>
  <c r="EY27"/>
  <c r="EZ27" s="1"/>
  <c r="EU27"/>
  <c r="EV27" s="1"/>
  <c r="EQ27"/>
  <c r="ER27" s="1"/>
  <c r="EM27"/>
  <c r="EN27" s="1"/>
  <c r="FC26"/>
  <c r="FD26" s="1"/>
  <c r="EY26"/>
  <c r="EZ26" s="1"/>
  <c r="EU26"/>
  <c r="EV26" s="1"/>
  <c r="EQ26"/>
  <c r="ER26" s="1"/>
  <c r="EM26"/>
  <c r="EN26" s="1"/>
  <c r="FC25"/>
  <c r="FD25" s="1"/>
  <c r="EY25"/>
  <c r="EZ25" s="1"/>
  <c r="EU25"/>
  <c r="EV25" s="1"/>
  <c r="EQ25"/>
  <c r="ER25" s="1"/>
  <c r="EM25"/>
  <c r="EN25" s="1"/>
  <c r="FC24"/>
  <c r="FD24" s="1"/>
  <c r="EY24"/>
  <c r="EZ24" s="1"/>
  <c r="EU24"/>
  <c r="EV24" s="1"/>
  <c r="EQ24"/>
  <c r="ER24" s="1"/>
  <c r="EM24"/>
  <c r="EN24" s="1"/>
  <c r="FC23"/>
  <c r="FD23" s="1"/>
  <c r="EY23"/>
  <c r="EZ23" s="1"/>
  <c r="EU23"/>
  <c r="EV23" s="1"/>
  <c r="EQ23"/>
  <c r="ER23" s="1"/>
  <c r="EM23"/>
  <c r="EN23" s="1"/>
  <c r="FC22"/>
  <c r="FD22" s="1"/>
  <c r="EY22"/>
  <c r="EZ22" s="1"/>
  <c r="EU22"/>
  <c r="EV22" s="1"/>
  <c r="EQ22"/>
  <c r="ER22" s="1"/>
  <c r="EM22"/>
  <c r="EN22" s="1"/>
  <c r="FC21"/>
  <c r="FD21" s="1"/>
  <c r="EY21"/>
  <c r="EZ21" s="1"/>
  <c r="EU21"/>
  <c r="EV21" s="1"/>
  <c r="EQ21"/>
  <c r="ER21" s="1"/>
  <c r="EM21"/>
  <c r="EN21" s="1"/>
  <c r="FC20"/>
  <c r="FD20" s="1"/>
  <c r="EY20"/>
  <c r="EZ20" s="1"/>
  <c r="EU20"/>
  <c r="EV20" s="1"/>
  <c r="EQ20"/>
  <c r="ER20" s="1"/>
  <c r="EM20"/>
  <c r="EN20" s="1"/>
  <c r="FC19"/>
  <c r="FD19" s="1"/>
  <c r="EY19"/>
  <c r="EZ19" s="1"/>
  <c r="EU19"/>
  <c r="EV19" s="1"/>
  <c r="EQ19"/>
  <c r="ER19" s="1"/>
  <c r="EM19"/>
  <c r="EN19" s="1"/>
  <c r="FC18"/>
  <c r="FD18" s="1"/>
  <c r="EY18"/>
  <c r="EZ18" s="1"/>
  <c r="EU18"/>
  <c r="EV18" s="1"/>
  <c r="EQ18"/>
  <c r="ER18" s="1"/>
  <c r="EM18"/>
  <c r="EN18" s="1"/>
  <c r="FC17"/>
  <c r="FD17" s="1"/>
  <c r="EY17"/>
  <c r="EZ17" s="1"/>
  <c r="EU17"/>
  <c r="EV17" s="1"/>
  <c r="EQ17"/>
  <c r="ER17" s="1"/>
  <c r="EM17"/>
  <c r="EN17" s="1"/>
  <c r="FC16"/>
  <c r="FD16" s="1"/>
  <c r="EY16"/>
  <c r="EZ16" s="1"/>
  <c r="EU16"/>
  <c r="EV16" s="1"/>
  <c r="EQ16"/>
  <c r="ER16" s="1"/>
  <c r="EM16"/>
  <c r="EN16" s="1"/>
  <c r="FC15"/>
  <c r="FD15" s="1"/>
  <c r="EY15"/>
  <c r="EZ15" s="1"/>
  <c r="EU15"/>
  <c r="EV15" s="1"/>
  <c r="EM15"/>
  <c r="EN15" s="1"/>
  <c r="FC14"/>
  <c r="FD14" s="1"/>
  <c r="EY14"/>
  <c r="EZ14" s="1"/>
  <c r="EU14"/>
  <c r="EV14" s="1"/>
  <c r="EQ14"/>
  <c r="ER14" s="1"/>
  <c r="EM14"/>
  <c r="EN14" s="1"/>
  <c r="FC13"/>
  <c r="FD13" s="1"/>
  <c r="EY13"/>
  <c r="EZ13" s="1"/>
  <c r="EU13"/>
  <c r="EV13" s="1"/>
  <c r="EQ13"/>
  <c r="ER13" s="1"/>
  <c r="EM13"/>
  <c r="EN13" s="1"/>
  <c r="FC12"/>
  <c r="FD12" s="1"/>
  <c r="EY12"/>
  <c r="EZ12" s="1"/>
  <c r="EU12"/>
  <c r="EV12" s="1"/>
  <c r="EQ12"/>
  <c r="ER12" s="1"/>
  <c r="EM12"/>
  <c r="EN12" s="1"/>
  <c r="FC11"/>
  <c r="FD11" s="1"/>
  <c r="EY11"/>
  <c r="EZ11" s="1"/>
  <c r="EU11"/>
  <c r="EV11" s="1"/>
  <c r="EQ11"/>
  <c r="ER11" s="1"/>
  <c r="EM11"/>
  <c r="EN11" s="1"/>
  <c r="FC10"/>
  <c r="FD10" s="1"/>
  <c r="EY10"/>
  <c r="EU10"/>
  <c r="EQ10"/>
  <c r="ER10" s="1"/>
  <c r="EM10"/>
  <c r="EN10" s="1"/>
  <c r="FC9"/>
  <c r="FD9" s="1"/>
  <c r="EY9"/>
  <c r="EZ9" s="1"/>
  <c r="EU9"/>
  <c r="EV9" s="1"/>
  <c r="EQ9"/>
  <c r="ER9" s="1"/>
  <c r="EM9"/>
  <c r="EN9" s="1"/>
  <c r="FC8"/>
  <c r="FD8" s="1"/>
  <c r="EY8"/>
  <c r="EZ8" s="1"/>
  <c r="EU8"/>
  <c r="EV8" s="1"/>
  <c r="EQ8"/>
  <c r="ER8" s="1"/>
  <c r="EM8"/>
  <c r="EN8" s="1"/>
  <c r="FC7"/>
  <c r="FD7" s="1"/>
  <c r="EY7"/>
  <c r="EU7"/>
  <c r="EQ7"/>
  <c r="ER7" s="1"/>
  <c r="EM7"/>
  <c r="EN7" s="1"/>
  <c r="FC6"/>
  <c r="FD6" s="1"/>
  <c r="EY6"/>
  <c r="EZ6" s="1"/>
  <c r="EU6"/>
  <c r="EV6" s="1"/>
  <c r="EQ6"/>
  <c r="ER6" s="1"/>
  <c r="EM6"/>
  <c r="EN6" s="1"/>
  <c r="EF35"/>
  <c r="EG35" s="1"/>
  <c r="EB35"/>
  <c r="EC35" s="1"/>
  <c r="DX35"/>
  <c r="DY35" s="1"/>
  <c r="DT35"/>
  <c r="DU35" s="1"/>
  <c r="DP35"/>
  <c r="DQ35" s="1"/>
  <c r="EF34"/>
  <c r="EG34" s="1"/>
  <c r="EB34"/>
  <c r="EC34" s="1"/>
  <c r="DX34"/>
  <c r="DY34" s="1"/>
  <c r="DT34"/>
  <c r="DU34" s="1"/>
  <c r="DP34"/>
  <c r="DQ34" s="1"/>
  <c r="EG33"/>
  <c r="EF33"/>
  <c r="EC33"/>
  <c r="EB33"/>
  <c r="DY33"/>
  <c r="DX33"/>
  <c r="DU33"/>
  <c r="DT33"/>
  <c r="DQ33"/>
  <c r="DP33"/>
  <c r="EG32"/>
  <c r="EF32"/>
  <c r="EC32"/>
  <c r="EB32"/>
  <c r="DY32"/>
  <c r="DX32"/>
  <c r="DU32"/>
  <c r="DT32"/>
  <c r="DQ32"/>
  <c r="DP32"/>
  <c r="EG31"/>
  <c r="EF31"/>
  <c r="EC31"/>
  <c r="EB31"/>
  <c r="DY31"/>
  <c r="DX31"/>
  <c r="DU31"/>
  <c r="DT31"/>
  <c r="DQ31"/>
  <c r="DP31"/>
  <c r="EG30"/>
  <c r="EF30"/>
  <c r="EC30"/>
  <c r="EB30"/>
  <c r="DY30"/>
  <c r="DX30"/>
  <c r="DU30"/>
  <c r="DT30"/>
  <c r="DQ30"/>
  <c r="DP30"/>
  <c r="EG29"/>
  <c r="EF29"/>
  <c r="EC29"/>
  <c r="EB29"/>
  <c r="DY29"/>
  <c r="DX29"/>
  <c r="DU29"/>
  <c r="DT29"/>
  <c r="DQ29"/>
  <c r="DP29"/>
  <c r="EG28"/>
  <c r="EF28"/>
  <c r="EC28"/>
  <c r="EB28"/>
  <c r="DY28"/>
  <c r="DX28"/>
  <c r="DU28"/>
  <c r="DT28"/>
  <c r="DQ28"/>
  <c r="DP28"/>
  <c r="EG27"/>
  <c r="EF27"/>
  <c r="EC27"/>
  <c r="EB27"/>
  <c r="DY27"/>
  <c r="DX27"/>
  <c r="DU27"/>
  <c r="DT27"/>
  <c r="DQ27"/>
  <c r="DP27"/>
  <c r="EG26"/>
  <c r="EF26"/>
  <c r="EC26"/>
  <c r="EB26"/>
  <c r="DY26"/>
  <c r="DX26"/>
  <c r="DU26"/>
  <c r="DT26"/>
  <c r="DQ26"/>
  <c r="DP26"/>
  <c r="EG25"/>
  <c r="EF25"/>
  <c r="EC25"/>
  <c r="EB25"/>
  <c r="DY25"/>
  <c r="DX25"/>
  <c r="DU25"/>
  <c r="DT25"/>
  <c r="DQ25"/>
  <c r="DP25"/>
  <c r="EG24"/>
  <c r="EF24"/>
  <c r="EC24"/>
  <c r="EB24"/>
  <c r="DY24"/>
  <c r="DX24"/>
  <c r="DU24"/>
  <c r="DT24"/>
  <c r="DQ24"/>
  <c r="DP24"/>
  <c r="EG23"/>
  <c r="EF23"/>
  <c r="EC23"/>
  <c r="EB23"/>
  <c r="DY23"/>
  <c r="DX23"/>
  <c r="DU23"/>
  <c r="DT23"/>
  <c r="DQ23"/>
  <c r="DP23"/>
  <c r="EG22"/>
  <c r="EF22"/>
  <c r="EC22"/>
  <c r="EB22"/>
  <c r="DY22"/>
  <c r="DX22"/>
  <c r="DU22"/>
  <c r="DT22"/>
  <c r="DQ22"/>
  <c r="DP22"/>
  <c r="EG21"/>
  <c r="EF21"/>
  <c r="EC21"/>
  <c r="EB21"/>
  <c r="DY21"/>
  <c r="DX21"/>
  <c r="DU21"/>
  <c r="DT21"/>
  <c r="DQ21"/>
  <c r="DP21"/>
  <c r="EG20"/>
  <c r="EF20"/>
  <c r="EC20"/>
  <c r="EB20"/>
  <c r="DY20"/>
  <c r="DX20"/>
  <c r="DU20"/>
  <c r="DT20"/>
  <c r="DQ20"/>
  <c r="DP20"/>
  <c r="EG19"/>
  <c r="EF19"/>
  <c r="EC19"/>
  <c r="EB19"/>
  <c r="DY19"/>
  <c r="DX19"/>
  <c r="DU19"/>
  <c r="DT19"/>
  <c r="DQ19"/>
  <c r="DP19"/>
  <c r="EG18"/>
  <c r="EF18"/>
  <c r="EC18"/>
  <c r="EB18"/>
  <c r="DY18"/>
  <c r="DX18"/>
  <c r="DU18"/>
  <c r="DT18"/>
  <c r="DQ18"/>
  <c r="DP18"/>
  <c r="EG17"/>
  <c r="EF17"/>
  <c r="EC17"/>
  <c r="EB17"/>
  <c r="DY17"/>
  <c r="DX17"/>
  <c r="DU17"/>
  <c r="DT17"/>
  <c r="DQ17"/>
  <c r="DP17"/>
  <c r="EG16"/>
  <c r="EF16"/>
  <c r="EC16"/>
  <c r="EB16"/>
  <c r="DY16"/>
  <c r="DX16"/>
  <c r="DU16"/>
  <c r="DT16"/>
  <c r="DQ16"/>
  <c r="DP16"/>
  <c r="EG15"/>
  <c r="EF15"/>
  <c r="EC15"/>
  <c r="EB15"/>
  <c r="DY15"/>
  <c r="DX15"/>
  <c r="DQ15"/>
  <c r="DP15"/>
  <c r="EG14"/>
  <c r="EF14"/>
  <c r="EC14"/>
  <c r="EB14"/>
  <c r="DY14"/>
  <c r="DX14"/>
  <c r="DU14"/>
  <c r="DT14"/>
  <c r="DQ14"/>
  <c r="DP14"/>
  <c r="EG13"/>
  <c r="EF13"/>
  <c r="EC13"/>
  <c r="EB13"/>
  <c r="DX13"/>
  <c r="DY13" s="1"/>
  <c r="DT13"/>
  <c r="DU13" s="1"/>
  <c r="DP13"/>
  <c r="DQ13" s="1"/>
  <c r="EF12"/>
  <c r="EG12" s="1"/>
  <c r="EB12"/>
  <c r="EC12" s="1"/>
  <c r="DX12"/>
  <c r="DY12" s="1"/>
  <c r="DU12"/>
  <c r="DT12"/>
  <c r="DQ12"/>
  <c r="DP12"/>
  <c r="EG11"/>
  <c r="EF11"/>
  <c r="EC11"/>
  <c r="EB11"/>
  <c r="DX11"/>
  <c r="DY11" s="1"/>
  <c r="DT11"/>
  <c r="DU11" s="1"/>
  <c r="DP11"/>
  <c r="DQ11" s="1"/>
  <c r="EF10"/>
  <c r="EG10" s="1"/>
  <c r="EB10"/>
  <c r="DX10"/>
  <c r="DT10"/>
  <c r="DU10" s="1"/>
  <c r="DP10"/>
  <c r="DQ10" s="1"/>
  <c r="EF9"/>
  <c r="EG9" s="1"/>
  <c r="EB9"/>
  <c r="EC9" s="1"/>
  <c r="DX9"/>
  <c r="DY9" s="1"/>
  <c r="DT9"/>
  <c r="DU9" s="1"/>
  <c r="DP9"/>
  <c r="DQ9" s="1"/>
  <c r="EG8"/>
  <c r="EF8"/>
  <c r="EC8"/>
  <c r="EB8"/>
  <c r="DX8"/>
  <c r="DY8" s="1"/>
  <c r="DT8"/>
  <c r="DU8" s="1"/>
  <c r="DP8"/>
  <c r="DQ8" s="1"/>
  <c r="EF7"/>
  <c r="EG7" s="1"/>
  <c r="EB7"/>
  <c r="DX7"/>
  <c r="DT7"/>
  <c r="DU7" s="1"/>
  <c r="DP7"/>
  <c r="DQ7" s="1"/>
  <c r="EF6"/>
  <c r="EG6" s="1"/>
  <c r="EB6"/>
  <c r="EC6" s="1"/>
  <c r="DX6"/>
  <c r="DY6" s="1"/>
  <c r="DT6"/>
  <c r="DU6" s="1"/>
  <c r="DP6"/>
  <c r="DQ6" s="1"/>
  <c r="DI35"/>
  <c r="DJ35" s="1"/>
  <c r="DE35"/>
  <c r="DF35" s="1"/>
  <c r="DA35"/>
  <c r="DB35" s="1"/>
  <c r="CW35"/>
  <c r="CX35" s="1"/>
  <c r="CS35"/>
  <c r="CT35" s="1"/>
  <c r="DI34"/>
  <c r="DJ34" s="1"/>
  <c r="DE34"/>
  <c r="DF34" s="1"/>
  <c r="DA34"/>
  <c r="DB34" s="1"/>
  <c r="CW34"/>
  <c r="CX34" s="1"/>
  <c r="CS34"/>
  <c r="CT34" s="1"/>
  <c r="DI33"/>
  <c r="DJ33" s="1"/>
  <c r="DE33"/>
  <c r="DF33" s="1"/>
  <c r="DA33"/>
  <c r="DB33" s="1"/>
  <c r="CW33"/>
  <c r="CX33" s="1"/>
  <c r="CS33"/>
  <c r="CT33" s="1"/>
  <c r="DI32"/>
  <c r="DJ32" s="1"/>
  <c r="DE32"/>
  <c r="DF32" s="1"/>
  <c r="DA32"/>
  <c r="DB32" s="1"/>
  <c r="CW32"/>
  <c r="CX32" s="1"/>
  <c r="CS32"/>
  <c r="CT32" s="1"/>
  <c r="DI31"/>
  <c r="DJ31" s="1"/>
  <c r="DE31"/>
  <c r="DF31" s="1"/>
  <c r="DA31"/>
  <c r="DB31" s="1"/>
  <c r="CW31"/>
  <c r="CX31" s="1"/>
  <c r="CS31"/>
  <c r="CT31" s="1"/>
  <c r="DI30"/>
  <c r="DJ30" s="1"/>
  <c r="DE30"/>
  <c r="DF30" s="1"/>
  <c r="DA30"/>
  <c r="DB30" s="1"/>
  <c r="CW30"/>
  <c r="CX30" s="1"/>
  <c r="CS30"/>
  <c r="CT30" s="1"/>
  <c r="DI29"/>
  <c r="DJ29" s="1"/>
  <c r="DE29"/>
  <c r="DF29" s="1"/>
  <c r="DA29"/>
  <c r="DB29" s="1"/>
  <c r="CW29"/>
  <c r="CX29" s="1"/>
  <c r="CS29"/>
  <c r="CT29" s="1"/>
  <c r="DI28"/>
  <c r="DJ28" s="1"/>
  <c r="DE28"/>
  <c r="DF28" s="1"/>
  <c r="DA28"/>
  <c r="DB28" s="1"/>
  <c r="CW28"/>
  <c r="CX28" s="1"/>
  <c r="CS28"/>
  <c r="CT28" s="1"/>
  <c r="DI27"/>
  <c r="DJ27" s="1"/>
  <c r="DE27"/>
  <c r="DF27" s="1"/>
  <c r="DA27"/>
  <c r="DB27" s="1"/>
  <c r="CW27"/>
  <c r="CX27" s="1"/>
  <c r="CS27"/>
  <c r="CT27" s="1"/>
  <c r="DI26"/>
  <c r="DJ26" s="1"/>
  <c r="DE26"/>
  <c r="DF26" s="1"/>
  <c r="DA26"/>
  <c r="DB26" s="1"/>
  <c r="CW26"/>
  <c r="CX26" s="1"/>
  <c r="CS26"/>
  <c r="CT26" s="1"/>
  <c r="DI25"/>
  <c r="DJ25" s="1"/>
  <c r="DE25"/>
  <c r="DF25" s="1"/>
  <c r="DA25"/>
  <c r="DB25" s="1"/>
  <c r="CW25"/>
  <c r="CX25" s="1"/>
  <c r="CS25"/>
  <c r="CT25" s="1"/>
  <c r="DI24"/>
  <c r="DJ24" s="1"/>
  <c r="DE24"/>
  <c r="DF24" s="1"/>
  <c r="DA24"/>
  <c r="DB24" s="1"/>
  <c r="CW24"/>
  <c r="CX24" s="1"/>
  <c r="CS24"/>
  <c r="CT24" s="1"/>
  <c r="DI23"/>
  <c r="DJ23" s="1"/>
  <c r="DE23"/>
  <c r="DF23" s="1"/>
  <c r="DA23"/>
  <c r="DB23" s="1"/>
  <c r="CW23"/>
  <c r="CX23" s="1"/>
  <c r="CS23"/>
  <c r="CT23" s="1"/>
  <c r="DI22"/>
  <c r="DJ22" s="1"/>
  <c r="DE22"/>
  <c r="DF22" s="1"/>
  <c r="DA22"/>
  <c r="DB22" s="1"/>
  <c r="CW22"/>
  <c r="CX22" s="1"/>
  <c r="CS22"/>
  <c r="CT22" s="1"/>
  <c r="DI21"/>
  <c r="DJ21" s="1"/>
  <c r="DE21"/>
  <c r="DF21" s="1"/>
  <c r="DA21"/>
  <c r="DB21" s="1"/>
  <c r="CW21"/>
  <c r="CX21" s="1"/>
  <c r="CS21"/>
  <c r="CT21" s="1"/>
  <c r="DI20"/>
  <c r="DJ20" s="1"/>
  <c r="DE20"/>
  <c r="DF20" s="1"/>
  <c r="DA20"/>
  <c r="DB20" s="1"/>
  <c r="CW20"/>
  <c r="CX20" s="1"/>
  <c r="CS20"/>
  <c r="CT20" s="1"/>
  <c r="DI19"/>
  <c r="DJ19" s="1"/>
  <c r="DE19"/>
  <c r="DF19" s="1"/>
  <c r="DA19"/>
  <c r="DB19" s="1"/>
  <c r="CW19"/>
  <c r="CX19" s="1"/>
  <c r="CS19"/>
  <c r="CT19" s="1"/>
  <c r="DI18"/>
  <c r="DJ18" s="1"/>
  <c r="DE18"/>
  <c r="DF18" s="1"/>
  <c r="DA18"/>
  <c r="DB18" s="1"/>
  <c r="CW18"/>
  <c r="CX18" s="1"/>
  <c r="CS18"/>
  <c r="CT18" s="1"/>
  <c r="DI17"/>
  <c r="DJ17" s="1"/>
  <c r="DE17"/>
  <c r="DF17" s="1"/>
  <c r="DA17"/>
  <c r="DB17" s="1"/>
  <c r="CW17"/>
  <c r="CX17" s="1"/>
  <c r="CS17"/>
  <c r="CT17" s="1"/>
  <c r="DI16"/>
  <c r="DJ16" s="1"/>
  <c r="DE16"/>
  <c r="DF16" s="1"/>
  <c r="DA16"/>
  <c r="DB16" s="1"/>
  <c r="CW16"/>
  <c r="CX16" s="1"/>
  <c r="CS16"/>
  <c r="CT16" s="1"/>
  <c r="DI15"/>
  <c r="DJ15" s="1"/>
  <c r="DE15"/>
  <c r="DF15" s="1"/>
  <c r="DA15"/>
  <c r="DB15" s="1"/>
  <c r="CS15"/>
  <c r="CT15" s="1"/>
  <c r="DI14"/>
  <c r="DJ14" s="1"/>
  <c r="DE14"/>
  <c r="DF14" s="1"/>
  <c r="DA14"/>
  <c r="DB14" s="1"/>
  <c r="CW14"/>
  <c r="CX14" s="1"/>
  <c r="CS14"/>
  <c r="CT14" s="1"/>
  <c r="DI13"/>
  <c r="DJ13" s="1"/>
  <c r="DE13"/>
  <c r="DF13" s="1"/>
  <c r="DA13"/>
  <c r="DB13" s="1"/>
  <c r="CW13"/>
  <c r="CX13" s="1"/>
  <c r="CS13"/>
  <c r="CT13" s="1"/>
  <c r="DI12"/>
  <c r="DJ12" s="1"/>
  <c r="DE12"/>
  <c r="DF12" s="1"/>
  <c r="DA12"/>
  <c r="DB12" s="1"/>
  <c r="CW12"/>
  <c r="CX12" s="1"/>
  <c r="CS12"/>
  <c r="CT12" s="1"/>
  <c r="DI11"/>
  <c r="DJ11" s="1"/>
  <c r="DE11"/>
  <c r="DF11" s="1"/>
  <c r="DA11"/>
  <c r="DB11" s="1"/>
  <c r="CW11"/>
  <c r="CX11" s="1"/>
  <c r="CS11"/>
  <c r="CT11" s="1"/>
  <c r="DI10"/>
  <c r="DJ10" s="1"/>
  <c r="DE10"/>
  <c r="DA10"/>
  <c r="CW10"/>
  <c r="CX10" s="1"/>
  <c r="CS10"/>
  <c r="CT10" s="1"/>
  <c r="DI9"/>
  <c r="DJ9" s="1"/>
  <c r="DE9"/>
  <c r="DF9" s="1"/>
  <c r="DA9"/>
  <c r="DB9" s="1"/>
  <c r="CW9"/>
  <c r="CX9" s="1"/>
  <c r="CS9"/>
  <c r="CT9" s="1"/>
  <c r="DI8"/>
  <c r="DJ8" s="1"/>
  <c r="DE8"/>
  <c r="DF8" s="1"/>
  <c r="DA8"/>
  <c r="DB8" s="1"/>
  <c r="CW8"/>
  <c r="CX8" s="1"/>
  <c r="CS8"/>
  <c r="CT8" s="1"/>
  <c r="DI7"/>
  <c r="DJ7" s="1"/>
  <c r="DE7"/>
  <c r="DA7"/>
  <c r="CW7"/>
  <c r="CX7" s="1"/>
  <c r="CS7"/>
  <c r="CT7" s="1"/>
  <c r="DI6"/>
  <c r="DJ6" s="1"/>
  <c r="DE6"/>
  <c r="DF6" s="1"/>
  <c r="DA6"/>
  <c r="DB6" s="1"/>
  <c r="CW6"/>
  <c r="CX6" s="1"/>
  <c r="CS6"/>
  <c r="CT6" s="1"/>
  <c r="CL35"/>
  <c r="CM35" s="1"/>
  <c r="CH35"/>
  <c r="CI35" s="1"/>
  <c r="CD35"/>
  <c r="CE35" s="1"/>
  <c r="BZ35"/>
  <c r="CA35" s="1"/>
  <c r="BV35"/>
  <c r="BW35" s="1"/>
  <c r="CL34"/>
  <c r="CM34" s="1"/>
  <c r="CH34"/>
  <c r="CI34" s="1"/>
  <c r="CD34"/>
  <c r="CE34" s="1"/>
  <c r="BZ34"/>
  <c r="CA34" s="1"/>
  <c r="BV34"/>
  <c r="BW34" s="1"/>
  <c r="CL33"/>
  <c r="CM33" s="1"/>
  <c r="CH33"/>
  <c r="CI33" s="1"/>
  <c r="CD33"/>
  <c r="CE33" s="1"/>
  <c r="BZ33"/>
  <c r="CA33" s="1"/>
  <c r="BV33"/>
  <c r="BW33" s="1"/>
  <c r="CL32"/>
  <c r="CM32" s="1"/>
  <c r="CH32"/>
  <c r="CI32" s="1"/>
  <c r="CD32"/>
  <c r="CE32" s="1"/>
  <c r="BZ32"/>
  <c r="CA32" s="1"/>
  <c r="BV32"/>
  <c r="BW32" s="1"/>
  <c r="CL31"/>
  <c r="CM31" s="1"/>
  <c r="CH31"/>
  <c r="CI31" s="1"/>
  <c r="CD31"/>
  <c r="CE31" s="1"/>
  <c r="BZ31"/>
  <c r="CA31" s="1"/>
  <c r="BV31"/>
  <c r="BW31" s="1"/>
  <c r="CL30"/>
  <c r="CM30" s="1"/>
  <c r="CH30"/>
  <c r="CI30" s="1"/>
  <c r="CD30"/>
  <c r="CE30" s="1"/>
  <c r="BZ30"/>
  <c r="CA30" s="1"/>
  <c r="BV30"/>
  <c r="BW30" s="1"/>
  <c r="CL29"/>
  <c r="CM29" s="1"/>
  <c r="CH29"/>
  <c r="CI29" s="1"/>
  <c r="CD29"/>
  <c r="CE29" s="1"/>
  <c r="BZ29"/>
  <c r="CA29" s="1"/>
  <c r="BV29"/>
  <c r="BW29" s="1"/>
  <c r="CL28"/>
  <c r="CM28" s="1"/>
  <c r="CH28"/>
  <c r="CI28" s="1"/>
  <c r="CD28"/>
  <c r="CE28" s="1"/>
  <c r="BZ28"/>
  <c r="CA28" s="1"/>
  <c r="BV28"/>
  <c r="BW28" s="1"/>
  <c r="CL27"/>
  <c r="CM27" s="1"/>
  <c r="CH27"/>
  <c r="CI27" s="1"/>
  <c r="CD27"/>
  <c r="CE27" s="1"/>
  <c r="BZ27"/>
  <c r="CA27" s="1"/>
  <c r="BV27"/>
  <c r="BW27" s="1"/>
  <c r="CL26"/>
  <c r="CM26" s="1"/>
  <c r="CH26"/>
  <c r="CI26" s="1"/>
  <c r="CD26"/>
  <c r="CE26" s="1"/>
  <c r="BZ26"/>
  <c r="CA26" s="1"/>
  <c r="BV26"/>
  <c r="BW26" s="1"/>
  <c r="CL25"/>
  <c r="CM25" s="1"/>
  <c r="CH25"/>
  <c r="CI25" s="1"/>
  <c r="CD25"/>
  <c r="CE25" s="1"/>
  <c r="BZ25"/>
  <c r="CA25" s="1"/>
  <c r="BV25"/>
  <c r="BW25" s="1"/>
  <c r="CL24"/>
  <c r="CM24" s="1"/>
  <c r="CH24"/>
  <c r="CI24" s="1"/>
  <c r="CD24"/>
  <c r="CE24" s="1"/>
  <c r="BZ24"/>
  <c r="CA24" s="1"/>
  <c r="BV24"/>
  <c r="BW24" s="1"/>
  <c r="CL23"/>
  <c r="CM23" s="1"/>
  <c r="CH23"/>
  <c r="CI23" s="1"/>
  <c r="CD23"/>
  <c r="CE23" s="1"/>
  <c r="BZ23"/>
  <c r="CA23" s="1"/>
  <c r="BV23"/>
  <c r="BW23" s="1"/>
  <c r="CL22"/>
  <c r="CM22" s="1"/>
  <c r="CH22"/>
  <c r="CI22" s="1"/>
  <c r="CD22"/>
  <c r="CE22" s="1"/>
  <c r="BZ22"/>
  <c r="CA22" s="1"/>
  <c r="BV22"/>
  <c r="BW22" s="1"/>
  <c r="CL21"/>
  <c r="CM21" s="1"/>
  <c r="CH21"/>
  <c r="CI21" s="1"/>
  <c r="CD21"/>
  <c r="CE21" s="1"/>
  <c r="BZ21"/>
  <c r="CA21" s="1"/>
  <c r="BV21"/>
  <c r="BW21" s="1"/>
  <c r="CL20"/>
  <c r="CM20" s="1"/>
  <c r="CH20"/>
  <c r="CI20" s="1"/>
  <c r="CD20"/>
  <c r="CE20" s="1"/>
  <c r="BZ20"/>
  <c r="CA20" s="1"/>
  <c r="BV20"/>
  <c r="BW20" s="1"/>
  <c r="CL19"/>
  <c r="CM19" s="1"/>
  <c r="CH19"/>
  <c r="CI19" s="1"/>
  <c r="CD19"/>
  <c r="CE19" s="1"/>
  <c r="BZ19"/>
  <c r="CA19" s="1"/>
  <c r="BV19"/>
  <c r="BW19" s="1"/>
  <c r="CL18"/>
  <c r="CM18" s="1"/>
  <c r="CH18"/>
  <c r="CI18" s="1"/>
  <c r="CD18"/>
  <c r="CE18" s="1"/>
  <c r="BZ18"/>
  <c r="CA18" s="1"/>
  <c r="BV18"/>
  <c r="BW18" s="1"/>
  <c r="CL17"/>
  <c r="CM17" s="1"/>
  <c r="CH17"/>
  <c r="CI17" s="1"/>
  <c r="CD17"/>
  <c r="CE17" s="1"/>
  <c r="BZ17"/>
  <c r="CA17" s="1"/>
  <c r="BV17"/>
  <c r="BW17" s="1"/>
  <c r="CL16"/>
  <c r="CM16" s="1"/>
  <c r="CH16"/>
  <c r="CI16" s="1"/>
  <c r="CD16"/>
  <c r="CE16" s="1"/>
  <c r="BZ16"/>
  <c r="CA16" s="1"/>
  <c r="BV16"/>
  <c r="BW16" s="1"/>
  <c r="CL15"/>
  <c r="CM15" s="1"/>
  <c r="CH15"/>
  <c r="CI15" s="1"/>
  <c r="CD15"/>
  <c r="CE15" s="1"/>
  <c r="BV15"/>
  <c r="BW15" s="1"/>
  <c r="CL14"/>
  <c r="CM14" s="1"/>
  <c r="CH14"/>
  <c r="CI14" s="1"/>
  <c r="CD14"/>
  <c r="CE14" s="1"/>
  <c r="BZ14"/>
  <c r="CA14" s="1"/>
  <c r="BV14"/>
  <c r="BW14" s="1"/>
  <c r="CL13"/>
  <c r="CM13" s="1"/>
  <c r="CH13"/>
  <c r="CI13" s="1"/>
  <c r="CD13"/>
  <c r="CE13" s="1"/>
  <c r="BZ13"/>
  <c r="CA13" s="1"/>
  <c r="BV13"/>
  <c r="BW13" s="1"/>
  <c r="CL12"/>
  <c r="CM12" s="1"/>
  <c r="CH12"/>
  <c r="CI12" s="1"/>
  <c r="CD12"/>
  <c r="CE12" s="1"/>
  <c r="BZ12"/>
  <c r="CA12" s="1"/>
  <c r="BV12"/>
  <c r="BW12" s="1"/>
  <c r="CL11"/>
  <c r="CM11" s="1"/>
  <c r="CH11"/>
  <c r="CI11" s="1"/>
  <c r="CD11"/>
  <c r="CE11" s="1"/>
  <c r="BZ11"/>
  <c r="CA11" s="1"/>
  <c r="BV11"/>
  <c r="BW11" s="1"/>
  <c r="CL10"/>
  <c r="CM10" s="1"/>
  <c r="CH10"/>
  <c r="CD10"/>
  <c r="BZ10"/>
  <c r="CA10" s="1"/>
  <c r="BV10"/>
  <c r="BW10" s="1"/>
  <c r="CL9"/>
  <c r="CM9" s="1"/>
  <c r="CH9"/>
  <c r="CI9" s="1"/>
  <c r="CD9"/>
  <c r="CE9" s="1"/>
  <c r="BZ9"/>
  <c r="CA9" s="1"/>
  <c r="BV9"/>
  <c r="BW9" s="1"/>
  <c r="CL8"/>
  <c r="CM8" s="1"/>
  <c r="CH8"/>
  <c r="CI8" s="1"/>
  <c r="CD8"/>
  <c r="CE8" s="1"/>
  <c r="BZ8"/>
  <c r="CA8" s="1"/>
  <c r="BV8"/>
  <c r="BW8" s="1"/>
  <c r="CL7"/>
  <c r="CM7" s="1"/>
  <c r="CH7"/>
  <c r="CD7"/>
  <c r="BZ7"/>
  <c r="CA7" s="1"/>
  <c r="BV7"/>
  <c r="BW7" s="1"/>
  <c r="CL6"/>
  <c r="CM6" s="1"/>
  <c r="CH6"/>
  <c r="CI6" s="1"/>
  <c r="CD6"/>
  <c r="CE6" s="1"/>
  <c r="BZ6"/>
  <c r="CA6" s="1"/>
  <c r="BV6"/>
  <c r="BW6" s="1"/>
  <c r="BO35"/>
  <c r="BP35" s="1"/>
  <c r="BK35"/>
  <c r="BL35" s="1"/>
  <c r="BG35"/>
  <c r="BH35" s="1"/>
  <c r="BC35"/>
  <c r="BD35" s="1"/>
  <c r="AZ35"/>
  <c r="AY35"/>
  <c r="BP34"/>
  <c r="BO34"/>
  <c r="BL34"/>
  <c r="BK34"/>
  <c r="BH34"/>
  <c r="BG34"/>
  <c r="BC34"/>
  <c r="BD34" s="1"/>
  <c r="AY34"/>
  <c r="AZ34" s="1"/>
  <c r="BO33"/>
  <c r="BP33" s="1"/>
  <c r="BK33"/>
  <c r="BL33" s="1"/>
  <c r="BG33"/>
  <c r="BH33" s="1"/>
  <c r="BC33"/>
  <c r="BD33" s="1"/>
  <c r="AZ33"/>
  <c r="AY33"/>
  <c r="BP32"/>
  <c r="BO32"/>
  <c r="BL32"/>
  <c r="BK32"/>
  <c r="BH32"/>
  <c r="BG32"/>
  <c r="BC32"/>
  <c r="BD32" s="1"/>
  <c r="AY32"/>
  <c r="AZ32" s="1"/>
  <c r="BO31"/>
  <c r="BP31" s="1"/>
  <c r="BK31"/>
  <c r="BL31" s="1"/>
  <c r="BG31"/>
  <c r="BH31" s="1"/>
  <c r="BC31"/>
  <c r="BD31" s="1"/>
  <c r="AZ31"/>
  <c r="AY31"/>
  <c r="BP30"/>
  <c r="BO30"/>
  <c r="BL30"/>
  <c r="BK30"/>
  <c r="BH30"/>
  <c r="BG30"/>
  <c r="BC30"/>
  <c r="BD30" s="1"/>
  <c r="AY30"/>
  <c r="AZ30" s="1"/>
  <c r="BO29"/>
  <c r="BP29" s="1"/>
  <c r="BK29"/>
  <c r="BL29" s="1"/>
  <c r="BG29"/>
  <c r="BH29" s="1"/>
  <c r="BC29"/>
  <c r="BD29" s="1"/>
  <c r="AZ29"/>
  <c r="AY29"/>
  <c r="BP28"/>
  <c r="BO28"/>
  <c r="BL28"/>
  <c r="BK28"/>
  <c r="BH28"/>
  <c r="BG28"/>
  <c r="BC28"/>
  <c r="BD28" s="1"/>
  <c r="AY28"/>
  <c r="AZ28" s="1"/>
  <c r="BO27"/>
  <c r="BP27" s="1"/>
  <c r="BK27"/>
  <c r="BL27" s="1"/>
  <c r="BG27"/>
  <c r="BH27" s="1"/>
  <c r="BC27"/>
  <c r="BD27" s="1"/>
  <c r="AZ27"/>
  <c r="AY27"/>
  <c r="BP26"/>
  <c r="BO26"/>
  <c r="BL26"/>
  <c r="BK26"/>
  <c r="BH26"/>
  <c r="BG26"/>
  <c r="BC26"/>
  <c r="BD26" s="1"/>
  <c r="AY26"/>
  <c r="AZ26" s="1"/>
  <c r="BO25"/>
  <c r="BP25" s="1"/>
  <c r="BK25"/>
  <c r="BL25" s="1"/>
  <c r="BG25"/>
  <c r="BH25" s="1"/>
  <c r="BC25"/>
  <c r="BD25" s="1"/>
  <c r="AZ25"/>
  <c r="AY25"/>
  <c r="BP24"/>
  <c r="BO24"/>
  <c r="BL24"/>
  <c r="BK24"/>
  <c r="BH24"/>
  <c r="BG24"/>
  <c r="BC24"/>
  <c r="BD24" s="1"/>
  <c r="AY24"/>
  <c r="AZ24" s="1"/>
  <c r="BO23"/>
  <c r="BP23" s="1"/>
  <c r="BK23"/>
  <c r="BL23" s="1"/>
  <c r="BG23"/>
  <c r="BH23" s="1"/>
  <c r="BC23"/>
  <c r="BD23" s="1"/>
  <c r="AZ23"/>
  <c r="AY23"/>
  <c r="BP22"/>
  <c r="BO22"/>
  <c r="BL22"/>
  <c r="BK22"/>
  <c r="BH22"/>
  <c r="BG22"/>
  <c r="BC22"/>
  <c r="BD22" s="1"/>
  <c r="AY22"/>
  <c r="AZ22" s="1"/>
  <c r="BO21"/>
  <c r="BP21" s="1"/>
  <c r="BK21"/>
  <c r="BL21" s="1"/>
  <c r="BG21"/>
  <c r="BH21" s="1"/>
  <c r="BC21"/>
  <c r="BD21" s="1"/>
  <c r="AZ21"/>
  <c r="AY21"/>
  <c r="BP20"/>
  <c r="BO20"/>
  <c r="BL20"/>
  <c r="BK20"/>
  <c r="BH20"/>
  <c r="BG20"/>
  <c r="BC20"/>
  <c r="BD20" s="1"/>
  <c r="AY20"/>
  <c r="AZ20" s="1"/>
  <c r="BO19"/>
  <c r="BP19" s="1"/>
  <c r="BK19"/>
  <c r="BL19" s="1"/>
  <c r="BG19"/>
  <c r="BH19" s="1"/>
  <c r="BC19"/>
  <c r="BD19" s="1"/>
  <c r="AZ19"/>
  <c r="AY19"/>
  <c r="BP18"/>
  <c r="BO18"/>
  <c r="BL18"/>
  <c r="BK18"/>
  <c r="BH18"/>
  <c r="BG18"/>
  <c r="BC18"/>
  <c r="BD18" s="1"/>
  <c r="AY18"/>
  <c r="AZ18" s="1"/>
  <c r="BO17"/>
  <c r="BP17" s="1"/>
  <c r="BK17"/>
  <c r="BL17" s="1"/>
  <c r="BG17"/>
  <c r="BH17" s="1"/>
  <c r="BC17"/>
  <c r="BD17" s="1"/>
  <c r="AZ17"/>
  <c r="AY17"/>
  <c r="BP16"/>
  <c r="BO16"/>
  <c r="BL16"/>
  <c r="BK16"/>
  <c r="BH16"/>
  <c r="BG16"/>
  <c r="BC16"/>
  <c r="BD16" s="1"/>
  <c r="AY16"/>
  <c r="AZ16" s="1"/>
  <c r="BO15"/>
  <c r="BP15" s="1"/>
  <c r="BK15"/>
  <c r="BL15" s="1"/>
  <c r="BG15"/>
  <c r="BH15" s="1"/>
  <c r="AY15"/>
  <c r="AZ15" s="1"/>
  <c r="BO14"/>
  <c r="BP14" s="1"/>
  <c r="BK14"/>
  <c r="BL14" s="1"/>
  <c r="BG14"/>
  <c r="BH14" s="1"/>
  <c r="BC14"/>
  <c r="BD14" s="1"/>
  <c r="AZ14"/>
  <c r="AY14"/>
  <c r="BP13"/>
  <c r="BO13"/>
  <c r="BL13"/>
  <c r="BK13"/>
  <c r="BH13"/>
  <c r="BG13"/>
  <c r="BC13"/>
  <c r="BD13" s="1"/>
  <c r="AY13"/>
  <c r="AZ13" s="1"/>
  <c r="BO12"/>
  <c r="BP12" s="1"/>
  <c r="BK12"/>
  <c r="BL12" s="1"/>
  <c r="BG12"/>
  <c r="BH12" s="1"/>
  <c r="BC12"/>
  <c r="BD12" s="1"/>
  <c r="AZ12"/>
  <c r="AY12"/>
  <c r="BP11"/>
  <c r="BO11"/>
  <c r="BL11"/>
  <c r="BK11"/>
  <c r="BH11"/>
  <c r="BG11"/>
  <c r="BC11"/>
  <c r="BD11" s="1"/>
  <c r="AY11"/>
  <c r="AZ11" s="1"/>
  <c r="BO10"/>
  <c r="BP10" s="1"/>
  <c r="BK10"/>
  <c r="BG10"/>
  <c r="BC10"/>
  <c r="BD10" s="1"/>
  <c r="AZ10"/>
  <c r="AY10"/>
  <c r="BP9"/>
  <c r="BO9"/>
  <c r="BL9"/>
  <c r="BK9"/>
  <c r="BH9"/>
  <c r="BG9"/>
  <c r="BC9"/>
  <c r="BD9" s="1"/>
  <c r="AY9"/>
  <c r="AZ9" s="1"/>
  <c r="BO8"/>
  <c r="BP8" s="1"/>
  <c r="BK8"/>
  <c r="BL8" s="1"/>
  <c r="BG8"/>
  <c r="BH8" s="1"/>
  <c r="BC8"/>
  <c r="BD8" s="1"/>
  <c r="AZ8"/>
  <c r="AY8"/>
  <c r="BP7"/>
  <c r="BO7"/>
  <c r="BK7"/>
  <c r="BG7"/>
  <c r="BC7"/>
  <c r="BD7" s="1"/>
  <c r="AY7"/>
  <c r="AZ7" s="1"/>
  <c r="BO6"/>
  <c r="BP6" s="1"/>
  <c r="BK6"/>
  <c r="BL6" s="1"/>
  <c r="BG6"/>
  <c r="BH6" s="1"/>
  <c r="BC6"/>
  <c r="BD6" s="1"/>
  <c r="AZ6"/>
  <c r="AY6"/>
  <c r="AJ7"/>
  <c r="AF35"/>
  <c r="AG35" s="1"/>
  <c r="AF34"/>
  <c r="AG34" s="1"/>
  <c r="AF33"/>
  <c r="AG33" s="1"/>
  <c r="AF32"/>
  <c r="AG32" s="1"/>
  <c r="AF31"/>
  <c r="AG31" s="1"/>
  <c r="AF30"/>
  <c r="AG30" s="1"/>
  <c r="AF29"/>
  <c r="AG29" s="1"/>
  <c r="AF28"/>
  <c r="AG28" s="1"/>
  <c r="AF27"/>
  <c r="AG27" s="1"/>
  <c r="AF26"/>
  <c r="AG26" s="1"/>
  <c r="AF25"/>
  <c r="AG25" s="1"/>
  <c r="AF24"/>
  <c r="AG24" s="1"/>
  <c r="AF23"/>
  <c r="AG23" s="1"/>
  <c r="AF22"/>
  <c r="AG22" s="1"/>
  <c r="AF21"/>
  <c r="AG21" s="1"/>
  <c r="AF20"/>
  <c r="AG20" s="1"/>
  <c r="AF19"/>
  <c r="AG19" s="1"/>
  <c r="AF18"/>
  <c r="AG18" s="1"/>
  <c r="AF17"/>
  <c r="AG17" s="1"/>
  <c r="AF16"/>
  <c r="AG16" s="1"/>
  <c r="AF14"/>
  <c r="AG14" s="1"/>
  <c r="AF13"/>
  <c r="AG13" s="1"/>
  <c r="AF12"/>
  <c r="AG12" s="1"/>
  <c r="AF11"/>
  <c r="AG11" s="1"/>
  <c r="AF10"/>
  <c r="AG10" s="1"/>
  <c r="AF9"/>
  <c r="AG9" s="1"/>
  <c r="AF8"/>
  <c r="AG8" s="1"/>
  <c r="AF7"/>
  <c r="AG7" s="1"/>
  <c r="AF6"/>
  <c r="AG6" s="1"/>
  <c r="U35"/>
  <c r="V35" s="1"/>
  <c r="U34"/>
  <c r="V34" s="1"/>
  <c r="U33"/>
  <c r="V33" s="1"/>
  <c r="U32"/>
  <c r="V32" s="1"/>
  <c r="U31"/>
  <c r="V31" s="1"/>
  <c r="U30"/>
  <c r="V30" s="1"/>
  <c r="U29"/>
  <c r="V29" s="1"/>
  <c r="U28"/>
  <c r="V28" s="1"/>
  <c r="U27"/>
  <c r="V27" s="1"/>
  <c r="U26"/>
  <c r="V26" s="1"/>
  <c r="U25"/>
  <c r="V25" s="1"/>
  <c r="U24"/>
  <c r="V24" s="1"/>
  <c r="U23"/>
  <c r="V23" s="1"/>
  <c r="U22"/>
  <c r="V22" s="1"/>
  <c r="U21"/>
  <c r="V21" s="1"/>
  <c r="U20"/>
  <c r="V20" s="1"/>
  <c r="U19"/>
  <c r="V19" s="1"/>
  <c r="U18"/>
  <c r="V18" s="1"/>
  <c r="U17"/>
  <c r="V17" s="1"/>
  <c r="U16"/>
  <c r="V16" s="1"/>
  <c r="U14"/>
  <c r="V14" s="1"/>
  <c r="U13"/>
  <c r="V13" s="1"/>
  <c r="U12"/>
  <c r="V12" s="1"/>
  <c r="U11"/>
  <c r="V11" s="1"/>
  <c r="U10"/>
  <c r="V10" s="1"/>
  <c r="U9"/>
  <c r="V9" s="1"/>
  <c r="U8"/>
  <c r="V8" s="1"/>
  <c r="U7"/>
  <c r="V7" s="1"/>
  <c r="U6"/>
  <c r="V6" s="1"/>
  <c r="Q35"/>
  <c r="R35" s="1"/>
  <c r="Q34"/>
  <c r="R34" s="1"/>
  <c r="Q33"/>
  <c r="R33" s="1"/>
  <c r="Q32"/>
  <c r="R32" s="1"/>
  <c r="Q31"/>
  <c r="R31" s="1"/>
  <c r="Q30"/>
  <c r="R30" s="1"/>
  <c r="Q29"/>
  <c r="R29" s="1"/>
  <c r="Q28"/>
  <c r="R28" s="1"/>
  <c r="Q27"/>
  <c r="R27" s="1"/>
  <c r="Q26"/>
  <c r="R26" s="1"/>
  <c r="Q25"/>
  <c r="R25" s="1"/>
  <c r="Q24"/>
  <c r="R24" s="1"/>
  <c r="Q23"/>
  <c r="R23" s="1"/>
  <c r="Q22"/>
  <c r="R22" s="1"/>
  <c r="Q21"/>
  <c r="R21" s="1"/>
  <c r="Q20"/>
  <c r="R20" s="1"/>
  <c r="Q19"/>
  <c r="R19" s="1"/>
  <c r="Q18"/>
  <c r="R18" s="1"/>
  <c r="Q17"/>
  <c r="R17" s="1"/>
  <c r="Q16"/>
  <c r="R16" s="1"/>
  <c r="Q14"/>
  <c r="R14" s="1"/>
  <c r="Q13"/>
  <c r="R13" s="1"/>
  <c r="Q12"/>
  <c r="R12" s="1"/>
  <c r="Q11"/>
  <c r="R11" s="1"/>
  <c r="Q10"/>
  <c r="R10" s="1"/>
  <c r="Q9"/>
  <c r="R9" s="1"/>
  <c r="Q8"/>
  <c r="R8" s="1"/>
  <c r="Q7"/>
  <c r="R7" s="1"/>
  <c r="Q6"/>
  <c r="R6" s="1"/>
  <c r="M35"/>
  <c r="N35" s="1"/>
  <c r="M34"/>
  <c r="N34" s="1"/>
  <c r="M33"/>
  <c r="N33" s="1"/>
  <c r="M32"/>
  <c r="N32" s="1"/>
  <c r="M31"/>
  <c r="N31" s="1"/>
  <c r="M30"/>
  <c r="N30" s="1"/>
  <c r="M29"/>
  <c r="N29" s="1"/>
  <c r="M28"/>
  <c r="N28" s="1"/>
  <c r="M27"/>
  <c r="N27" s="1"/>
  <c r="M26"/>
  <c r="N26" s="1"/>
  <c r="M25"/>
  <c r="N25" s="1"/>
  <c r="M24"/>
  <c r="N24" s="1"/>
  <c r="M23"/>
  <c r="N23" s="1"/>
  <c r="M22"/>
  <c r="N22" s="1"/>
  <c r="M21"/>
  <c r="N21" s="1"/>
  <c r="M20"/>
  <c r="N20" s="1"/>
  <c r="M19"/>
  <c r="N19" s="1"/>
  <c r="M18"/>
  <c r="N18" s="1"/>
  <c r="M17"/>
  <c r="N17" s="1"/>
  <c r="M16"/>
  <c r="N16" s="1"/>
  <c r="M14"/>
  <c r="N14" s="1"/>
  <c r="M13"/>
  <c r="N13" s="1"/>
  <c r="M12"/>
  <c r="N12" s="1"/>
  <c r="M11"/>
  <c r="N11" s="1"/>
  <c r="M10"/>
  <c r="N10" s="1"/>
  <c r="M9"/>
  <c r="N9" s="1"/>
  <c r="M8"/>
  <c r="N8" s="1"/>
  <c r="M7"/>
  <c r="N7" s="1"/>
  <c r="M6"/>
  <c r="N6" s="1"/>
  <c r="I6"/>
  <c r="J6" s="1"/>
  <c r="I7"/>
  <c r="J7" s="1"/>
  <c r="I8"/>
  <c r="I9"/>
  <c r="J9" s="1"/>
  <c r="I10"/>
  <c r="I11"/>
  <c r="J11" s="1"/>
  <c r="I12"/>
  <c r="I13"/>
  <c r="I14"/>
  <c r="I16"/>
  <c r="J16" s="1"/>
  <c r="I17"/>
  <c r="I18"/>
  <c r="J18" s="1"/>
  <c r="I19"/>
  <c r="I20"/>
  <c r="J20" s="1"/>
  <c r="I21"/>
  <c r="I22"/>
  <c r="I23"/>
  <c r="I24"/>
  <c r="J24" s="1"/>
  <c r="I25"/>
  <c r="I26"/>
  <c r="J26" s="1"/>
  <c r="I27"/>
  <c r="I28"/>
  <c r="J28" s="1"/>
  <c r="I29"/>
  <c r="I30"/>
  <c r="J30" s="1"/>
  <c r="I31"/>
  <c r="I32"/>
  <c r="J32" s="1"/>
  <c r="I33"/>
  <c r="I34"/>
  <c r="I35"/>
  <c r="J34"/>
  <c r="J22"/>
  <c r="J13"/>
  <c r="J35"/>
  <c r="J33"/>
  <c r="J31"/>
  <c r="J29"/>
  <c r="J27"/>
  <c r="J25"/>
  <c r="J23"/>
  <c r="J21"/>
  <c r="J19"/>
  <c r="J17"/>
  <c r="J14"/>
  <c r="J12"/>
  <c r="J10"/>
  <c r="J8"/>
  <c r="E7"/>
  <c r="F7" s="1"/>
  <c r="E6" i="11"/>
  <c r="AJ6"/>
  <c r="A13"/>
  <c r="A9"/>
  <c r="A8"/>
  <c r="M14"/>
  <c r="M13"/>
  <c r="M12"/>
  <c r="M11"/>
  <c r="M10"/>
  <c r="M9"/>
  <c r="M8"/>
  <c r="M7"/>
  <c r="M6"/>
  <c r="A14"/>
  <c r="E10" i="1"/>
  <c r="F10" s="1"/>
  <c r="AJ10"/>
  <c r="AJ8"/>
  <c r="AR8"/>
  <c r="AS8" s="1"/>
  <c r="AN8"/>
  <c r="AO8" s="1"/>
  <c r="AB8"/>
  <c r="X10"/>
  <c r="AU10" s="1"/>
  <c r="BR10" s="1"/>
  <c r="CO10" s="1"/>
  <c r="X8"/>
  <c r="AU8" s="1"/>
  <c r="X7"/>
  <c r="AU7" s="1"/>
  <c r="BR7" s="1"/>
  <c r="CO7" s="1"/>
  <c r="E8"/>
  <c r="E9"/>
  <c r="AR7"/>
  <c r="AS7" s="1"/>
  <c r="AN7"/>
  <c r="AB7"/>
  <c r="AC7" s="1"/>
  <c r="Y7"/>
  <c r="B37" i="13"/>
  <c r="A37"/>
  <c r="B36"/>
  <c r="A36"/>
  <c r="B35"/>
  <c r="A35"/>
  <c r="B34"/>
  <c r="A34"/>
  <c r="B33"/>
  <c r="A33"/>
  <c r="B32"/>
  <c r="A32"/>
  <c r="B31"/>
  <c r="A31"/>
  <c r="B30"/>
  <c r="A30"/>
  <c r="B29"/>
  <c r="A29"/>
  <c r="B28"/>
  <c r="A28"/>
  <c r="B27"/>
  <c r="A27"/>
  <c r="B26"/>
  <c r="A26"/>
  <c r="B25"/>
  <c r="A25"/>
  <c r="B24"/>
  <c r="A24"/>
  <c r="B23"/>
  <c r="A23"/>
  <c r="B22"/>
  <c r="A22"/>
  <c r="B21"/>
  <c r="A21"/>
  <c r="B20"/>
  <c r="A20"/>
  <c r="B19"/>
  <c r="A19"/>
  <c r="B18"/>
  <c r="A18"/>
  <c r="B17"/>
  <c r="A17"/>
  <c r="B16"/>
  <c r="A16"/>
  <c r="AV7" i="1" l="1"/>
  <c r="F19" i="13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B15"/>
  <c r="A15"/>
  <c r="B14"/>
  <c r="A14"/>
  <c r="B13"/>
  <c r="A13"/>
  <c r="FA12"/>
  <c r="FA14" s="1"/>
  <c r="EZ12"/>
  <c r="EZ14" s="1"/>
  <c r="EY12"/>
  <c r="EX12"/>
  <c r="EW12"/>
  <c r="EW14" s="1"/>
  <c r="EV12"/>
  <c r="EV14" s="1"/>
  <c r="EY16" l="1"/>
  <c r="EY15"/>
  <c r="EY17"/>
  <c r="EX17" s="1"/>
  <c r="EX16"/>
  <c r="EX15"/>
  <c r="EV16"/>
  <c r="EV15"/>
  <c r="EZ16"/>
  <c r="EZ15"/>
  <c r="EX14"/>
  <c r="EW17"/>
  <c r="EV17" s="1"/>
  <c r="EW16"/>
  <c r="EW15"/>
  <c r="FA17"/>
  <c r="EZ17" s="1"/>
  <c r="FA16"/>
  <c r="FA15"/>
  <c r="EY14"/>
  <c r="BS7" i="1"/>
  <c r="B12" i="13"/>
  <c r="A12"/>
  <c r="CA11"/>
  <c r="BZ11"/>
  <c r="BX11"/>
  <c r="BV11"/>
  <c r="BT11"/>
  <c r="BR11"/>
  <c r="BQ11"/>
  <c r="BP11"/>
  <c r="BL11"/>
  <c r="BH11"/>
  <c r="BG11"/>
  <c r="BF11"/>
  <c r="BD11"/>
  <c r="AW11"/>
  <c r="AV11"/>
  <c r="AS11"/>
  <c r="AP11"/>
  <c r="AO11"/>
  <c r="AN11"/>
  <c r="AL11"/>
  <c r="B11"/>
  <c r="A11"/>
  <c r="CP7" i="1" l="1"/>
  <c r="CA10" i="13"/>
  <c r="BZ10"/>
  <c r="BT10"/>
  <c r="BP10"/>
  <c r="BL10"/>
  <c r="BH10"/>
  <c r="BG10"/>
  <c r="AP10"/>
  <c r="AO10" s="1"/>
  <c r="AN10" s="1"/>
  <c r="B10"/>
  <c r="A10"/>
  <c r="CA9"/>
  <c r="BZ9" s="1"/>
  <c r="BX9"/>
  <c r="BR9"/>
  <c r="BQ9" s="1"/>
  <c r="BP9"/>
  <c r="BG9"/>
  <c r="AW9"/>
  <c r="AV9"/>
  <c r="AS9"/>
  <c r="AP9"/>
  <c r="AO9"/>
  <c r="AN9" s="1"/>
  <c r="AL9"/>
  <c r="DL7" i="1" l="1"/>
  <c r="DM7"/>
  <c r="B9" i="13"/>
  <c r="A9"/>
  <c r="CA8"/>
  <c r="BZ8"/>
  <c r="BX8"/>
  <c r="BV8"/>
  <c r="BT8"/>
  <c r="BR8"/>
  <c r="BQ8"/>
  <c r="BP8"/>
  <c r="BP12" s="1"/>
  <c r="BL8"/>
  <c r="BH8"/>
  <c r="BG8"/>
  <c r="BG12" s="1"/>
  <c r="BF8"/>
  <c r="BF9" s="1"/>
  <c r="BD8"/>
  <c r="AW8"/>
  <c r="AV8"/>
  <c r="AS8"/>
  <c r="AP8"/>
  <c r="AP12" s="1"/>
  <c r="AO8"/>
  <c r="AN8"/>
  <c r="AN12" s="1"/>
  <c r="AL8"/>
  <c r="B8"/>
  <c r="A8"/>
  <c r="A2"/>
  <c r="H2" s="1"/>
  <c r="BJ84" i="9"/>
  <c r="AF84"/>
  <c r="B84"/>
  <c r="BY83"/>
  <c r="BX83"/>
  <c r="BW83"/>
  <c r="BV83"/>
  <c r="BU83"/>
  <c r="BT83"/>
  <c r="BR83"/>
  <c r="BP83"/>
  <c r="BO83"/>
  <c r="BN83"/>
  <c r="BM83"/>
  <c r="BH83"/>
  <c r="BG83"/>
  <c r="BF83"/>
  <c r="BE83"/>
  <c r="BD83"/>
  <c r="BC83"/>
  <c r="BB83"/>
  <c r="AW83"/>
  <c r="AV83"/>
  <c r="AS83"/>
  <c r="AR83"/>
  <c r="AO83"/>
  <c r="AM83"/>
  <c r="AL83"/>
  <c r="AK83"/>
  <c r="AJ83"/>
  <c r="AH83"/>
  <c r="AG83"/>
  <c r="AD83"/>
  <c r="BY82"/>
  <c r="BX82"/>
  <c r="BW82"/>
  <c r="BV82"/>
  <c r="BU82"/>
  <c r="BT82"/>
  <c r="BR82"/>
  <c r="BP82"/>
  <c r="BO82"/>
  <c r="BN82"/>
  <c r="BM82"/>
  <c r="BH82"/>
  <c r="BG82"/>
  <c r="BF82"/>
  <c r="BE82"/>
  <c r="BD82"/>
  <c r="BC82"/>
  <c r="BB82"/>
  <c r="AW82"/>
  <c r="AV82"/>
  <c r="AS82"/>
  <c r="AR82"/>
  <c r="AO82"/>
  <c r="AM82"/>
  <c r="AL82"/>
  <c r="AK82"/>
  <c r="AJ82"/>
  <c r="AH82"/>
  <c r="AG82"/>
  <c r="AD82"/>
  <c r="BY81"/>
  <c r="BX81"/>
  <c r="BW81"/>
  <c r="BV81"/>
  <c r="BU81"/>
  <c r="BT81"/>
  <c r="BR81"/>
  <c r="BP81"/>
  <c r="BO81"/>
  <c r="BN81"/>
  <c r="BM81"/>
  <c r="BI81"/>
  <c r="BH81"/>
  <c r="BG81"/>
  <c r="BF81"/>
  <c r="BE81"/>
  <c r="BD81"/>
  <c r="BC81"/>
  <c r="BB81"/>
  <c r="AW81"/>
  <c r="AV81"/>
  <c r="AS81"/>
  <c r="AR81"/>
  <c r="AO81"/>
  <c r="AM81"/>
  <c r="AL81"/>
  <c r="AK81"/>
  <c r="AJ81"/>
  <c r="AH81"/>
  <c r="AG81"/>
  <c r="AE81"/>
  <c r="AD81"/>
  <c r="A81"/>
  <c r="BY80"/>
  <c r="BX80"/>
  <c r="BW80"/>
  <c r="BV80"/>
  <c r="BU80"/>
  <c r="BT80"/>
  <c r="BR80"/>
  <c r="BP80"/>
  <c r="BO80"/>
  <c r="BN80"/>
  <c r="BM80"/>
  <c r="BH80"/>
  <c r="BG80"/>
  <c r="BF80"/>
  <c r="BE80"/>
  <c r="BD80"/>
  <c r="BC80"/>
  <c r="BB80"/>
  <c r="AW80"/>
  <c r="AV80"/>
  <c r="AS80"/>
  <c r="AR80"/>
  <c r="AO80"/>
  <c r="AM80"/>
  <c r="AL80"/>
  <c r="AK80"/>
  <c r="AJ80"/>
  <c r="AH80"/>
  <c r="AG80"/>
  <c r="AD80"/>
  <c r="BY79"/>
  <c r="BX79"/>
  <c r="BW79"/>
  <c r="BV79"/>
  <c r="BU79"/>
  <c r="BT79"/>
  <c r="BR79"/>
  <c r="BP79"/>
  <c r="BO79"/>
  <c r="BN79"/>
  <c r="BM79"/>
  <c r="BH79"/>
  <c r="BG79"/>
  <c r="BF79"/>
  <c r="BE79"/>
  <c r="BD79"/>
  <c r="BC79"/>
  <c r="BB79"/>
  <c r="AW79"/>
  <c r="AV79"/>
  <c r="AS79"/>
  <c r="AR79"/>
  <c r="AO79"/>
  <c r="AM79"/>
  <c r="AL79"/>
  <c r="AK79"/>
  <c r="AJ79"/>
  <c r="AH79"/>
  <c r="AG79"/>
  <c r="AD79"/>
  <c r="BY78"/>
  <c r="BX78"/>
  <c r="BW78"/>
  <c r="BV78"/>
  <c r="BU78"/>
  <c r="BT78"/>
  <c r="BR78"/>
  <c r="BP78"/>
  <c r="BO78"/>
  <c r="BN78"/>
  <c r="BM78"/>
  <c r="BI78"/>
  <c r="BH78"/>
  <c r="BG78"/>
  <c r="BF78"/>
  <c r="BE78"/>
  <c r="BD78"/>
  <c r="BC78"/>
  <c r="BB78"/>
  <c r="AW78"/>
  <c r="AV78"/>
  <c r="AS78"/>
  <c r="AR78"/>
  <c r="AO78"/>
  <c r="AM78"/>
  <c r="AL78"/>
  <c r="AK78"/>
  <c r="AJ78"/>
  <c r="AH78"/>
  <c r="AG78"/>
  <c r="AE78"/>
  <c r="AD78"/>
  <c r="A78"/>
  <c r="BY77"/>
  <c r="BX77"/>
  <c r="BW77"/>
  <c r="BV77"/>
  <c r="BU77"/>
  <c r="BT77"/>
  <c r="BR77"/>
  <c r="BP77"/>
  <c r="BO77"/>
  <c r="BN77"/>
  <c r="BM77"/>
  <c r="BH77"/>
  <c r="BG77"/>
  <c r="BF77"/>
  <c r="BE77"/>
  <c r="BD77"/>
  <c r="BC77"/>
  <c r="BB77"/>
  <c r="AW77"/>
  <c r="AV77"/>
  <c r="AS77"/>
  <c r="AR77"/>
  <c r="AO77"/>
  <c r="AM77"/>
  <c r="AL77"/>
  <c r="AK77"/>
  <c r="AJ77"/>
  <c r="AH77"/>
  <c r="AG77"/>
  <c r="AD77"/>
  <c r="BY76"/>
  <c r="BX76"/>
  <c r="BW76"/>
  <c r="BV76"/>
  <c r="BU76"/>
  <c r="BT76"/>
  <c r="BR76"/>
  <c r="BP76"/>
  <c r="BO76"/>
  <c r="BN76"/>
  <c r="BM76"/>
  <c r="BH76"/>
  <c r="BG76"/>
  <c r="BF76"/>
  <c r="BE76"/>
  <c r="BD76"/>
  <c r="BC76"/>
  <c r="BB76"/>
  <c r="AW76"/>
  <c r="AV76"/>
  <c r="AS76"/>
  <c r="AR76"/>
  <c r="AO76"/>
  <c r="AM76"/>
  <c r="AL76"/>
  <c r="AK76"/>
  <c r="AJ76"/>
  <c r="AH76"/>
  <c r="AG76"/>
  <c r="AD76"/>
  <c r="BY75"/>
  <c r="BX75"/>
  <c r="BW75"/>
  <c r="BV75"/>
  <c r="BU75"/>
  <c r="BT75"/>
  <c r="BR75"/>
  <c r="BP75"/>
  <c r="BO75"/>
  <c r="BN75"/>
  <c r="BM75"/>
  <c r="BI75"/>
  <c r="BH75"/>
  <c r="BG75"/>
  <c r="BF75"/>
  <c r="BE75"/>
  <c r="BD75"/>
  <c r="BC75"/>
  <c r="BB75"/>
  <c r="AW75"/>
  <c r="AV75"/>
  <c r="AS75"/>
  <c r="AR75"/>
  <c r="AO75"/>
  <c r="AM75"/>
  <c r="AL75"/>
  <c r="AK75"/>
  <c r="AJ75"/>
  <c r="AH75"/>
  <c r="AG75"/>
  <c r="AE75"/>
  <c r="AD75"/>
  <c r="A75"/>
  <c r="BY74"/>
  <c r="BX74"/>
  <c r="BW74"/>
  <c r="BV74"/>
  <c r="BU74"/>
  <c r="BT74"/>
  <c r="BR74"/>
  <c r="BP74"/>
  <c r="BO74"/>
  <c r="BN74"/>
  <c r="BM74"/>
  <c r="BH74"/>
  <c r="BG74"/>
  <c r="BF74"/>
  <c r="BE74"/>
  <c r="BD74"/>
  <c r="BC74"/>
  <c r="BB74"/>
  <c r="AW74"/>
  <c r="AV74"/>
  <c r="AS74"/>
  <c r="AR74"/>
  <c r="AO74"/>
  <c r="AM74"/>
  <c r="AL74"/>
  <c r="AK74"/>
  <c r="AJ74"/>
  <c r="AH74"/>
  <c r="AG74"/>
  <c r="AD74"/>
  <c r="BY73"/>
  <c r="BX73"/>
  <c r="BW73"/>
  <c r="BV73"/>
  <c r="BU73"/>
  <c r="BT73"/>
  <c r="BR73"/>
  <c r="BP73"/>
  <c r="BO73"/>
  <c r="BN73"/>
  <c r="BM73"/>
  <c r="BH73"/>
  <c r="BG73"/>
  <c r="BF73"/>
  <c r="BE73"/>
  <c r="BD73"/>
  <c r="BC73"/>
  <c r="BB73"/>
  <c r="AW73"/>
  <c r="AV73"/>
  <c r="AS73"/>
  <c r="AR73"/>
  <c r="AO73"/>
  <c r="AM73"/>
  <c r="AL73"/>
  <c r="AK73"/>
  <c r="AJ73"/>
  <c r="AH73"/>
  <c r="AG73"/>
  <c r="AD73"/>
  <c r="BY72"/>
  <c r="BX72"/>
  <c r="BW72"/>
  <c r="BV72"/>
  <c r="BU72"/>
  <c r="BT72"/>
  <c r="BR72"/>
  <c r="BP72"/>
  <c r="BO72"/>
  <c r="BN72"/>
  <c r="BM72"/>
  <c r="BI72"/>
  <c r="BH72"/>
  <c r="BG72"/>
  <c r="BF72"/>
  <c r="BE72"/>
  <c r="BD72"/>
  <c r="BC72"/>
  <c r="BB72"/>
  <c r="AW72"/>
  <c r="AV72"/>
  <c r="AS72"/>
  <c r="AR72"/>
  <c r="AO72"/>
  <c r="AM72"/>
  <c r="AL72"/>
  <c r="AK72"/>
  <c r="AJ72"/>
  <c r="AH72"/>
  <c r="AG72"/>
  <c r="AE72"/>
  <c r="AD72"/>
  <c r="A72"/>
  <c r="BY71"/>
  <c r="BX71"/>
  <c r="BW71"/>
  <c r="BV71"/>
  <c r="BU71"/>
  <c r="BT71"/>
  <c r="BR71"/>
  <c r="BP71"/>
  <c r="BO71"/>
  <c r="BN71"/>
  <c r="BM71"/>
  <c r="BH71"/>
  <c r="BG71"/>
  <c r="BF71"/>
  <c r="BE71"/>
  <c r="BD71"/>
  <c r="BC71"/>
  <c r="BB71"/>
  <c r="AW71"/>
  <c r="AV71"/>
  <c r="AS71"/>
  <c r="AR71"/>
  <c r="AO71"/>
  <c r="AM71"/>
  <c r="AL71"/>
  <c r="AK71"/>
  <c r="AJ71"/>
  <c r="AH71"/>
  <c r="AG71"/>
  <c r="AD71"/>
  <c r="BY70"/>
  <c r="BX70"/>
  <c r="BW70"/>
  <c r="BV70"/>
  <c r="BU70"/>
  <c r="BT70"/>
  <c r="BR70"/>
  <c r="BP70"/>
  <c r="BO70"/>
  <c r="BN70"/>
  <c r="BM70"/>
  <c r="BH70"/>
  <c r="BG70"/>
  <c r="BF70"/>
  <c r="BE70"/>
  <c r="BD70"/>
  <c r="BC70"/>
  <c r="BB70"/>
  <c r="AW70"/>
  <c r="AV70"/>
  <c r="AS70"/>
  <c r="AR70"/>
  <c r="AO70"/>
  <c r="AM70"/>
  <c r="AL70"/>
  <c r="AK70"/>
  <c r="AJ70"/>
  <c r="AH70"/>
  <c r="AG70"/>
  <c r="AD70"/>
  <c r="BY69"/>
  <c r="BX69"/>
  <c r="BW69"/>
  <c r="BV69"/>
  <c r="BU69"/>
  <c r="BT69"/>
  <c r="BR69"/>
  <c r="BP69"/>
  <c r="BO69"/>
  <c r="BN69"/>
  <c r="BM69"/>
  <c r="BI69"/>
  <c r="BH69"/>
  <c r="BG69"/>
  <c r="BF69"/>
  <c r="BE69"/>
  <c r="BD69"/>
  <c r="BC69"/>
  <c r="BB69"/>
  <c r="AW69"/>
  <c r="AV69"/>
  <c r="AS69"/>
  <c r="AR69"/>
  <c r="AO69"/>
  <c r="AM69"/>
  <c r="AL69"/>
  <c r="AK69"/>
  <c r="AJ69"/>
  <c r="AH69"/>
  <c r="AG69"/>
  <c r="AE69"/>
  <c r="AD69"/>
  <c r="A69"/>
  <c r="BY68"/>
  <c r="BX68"/>
  <c r="BW68"/>
  <c r="BV68"/>
  <c r="BU68"/>
  <c r="BT68"/>
  <c r="BR68"/>
  <c r="BP68"/>
  <c r="BO68"/>
  <c r="BN68"/>
  <c r="BM68"/>
  <c r="BH68"/>
  <c r="BG68"/>
  <c r="BF68"/>
  <c r="BE68"/>
  <c r="BD68"/>
  <c r="BC68"/>
  <c r="BB68"/>
  <c r="AW68"/>
  <c r="AV68"/>
  <c r="AS68"/>
  <c r="AR68"/>
  <c r="AO68"/>
  <c r="AM68"/>
  <c r="AL68"/>
  <c r="AK68"/>
  <c r="AJ68"/>
  <c r="AH68"/>
  <c r="AG68"/>
  <c r="AD68"/>
  <c r="BY67"/>
  <c r="BX67"/>
  <c r="BW67"/>
  <c r="BV67"/>
  <c r="BU67"/>
  <c r="BT67"/>
  <c r="BR67"/>
  <c r="BP67"/>
  <c r="BO67"/>
  <c r="BN67"/>
  <c r="BM67"/>
  <c r="BH67"/>
  <c r="BG67"/>
  <c r="BF67"/>
  <c r="BE67"/>
  <c r="BD67"/>
  <c r="BC67"/>
  <c r="BB67"/>
  <c r="AW67"/>
  <c r="AV67"/>
  <c r="AS67"/>
  <c r="AR67"/>
  <c r="AO67"/>
  <c r="AM67"/>
  <c r="AL67"/>
  <c r="AK67"/>
  <c r="AJ67"/>
  <c r="AH67"/>
  <c r="AG67"/>
  <c r="AD67"/>
  <c r="BY66"/>
  <c r="BX66"/>
  <c r="BW66"/>
  <c r="BV66"/>
  <c r="BU66"/>
  <c r="BT66"/>
  <c r="BR66"/>
  <c r="BP66"/>
  <c r="BO66"/>
  <c r="BN66"/>
  <c r="BM66"/>
  <c r="BI66"/>
  <c r="BH66"/>
  <c r="BG66"/>
  <c r="BF66"/>
  <c r="BE66"/>
  <c r="BD66"/>
  <c r="BC66"/>
  <c r="BB66"/>
  <c r="AW66"/>
  <c r="AV66"/>
  <c r="AS66"/>
  <c r="AR66"/>
  <c r="AO66"/>
  <c r="AM66"/>
  <c r="AL66"/>
  <c r="AK66"/>
  <c r="AJ66"/>
  <c r="AH66"/>
  <c r="AG66"/>
  <c r="AE66"/>
  <c r="AD66"/>
  <c r="A66"/>
  <c r="BY65"/>
  <c r="BX65"/>
  <c r="BW65"/>
  <c r="BV65"/>
  <c r="BU65"/>
  <c r="BT65"/>
  <c r="BR65"/>
  <c r="BP65"/>
  <c r="BO65"/>
  <c r="BN65"/>
  <c r="BM65"/>
  <c r="BH65"/>
  <c r="BG65"/>
  <c r="BF65"/>
  <c r="BE65"/>
  <c r="BD65"/>
  <c r="BC65"/>
  <c r="BB65"/>
  <c r="AW65"/>
  <c r="AV65"/>
  <c r="AS65"/>
  <c r="AR65"/>
  <c r="AO65"/>
  <c r="AM65"/>
  <c r="AL65"/>
  <c r="AK65"/>
  <c r="AJ65"/>
  <c r="AH65"/>
  <c r="AG65"/>
  <c r="AD65"/>
  <c r="BY64"/>
  <c r="BX64"/>
  <c r="BW64"/>
  <c r="BV64"/>
  <c r="BU64"/>
  <c r="BT64"/>
  <c r="BR64"/>
  <c r="BP64"/>
  <c r="BO64"/>
  <c r="BN64"/>
  <c r="BM64"/>
  <c r="BH64"/>
  <c r="BG64"/>
  <c r="BF64"/>
  <c r="BE64"/>
  <c r="BD64"/>
  <c r="BC64"/>
  <c r="BB64"/>
  <c r="AW64"/>
  <c r="AV64"/>
  <c r="AS64"/>
  <c r="AR64"/>
  <c r="AO64"/>
  <c r="AM64"/>
  <c r="AL64"/>
  <c r="AK64"/>
  <c r="AJ64"/>
  <c r="AH64"/>
  <c r="AG64"/>
  <c r="AD64"/>
  <c r="BY63"/>
  <c r="BX63"/>
  <c r="BW63"/>
  <c r="BV63"/>
  <c r="BU63"/>
  <c r="BT63"/>
  <c r="BR63"/>
  <c r="BP63"/>
  <c r="BO63"/>
  <c r="BN63"/>
  <c r="BM63"/>
  <c r="BI63"/>
  <c r="BH63"/>
  <c r="BG63"/>
  <c r="BF63"/>
  <c r="BE63"/>
  <c r="BD63"/>
  <c r="BC63"/>
  <c r="BB63"/>
  <c r="AW63"/>
  <c r="AV63"/>
  <c r="AS63"/>
  <c r="AR63"/>
  <c r="AO63"/>
  <c r="AM63"/>
  <c r="AL63"/>
  <c r="AK63"/>
  <c r="AJ63"/>
  <c r="AH63"/>
  <c r="AG63"/>
  <c r="AE63"/>
  <c r="AD63"/>
  <c r="A63"/>
  <c r="BY62"/>
  <c r="BX62"/>
  <c r="BW62"/>
  <c r="BV62"/>
  <c r="BU62"/>
  <c r="BT62"/>
  <c r="BR62"/>
  <c r="BP62"/>
  <c r="BO62"/>
  <c r="BN62"/>
  <c r="BM62"/>
  <c r="BH62"/>
  <c r="BG62"/>
  <c r="BF62"/>
  <c r="BE62"/>
  <c r="BD62"/>
  <c r="BC62"/>
  <c r="BB62"/>
  <c r="AW62"/>
  <c r="AV62"/>
  <c r="AS62"/>
  <c r="AR62"/>
  <c r="AO62"/>
  <c r="AM62"/>
  <c r="AL62"/>
  <c r="AK62"/>
  <c r="AJ62"/>
  <c r="AH62"/>
  <c r="AG62"/>
  <c r="AD62"/>
  <c r="BY61"/>
  <c r="BX61"/>
  <c r="BW61"/>
  <c r="BV61"/>
  <c r="BU61"/>
  <c r="BT61"/>
  <c r="BR61"/>
  <c r="BP61"/>
  <c r="BO61"/>
  <c r="BN61"/>
  <c r="BM61"/>
  <c r="BH61"/>
  <c r="BG61"/>
  <c r="BF61"/>
  <c r="BE61"/>
  <c r="BD61"/>
  <c r="BC61"/>
  <c r="BB61"/>
  <c r="AW61"/>
  <c r="AV61"/>
  <c r="AS61"/>
  <c r="AR61"/>
  <c r="AO61"/>
  <c r="AM61"/>
  <c r="AL61"/>
  <c r="AK61"/>
  <c r="AJ61"/>
  <c r="AH61"/>
  <c r="AG61"/>
  <c r="AD61"/>
  <c r="BY60"/>
  <c r="BX60"/>
  <c r="BW60"/>
  <c r="BV60"/>
  <c r="BU60"/>
  <c r="BT60"/>
  <c r="BR60"/>
  <c r="BP60"/>
  <c r="BO60"/>
  <c r="BN60"/>
  <c r="BM60"/>
  <c r="BI60"/>
  <c r="BH60"/>
  <c r="BG60"/>
  <c r="BF60"/>
  <c r="BE60"/>
  <c r="BD60"/>
  <c r="BC60"/>
  <c r="BB60"/>
  <c r="AW60"/>
  <c r="AV60"/>
  <c r="AS60"/>
  <c r="AR60"/>
  <c r="AO60"/>
  <c r="AM60"/>
  <c r="AL60"/>
  <c r="AK60"/>
  <c r="AJ60"/>
  <c r="AH60"/>
  <c r="AG60"/>
  <c r="AE60"/>
  <c r="AD60"/>
  <c r="A60"/>
  <c r="BY59"/>
  <c r="BX59"/>
  <c r="BW59"/>
  <c r="BV59"/>
  <c r="BU59"/>
  <c r="BT59"/>
  <c r="BR59"/>
  <c r="BP59"/>
  <c r="BO59"/>
  <c r="BN59"/>
  <c r="BM59"/>
  <c r="BH59"/>
  <c r="BG59"/>
  <c r="BF59"/>
  <c r="BE59"/>
  <c r="BD59"/>
  <c r="BC59"/>
  <c r="BB59"/>
  <c r="AW59"/>
  <c r="AV59"/>
  <c r="AS59"/>
  <c r="AR59"/>
  <c r="AO59"/>
  <c r="AM59"/>
  <c r="AL59"/>
  <c r="AK59"/>
  <c r="AJ59"/>
  <c r="AH59"/>
  <c r="AG59"/>
  <c r="AD59"/>
  <c r="BY58"/>
  <c r="BX58"/>
  <c r="BW58"/>
  <c r="BV58"/>
  <c r="BU58"/>
  <c r="BT58"/>
  <c r="BR58"/>
  <c r="BP58"/>
  <c r="BO58"/>
  <c r="BN58"/>
  <c r="BM58"/>
  <c r="BH58"/>
  <c r="BG58"/>
  <c r="BF58"/>
  <c r="BE58"/>
  <c r="BD58"/>
  <c r="BC58"/>
  <c r="BB58"/>
  <c r="AW58"/>
  <c r="AV58"/>
  <c r="AS58"/>
  <c r="AR58"/>
  <c r="AO58"/>
  <c r="AM58"/>
  <c r="AL58"/>
  <c r="AK58"/>
  <c r="AJ58"/>
  <c r="AH58"/>
  <c r="AG58"/>
  <c r="AD58"/>
  <c r="BY57"/>
  <c r="BX57"/>
  <c r="BW57"/>
  <c r="BV57"/>
  <c r="BU57"/>
  <c r="BT57"/>
  <c r="BR57"/>
  <c r="BP57"/>
  <c r="BO57"/>
  <c r="BN57"/>
  <c r="BM57"/>
  <c r="BI57"/>
  <c r="BH57"/>
  <c r="BG57"/>
  <c r="BF57"/>
  <c r="BE57"/>
  <c r="BD57"/>
  <c r="BC57"/>
  <c r="BB57"/>
  <c r="AW57"/>
  <c r="AV57"/>
  <c r="AS57"/>
  <c r="AR57"/>
  <c r="AO57"/>
  <c r="AM57"/>
  <c r="AL57"/>
  <c r="AK57"/>
  <c r="AJ57"/>
  <c r="AH57"/>
  <c r="AG57"/>
  <c r="AE57"/>
  <c r="AD57"/>
  <c r="A57"/>
  <c r="BJ56"/>
  <c r="AF56"/>
  <c r="B56"/>
  <c r="BY55"/>
  <c r="BX55"/>
  <c r="BW55"/>
  <c r="BV55"/>
  <c r="BU55"/>
  <c r="BT55"/>
  <c r="BR55"/>
  <c r="BP55"/>
  <c r="BO55"/>
  <c r="BN55"/>
  <c r="BM55"/>
  <c r="BH55"/>
  <c r="BG55"/>
  <c r="BF55"/>
  <c r="BE55"/>
  <c r="BD55"/>
  <c r="BC55"/>
  <c r="BB55"/>
  <c r="AW55"/>
  <c r="AV55"/>
  <c r="AS55"/>
  <c r="AR55"/>
  <c r="AO55"/>
  <c r="AM55"/>
  <c r="AL55"/>
  <c r="AK55"/>
  <c r="AJ55"/>
  <c r="AH55"/>
  <c r="AG55"/>
  <c r="AD55"/>
  <c r="BY54"/>
  <c r="BX54"/>
  <c r="BW54"/>
  <c r="BV54"/>
  <c r="BU54"/>
  <c r="BT54"/>
  <c r="BR54"/>
  <c r="BP54"/>
  <c r="BO54"/>
  <c r="BN54"/>
  <c r="BM54"/>
  <c r="BH54"/>
  <c r="BG54"/>
  <c r="BF54"/>
  <c r="BE54"/>
  <c r="BD54"/>
  <c r="BC54"/>
  <c r="BB54"/>
  <c r="AW54"/>
  <c r="AV54"/>
  <c r="AS54"/>
  <c r="AR54"/>
  <c r="AO54"/>
  <c r="AM54"/>
  <c r="AL54"/>
  <c r="AK54"/>
  <c r="AJ54"/>
  <c r="AH54"/>
  <c r="AG54"/>
  <c r="AD54"/>
  <c r="BY53"/>
  <c r="BX53"/>
  <c r="BW53"/>
  <c r="BV53"/>
  <c r="BU53"/>
  <c r="BT53"/>
  <c r="BR53"/>
  <c r="BP53"/>
  <c r="BO53"/>
  <c r="BN53"/>
  <c r="BM53"/>
  <c r="BI53"/>
  <c r="BH53"/>
  <c r="BG53"/>
  <c r="BF53"/>
  <c r="BE53"/>
  <c r="BD53"/>
  <c r="BC53"/>
  <c r="BB53"/>
  <c r="AW53"/>
  <c r="AV53"/>
  <c r="AS53"/>
  <c r="AR53"/>
  <c r="AO53"/>
  <c r="AM53"/>
  <c r="AL53"/>
  <c r="AK53"/>
  <c r="AJ53"/>
  <c r="AH53"/>
  <c r="AG53"/>
  <c r="AE53"/>
  <c r="AD53"/>
  <c r="A53"/>
  <c r="BY52"/>
  <c r="BX52"/>
  <c r="BW52"/>
  <c r="BV52"/>
  <c r="BU52"/>
  <c r="BT52"/>
  <c r="BR52"/>
  <c r="BP52"/>
  <c r="BO52"/>
  <c r="BN52"/>
  <c r="BM52"/>
  <c r="BH52"/>
  <c r="BG52"/>
  <c r="BF52"/>
  <c r="BE52"/>
  <c r="BD52"/>
  <c r="BC52"/>
  <c r="BB52"/>
  <c r="AW52"/>
  <c r="AV52"/>
  <c r="AS52"/>
  <c r="AR52"/>
  <c r="AO52"/>
  <c r="AM52"/>
  <c r="AL52"/>
  <c r="AK52"/>
  <c r="AJ52"/>
  <c r="AH52"/>
  <c r="AG52"/>
  <c r="AD52"/>
  <c r="BY51"/>
  <c r="BX51"/>
  <c r="BW51"/>
  <c r="BV51"/>
  <c r="BU51"/>
  <c r="BT51"/>
  <c r="BR51"/>
  <c r="BP51"/>
  <c r="BO51"/>
  <c r="BN51"/>
  <c r="BM51"/>
  <c r="BH51"/>
  <c r="BG51"/>
  <c r="BF51"/>
  <c r="BE51"/>
  <c r="BD51"/>
  <c r="BC51"/>
  <c r="BB51"/>
  <c r="AW51"/>
  <c r="AV51"/>
  <c r="AS51"/>
  <c r="AR51"/>
  <c r="AO51"/>
  <c r="AM51"/>
  <c r="AL51"/>
  <c r="AK51"/>
  <c r="AJ51"/>
  <c r="AH51"/>
  <c r="AG51"/>
  <c r="AD51"/>
  <c r="BY50"/>
  <c r="BX50"/>
  <c r="BW50"/>
  <c r="BV50"/>
  <c r="BU50"/>
  <c r="BT50"/>
  <c r="BR50"/>
  <c r="BP50"/>
  <c r="BO50"/>
  <c r="BN50"/>
  <c r="BM50"/>
  <c r="BI50"/>
  <c r="BH50"/>
  <c r="BG50"/>
  <c r="BF50"/>
  <c r="BE50"/>
  <c r="BD50"/>
  <c r="BC50"/>
  <c r="BB50"/>
  <c r="AW50"/>
  <c r="AV50"/>
  <c r="AS50"/>
  <c r="AR50"/>
  <c r="AO50"/>
  <c r="AM50"/>
  <c r="AL50"/>
  <c r="AK50"/>
  <c r="AJ50"/>
  <c r="AH50"/>
  <c r="AG50"/>
  <c r="AE50"/>
  <c r="AD50"/>
  <c r="A50"/>
  <c r="BY49"/>
  <c r="BX49"/>
  <c r="BW49"/>
  <c r="BV49"/>
  <c r="BU49"/>
  <c r="BT49"/>
  <c r="BR49"/>
  <c r="BP49"/>
  <c r="BO49"/>
  <c r="BN49"/>
  <c r="BM49"/>
  <c r="BH49"/>
  <c r="BG49"/>
  <c r="BF49"/>
  <c r="BE49"/>
  <c r="BD49"/>
  <c r="BC49"/>
  <c r="BB49"/>
  <c r="AW49"/>
  <c r="AV49"/>
  <c r="AS49"/>
  <c r="AR49"/>
  <c r="AO49"/>
  <c r="AM49"/>
  <c r="AL49"/>
  <c r="AK49"/>
  <c r="AJ49"/>
  <c r="AH49"/>
  <c r="AG49"/>
  <c r="AD49"/>
  <c r="BY48"/>
  <c r="BX48"/>
  <c r="BW48"/>
  <c r="BV48"/>
  <c r="BU48"/>
  <c r="BT48"/>
  <c r="BR48"/>
  <c r="BP48"/>
  <c r="BO48"/>
  <c r="BN48"/>
  <c r="BM48"/>
  <c r="BH48"/>
  <c r="BG48"/>
  <c r="BF48"/>
  <c r="BE48"/>
  <c r="BD48"/>
  <c r="BC48"/>
  <c r="BB48"/>
  <c r="AW48"/>
  <c r="AV48"/>
  <c r="AS48"/>
  <c r="AR48"/>
  <c r="AO48"/>
  <c r="AM48"/>
  <c r="AL48"/>
  <c r="AK48"/>
  <c r="AJ48"/>
  <c r="AH48"/>
  <c r="AG48"/>
  <c r="AD48"/>
  <c r="BY47"/>
  <c r="BX47"/>
  <c r="BW47"/>
  <c r="BV47"/>
  <c r="BU47"/>
  <c r="BT47"/>
  <c r="BR47"/>
  <c r="BP47"/>
  <c r="BO47"/>
  <c r="BN47"/>
  <c r="BM47"/>
  <c r="BI47"/>
  <c r="BH47"/>
  <c r="BG47"/>
  <c r="BF47"/>
  <c r="BE47"/>
  <c r="BD47"/>
  <c r="BC47"/>
  <c r="BB47"/>
  <c r="AW47"/>
  <c r="AV47"/>
  <c r="AS47"/>
  <c r="AR47"/>
  <c r="AO47"/>
  <c r="AM47"/>
  <c r="AL47"/>
  <c r="AK47"/>
  <c r="AJ47"/>
  <c r="AH47"/>
  <c r="AG47"/>
  <c r="AE47"/>
  <c r="AD47"/>
  <c r="A47"/>
  <c r="BY46"/>
  <c r="BX46"/>
  <c r="BW46"/>
  <c r="BV46"/>
  <c r="BU46"/>
  <c r="BT46"/>
  <c r="BR46"/>
  <c r="BP46"/>
  <c r="BO46"/>
  <c r="BN46"/>
  <c r="BM46"/>
  <c r="BH46"/>
  <c r="BG46"/>
  <c r="BF46"/>
  <c r="BE46"/>
  <c r="BD46"/>
  <c r="BC46"/>
  <c r="BB46"/>
  <c r="AW46"/>
  <c r="AV46"/>
  <c r="AS46"/>
  <c r="AR46"/>
  <c r="AO46"/>
  <c r="AM46"/>
  <c r="AL46"/>
  <c r="AK46"/>
  <c r="AJ46"/>
  <c r="AH46"/>
  <c r="AG46"/>
  <c r="AD46"/>
  <c r="BY45"/>
  <c r="BX45"/>
  <c r="BW45"/>
  <c r="BV45"/>
  <c r="BU45"/>
  <c r="BT45"/>
  <c r="BR45"/>
  <c r="BP45"/>
  <c r="BO45"/>
  <c r="BN45"/>
  <c r="BM45"/>
  <c r="BH45"/>
  <c r="BG45"/>
  <c r="BF45"/>
  <c r="BE45"/>
  <c r="BD45"/>
  <c r="BC45"/>
  <c r="BB45"/>
  <c r="AW45"/>
  <c r="AV45"/>
  <c r="AS45"/>
  <c r="AR45"/>
  <c r="AO45"/>
  <c r="AM45"/>
  <c r="AL45"/>
  <c r="AK45"/>
  <c r="AJ45"/>
  <c r="AH45"/>
  <c r="AG45"/>
  <c r="AD45"/>
  <c r="BY44"/>
  <c r="BX44"/>
  <c r="BW44"/>
  <c r="BV44"/>
  <c r="BU44"/>
  <c r="BT44"/>
  <c r="BR44"/>
  <c r="BP44"/>
  <c r="BO44"/>
  <c r="BN44"/>
  <c r="BM44"/>
  <c r="BI44"/>
  <c r="BH44"/>
  <c r="BG44"/>
  <c r="BF44"/>
  <c r="BE44"/>
  <c r="BD44"/>
  <c r="BC44"/>
  <c r="BB44"/>
  <c r="AW44"/>
  <c r="AV44"/>
  <c r="AS44"/>
  <c r="AR44"/>
  <c r="AO44"/>
  <c r="AM44"/>
  <c r="AL44"/>
  <c r="AK44"/>
  <c r="AJ44"/>
  <c r="AH44"/>
  <c r="AG44"/>
  <c r="AE44"/>
  <c r="AD44"/>
  <c r="A44"/>
  <c r="BY43"/>
  <c r="BX43"/>
  <c r="BW43"/>
  <c r="BV43"/>
  <c r="BU43"/>
  <c r="BT43"/>
  <c r="BR43"/>
  <c r="BP43"/>
  <c r="BO43"/>
  <c r="BN43"/>
  <c r="BM43"/>
  <c r="BH43"/>
  <c r="BG43"/>
  <c r="BF43"/>
  <c r="BE43"/>
  <c r="BD43"/>
  <c r="BC43"/>
  <c r="BB43"/>
  <c r="AW43"/>
  <c r="AV43"/>
  <c r="AS43"/>
  <c r="AR43"/>
  <c r="AO43"/>
  <c r="AM43"/>
  <c r="AL43"/>
  <c r="AK43"/>
  <c r="AJ43"/>
  <c r="AH43"/>
  <c r="AG43"/>
  <c r="AD43"/>
  <c r="BY42"/>
  <c r="BX42"/>
  <c r="BW42"/>
  <c r="BV42"/>
  <c r="BU42"/>
  <c r="BT42"/>
  <c r="BR42"/>
  <c r="BP42"/>
  <c r="BO42"/>
  <c r="BN42"/>
  <c r="BM42"/>
  <c r="BH42"/>
  <c r="BG42"/>
  <c r="BF42"/>
  <c r="BE42"/>
  <c r="BD42"/>
  <c r="BC42"/>
  <c r="BB42"/>
  <c r="AW42"/>
  <c r="AV42"/>
  <c r="AS42"/>
  <c r="AR42"/>
  <c r="AO42"/>
  <c r="AM42"/>
  <c r="AL42"/>
  <c r="AK42"/>
  <c r="AJ42"/>
  <c r="AH42"/>
  <c r="AG42"/>
  <c r="AD42"/>
  <c r="BY41"/>
  <c r="BX41"/>
  <c r="BW41"/>
  <c r="BV41"/>
  <c r="BU41"/>
  <c r="BT41"/>
  <c r="BR41"/>
  <c r="BP41"/>
  <c r="BO41"/>
  <c r="BN41"/>
  <c r="BM41"/>
  <c r="BI41"/>
  <c r="BH41"/>
  <c r="BG41"/>
  <c r="BF41"/>
  <c r="BE41"/>
  <c r="BD41"/>
  <c r="BC41"/>
  <c r="BB41"/>
  <c r="AW41"/>
  <c r="AV41"/>
  <c r="AS41"/>
  <c r="AR41"/>
  <c r="AO41"/>
  <c r="AM41"/>
  <c r="AL41"/>
  <c r="AK41"/>
  <c r="AJ41"/>
  <c r="AH41"/>
  <c r="AG41"/>
  <c r="AE41"/>
  <c r="AD41"/>
  <c r="A41"/>
  <c r="BY40"/>
  <c r="BX40"/>
  <c r="BW40"/>
  <c r="BV40"/>
  <c r="BU40"/>
  <c r="BT40"/>
  <c r="BR40"/>
  <c r="BP40"/>
  <c r="BO40"/>
  <c r="BN40"/>
  <c r="BM40"/>
  <c r="BH40"/>
  <c r="BG40"/>
  <c r="BF40"/>
  <c r="BE40"/>
  <c r="BD40"/>
  <c r="BC40"/>
  <c r="BB40"/>
  <c r="AW40"/>
  <c r="AV40"/>
  <c r="AS40"/>
  <c r="AR40"/>
  <c r="AO40"/>
  <c r="AM40"/>
  <c r="AL40"/>
  <c r="AK40"/>
  <c r="AJ40"/>
  <c r="AH40"/>
  <c r="AG40"/>
  <c r="AD40"/>
  <c r="BY39"/>
  <c r="BX39"/>
  <c r="BW39"/>
  <c r="BV39"/>
  <c r="BU39"/>
  <c r="BT39"/>
  <c r="BR39"/>
  <c r="BP39"/>
  <c r="BO39"/>
  <c r="BN39"/>
  <c r="BM39"/>
  <c r="BH39"/>
  <c r="BG39"/>
  <c r="BF39"/>
  <c r="BE39"/>
  <c r="BD39"/>
  <c r="BC39"/>
  <c r="BB39"/>
  <c r="AW39"/>
  <c r="AV39"/>
  <c r="AS39"/>
  <c r="AR39"/>
  <c r="AO39"/>
  <c r="AM39"/>
  <c r="AL39"/>
  <c r="AK39"/>
  <c r="AJ39"/>
  <c r="AH39"/>
  <c r="AG39"/>
  <c r="AD39"/>
  <c r="BY38"/>
  <c r="BX38"/>
  <c r="BW38"/>
  <c r="BV38"/>
  <c r="BU38"/>
  <c r="BT38"/>
  <c r="BR38"/>
  <c r="BP38"/>
  <c r="BO38"/>
  <c r="BN38"/>
  <c r="BM38"/>
  <c r="BI38"/>
  <c r="BH38"/>
  <c r="BG38"/>
  <c r="BF38"/>
  <c r="BE38"/>
  <c r="BD38"/>
  <c r="BC38"/>
  <c r="BB38"/>
  <c r="AW38"/>
  <c r="AV38"/>
  <c r="AS38"/>
  <c r="AR38"/>
  <c r="AO38"/>
  <c r="AM38"/>
  <c r="AL38"/>
  <c r="AK38"/>
  <c r="AJ38"/>
  <c r="AH38"/>
  <c r="AG38"/>
  <c r="AE38"/>
  <c r="AD38"/>
  <c r="A38"/>
  <c r="BY37"/>
  <c r="BX37"/>
  <c r="BW37"/>
  <c r="BV37"/>
  <c r="BU37"/>
  <c r="BT37"/>
  <c r="BR37"/>
  <c r="BP37"/>
  <c r="BO37"/>
  <c r="BN37"/>
  <c r="BM37"/>
  <c r="BH37"/>
  <c r="BG37"/>
  <c r="BF37"/>
  <c r="BE37"/>
  <c r="BD37"/>
  <c r="BC37"/>
  <c r="BB37"/>
  <c r="AW37"/>
  <c r="AV37"/>
  <c r="AS37"/>
  <c r="AR37"/>
  <c r="AO37"/>
  <c r="AM37"/>
  <c r="AL37"/>
  <c r="AK37"/>
  <c r="AJ37"/>
  <c r="AH37"/>
  <c r="AG37"/>
  <c r="AD37"/>
  <c r="BY36"/>
  <c r="BX36"/>
  <c r="BW36"/>
  <c r="BV36"/>
  <c r="BU36"/>
  <c r="BT36"/>
  <c r="BR36"/>
  <c r="BP36"/>
  <c r="BO36"/>
  <c r="BN36"/>
  <c r="BM36"/>
  <c r="BH36"/>
  <c r="BG36"/>
  <c r="BF36"/>
  <c r="BE36"/>
  <c r="BD36"/>
  <c r="BC36"/>
  <c r="BB36"/>
  <c r="AW36"/>
  <c r="AV36"/>
  <c r="AS36"/>
  <c r="AR36"/>
  <c r="AO36"/>
  <c r="AM36"/>
  <c r="AL36"/>
  <c r="AK36"/>
  <c r="AJ36"/>
  <c r="AH36"/>
  <c r="AG36"/>
  <c r="AD36"/>
  <c r="BY35"/>
  <c r="BX35"/>
  <c r="BW35"/>
  <c r="BV35"/>
  <c r="BU35"/>
  <c r="BT35"/>
  <c r="BR35"/>
  <c r="BP35"/>
  <c r="BO35"/>
  <c r="BN35"/>
  <c r="BM35"/>
  <c r="BI35"/>
  <c r="BH35"/>
  <c r="BG35"/>
  <c r="BF35"/>
  <c r="BE35"/>
  <c r="BD35"/>
  <c r="BC35"/>
  <c r="BB35"/>
  <c r="AW35"/>
  <c r="AV35"/>
  <c r="AS35"/>
  <c r="AR35"/>
  <c r="AO35"/>
  <c r="AM35"/>
  <c r="AL35"/>
  <c r="AK35"/>
  <c r="AJ35"/>
  <c r="AH35"/>
  <c r="AG35"/>
  <c r="AE35"/>
  <c r="AD35"/>
  <c r="A35"/>
  <c r="BY34"/>
  <c r="BX34"/>
  <c r="BW34"/>
  <c r="BV34"/>
  <c r="BU34"/>
  <c r="BT34"/>
  <c r="BR34"/>
  <c r="BP34"/>
  <c r="BO34"/>
  <c r="BN34"/>
  <c r="BM34"/>
  <c r="BH34"/>
  <c r="BG34"/>
  <c r="BF34"/>
  <c r="BE34"/>
  <c r="BD34"/>
  <c r="BC34"/>
  <c r="BB34"/>
  <c r="AW34"/>
  <c r="AV34"/>
  <c r="AS34"/>
  <c r="AR34"/>
  <c r="AO34"/>
  <c r="AM34"/>
  <c r="AL34"/>
  <c r="AK34"/>
  <c r="AJ34"/>
  <c r="AH34"/>
  <c r="AG34"/>
  <c r="AD34"/>
  <c r="BY33"/>
  <c r="BX33"/>
  <c r="BW33"/>
  <c r="BV33"/>
  <c r="BU33"/>
  <c r="BT33"/>
  <c r="BR33"/>
  <c r="BP33"/>
  <c r="BO33"/>
  <c r="BN33"/>
  <c r="BM33"/>
  <c r="BH33"/>
  <c r="BG33"/>
  <c r="BF33"/>
  <c r="BE33"/>
  <c r="BD33"/>
  <c r="BC33"/>
  <c r="BB33"/>
  <c r="AW33"/>
  <c r="AV33"/>
  <c r="AS33"/>
  <c r="AR33"/>
  <c r="AO33"/>
  <c r="AM33"/>
  <c r="AL33"/>
  <c r="AK33"/>
  <c r="AJ33"/>
  <c r="AH33"/>
  <c r="AG33"/>
  <c r="AD33"/>
  <c r="BY32"/>
  <c r="BX32"/>
  <c r="BW32"/>
  <c r="BV32"/>
  <c r="BU32"/>
  <c r="BT32"/>
  <c r="BR32"/>
  <c r="BP32"/>
  <c r="BO32"/>
  <c r="BN32"/>
  <c r="BM32"/>
  <c r="BI32"/>
  <c r="BH32"/>
  <c r="BG32"/>
  <c r="BF32"/>
  <c r="BE32"/>
  <c r="BD32"/>
  <c r="BC32"/>
  <c r="BB32"/>
  <c r="AW32"/>
  <c r="AV32"/>
  <c r="AS32"/>
  <c r="AR32"/>
  <c r="AO32"/>
  <c r="AM32"/>
  <c r="AL32"/>
  <c r="AK32"/>
  <c r="AJ32"/>
  <c r="AH32"/>
  <c r="AG32"/>
  <c r="AE32"/>
  <c r="AD32"/>
  <c r="A32"/>
  <c r="BY31"/>
  <c r="BX31"/>
  <c r="BW31"/>
  <c r="BV31"/>
  <c r="BU31"/>
  <c r="BT31"/>
  <c r="BR31"/>
  <c r="BP31"/>
  <c r="BO31"/>
  <c r="BN31"/>
  <c r="BM31"/>
  <c r="BH31"/>
  <c r="BG31"/>
  <c r="BF31"/>
  <c r="BE31"/>
  <c r="BD31"/>
  <c r="BC31"/>
  <c r="BB31"/>
  <c r="AW31"/>
  <c r="AV31"/>
  <c r="AS31"/>
  <c r="AR31"/>
  <c r="AO31"/>
  <c r="AM31"/>
  <c r="AL31"/>
  <c r="AK31"/>
  <c r="AJ31"/>
  <c r="AH31"/>
  <c r="AG31"/>
  <c r="AD31"/>
  <c r="BY30"/>
  <c r="BX30"/>
  <c r="BW30"/>
  <c r="BV30"/>
  <c r="BU30"/>
  <c r="BT30"/>
  <c r="BR30"/>
  <c r="BP30"/>
  <c r="BO30"/>
  <c r="BN30"/>
  <c r="BM30"/>
  <c r="BH30"/>
  <c r="BG30"/>
  <c r="BF30"/>
  <c r="BE30"/>
  <c r="BD30"/>
  <c r="BC30"/>
  <c r="BB30"/>
  <c r="AW30"/>
  <c r="AV30"/>
  <c r="AS30"/>
  <c r="AR30"/>
  <c r="AO30"/>
  <c r="AM30"/>
  <c r="AL30"/>
  <c r="AK30"/>
  <c r="AJ30"/>
  <c r="AH30"/>
  <c r="AG30"/>
  <c r="AD30"/>
  <c r="BY29"/>
  <c r="BX29"/>
  <c r="BW29"/>
  <c r="BV29"/>
  <c r="BU29"/>
  <c r="BT29"/>
  <c r="BR29"/>
  <c r="BP29"/>
  <c r="BO29"/>
  <c r="BN29"/>
  <c r="BM29"/>
  <c r="BI29"/>
  <c r="BH29"/>
  <c r="BG29"/>
  <c r="BF29"/>
  <c r="BE29"/>
  <c r="BD29"/>
  <c r="BC29"/>
  <c r="BB29"/>
  <c r="AW29"/>
  <c r="AV29"/>
  <c r="AS29"/>
  <c r="AR29"/>
  <c r="AO29"/>
  <c r="AM29"/>
  <c r="AL29"/>
  <c r="AK29"/>
  <c r="AJ29"/>
  <c r="AH29"/>
  <c r="AG29"/>
  <c r="AE29"/>
  <c r="AD29"/>
  <c r="A29"/>
  <c r="BJ28"/>
  <c r="AF28"/>
  <c r="BF10" i="13" l="1"/>
  <c r="BF12" s="1"/>
  <c r="EJ7" i="1"/>
  <c r="EI7"/>
  <c r="AN17" i="13"/>
  <c r="AN16"/>
  <c r="AN14"/>
  <c r="AO12"/>
  <c r="AP17"/>
  <c r="AP16"/>
  <c r="AP14"/>
  <c r="BD9"/>
  <c r="BP16"/>
  <c r="BP15"/>
  <c r="BP14"/>
  <c r="CA12"/>
  <c r="BG16"/>
  <c r="BG15"/>
  <c r="BG14"/>
  <c r="FD2"/>
  <c r="FF7" i="1" l="1"/>
  <c r="GC7" s="1"/>
  <c r="GZ7" s="1"/>
  <c r="HW7" s="1"/>
  <c r="IT7" s="1"/>
  <c r="JQ7" s="1"/>
  <c r="KN7" s="1"/>
  <c r="LK7" s="1"/>
  <c r="FG7"/>
  <c r="GD7" s="1"/>
  <c r="HA7" s="1"/>
  <c r="HX7" s="1"/>
  <c r="IU7" s="1"/>
  <c r="JR7" s="1"/>
  <c r="KO7" s="1"/>
  <c r="LL7" s="1"/>
  <c r="BF16" i="13"/>
  <c r="BF17"/>
  <c r="BF15"/>
  <c r="BF14"/>
  <c r="AO17"/>
  <c r="BZ12"/>
  <c r="CA16"/>
  <c r="CA15"/>
  <c r="CA14"/>
  <c r="AO16"/>
  <c r="AO15"/>
  <c r="AN15" s="1"/>
  <c r="AO14"/>
  <c r="B28" i="9"/>
  <c r="BY27"/>
  <c r="BX27"/>
  <c r="BW27"/>
  <c r="BV27"/>
  <c r="BU27"/>
  <c r="BT27"/>
  <c r="BR27"/>
  <c r="BP27"/>
  <c r="BO27"/>
  <c r="BN27"/>
  <c r="BM27"/>
  <c r="BH27"/>
  <c r="BG27"/>
  <c r="BF27"/>
  <c r="BE27"/>
  <c r="BD27"/>
  <c r="BC27"/>
  <c r="AS27"/>
  <c r="AR27"/>
  <c r="AO27"/>
  <c r="AM27"/>
  <c r="AL27"/>
  <c r="AK27"/>
  <c r="AJ27"/>
  <c r="AH27"/>
  <c r="BY26"/>
  <c r="BX26"/>
  <c r="BW26"/>
  <c r="BV26"/>
  <c r="BU26"/>
  <c r="BT26"/>
  <c r="BR26"/>
  <c r="BP26"/>
  <c r="BO26"/>
  <c r="BN26"/>
  <c r="BM26"/>
  <c r="BH26"/>
  <c r="BG26"/>
  <c r="BF26"/>
  <c r="BE26"/>
  <c r="BD26"/>
  <c r="BC26"/>
  <c r="AS26"/>
  <c r="AR26"/>
  <c r="AO26"/>
  <c r="AM26"/>
  <c r="AL26"/>
  <c r="AK26"/>
  <c r="AJ26"/>
  <c r="AH26"/>
  <c r="BY25"/>
  <c r="BX25"/>
  <c r="BW25"/>
  <c r="BV25"/>
  <c r="BU25"/>
  <c r="BT25"/>
  <c r="BR25"/>
  <c r="BP25"/>
  <c r="BO25"/>
  <c r="BN25"/>
  <c r="BM25"/>
  <c r="BI25"/>
  <c r="BH25"/>
  <c r="BG25"/>
  <c r="BF25"/>
  <c r="BE25"/>
  <c r="BD25"/>
  <c r="BC25"/>
  <c r="AS25"/>
  <c r="AR25"/>
  <c r="AO25"/>
  <c r="AM25"/>
  <c r="AL25"/>
  <c r="AK25"/>
  <c r="AJ25"/>
  <c r="AH25"/>
  <c r="AE25"/>
  <c r="A25"/>
  <c r="BX24"/>
  <c r="BW24"/>
  <c r="BU24"/>
  <c r="BS24"/>
  <c r="BR24"/>
  <c r="BO24"/>
  <c r="BN24"/>
  <c r="BM24"/>
  <c r="BG24"/>
  <c r="BF24"/>
  <c r="BA24"/>
  <c r="AU24"/>
  <c r="AO24"/>
  <c r="AJ24"/>
  <c r="AI24"/>
  <c r="X24"/>
  <c r="W24"/>
  <c r="U24"/>
  <c r="S24"/>
  <c r="R24"/>
  <c r="P24"/>
  <c r="O24"/>
  <c r="N24"/>
  <c r="M24"/>
  <c r="K24"/>
  <c r="J24"/>
  <c r="H24"/>
  <c r="BX23"/>
  <c r="BW23"/>
  <c r="BU23"/>
  <c r="BS23"/>
  <c r="BR23"/>
  <c r="BO23"/>
  <c r="BN23"/>
  <c r="BM23"/>
  <c r="BG23"/>
  <c r="BF23"/>
  <c r="BA23"/>
  <c r="AU23"/>
  <c r="AO23"/>
  <c r="AJ23"/>
  <c r="AI23"/>
  <c r="X23"/>
  <c r="W23"/>
  <c r="U23"/>
  <c r="S23"/>
  <c r="R23"/>
  <c r="P23"/>
  <c r="O23"/>
  <c r="N23"/>
  <c r="M23"/>
  <c r="K23"/>
  <c r="J23"/>
  <c r="H23"/>
  <c r="F23"/>
  <c r="E23"/>
  <c r="BX22"/>
  <c r="BW22"/>
  <c r="BU22"/>
  <c r="BS22"/>
  <c r="BR22"/>
  <c r="BO22"/>
  <c r="BN22"/>
  <c r="BM22"/>
  <c r="BI22"/>
  <c r="BG22"/>
  <c r="BF22"/>
  <c r="BA22"/>
  <c r="AU22"/>
  <c r="AO22"/>
  <c r="AJ22"/>
  <c r="AI22"/>
  <c r="AE22"/>
  <c r="X22"/>
  <c r="W22"/>
  <c r="U22"/>
  <c r="S22"/>
  <c r="R22"/>
  <c r="P22"/>
  <c r="O22"/>
  <c r="N22"/>
  <c r="M22"/>
  <c r="K22"/>
  <c r="J22"/>
  <c r="H22"/>
  <c r="F22"/>
  <c r="E22"/>
  <c r="A22"/>
  <c r="I21"/>
  <c r="I20"/>
  <c r="BI19"/>
  <c r="AE19"/>
  <c r="I19"/>
  <c r="A19"/>
  <c r="BI16"/>
  <c r="AE16"/>
  <c r="A16"/>
  <c r="W15"/>
  <c r="R15"/>
  <c r="O15"/>
  <c r="M15"/>
  <c r="J15"/>
  <c r="W14"/>
  <c r="R14"/>
  <c r="O14"/>
  <c r="M14"/>
  <c r="J14"/>
  <c r="E14"/>
  <c r="BI13"/>
  <c r="AE13"/>
  <c r="W13"/>
  <c r="R13"/>
  <c r="O13"/>
  <c r="M13"/>
  <c r="J13"/>
  <c r="E13"/>
  <c r="A13"/>
  <c r="BY12"/>
  <c r="BX12"/>
  <c r="BW12"/>
  <c r="BV12"/>
  <c r="BU12"/>
  <c r="BT12"/>
  <c r="BR12"/>
  <c r="BP12"/>
  <c r="BO12"/>
  <c r="BN12"/>
  <c r="BM12"/>
  <c r="BH12"/>
  <c r="BG12"/>
  <c r="BF12"/>
  <c r="BE12"/>
  <c r="BD12"/>
  <c r="BC12"/>
  <c r="BB12"/>
  <c r="AW12"/>
  <c r="AV12"/>
  <c r="AS12"/>
  <c r="AR12"/>
  <c r="AO12"/>
  <c r="AM12"/>
  <c r="AL12"/>
  <c r="AK12"/>
  <c r="AJ12"/>
  <c r="AH12"/>
  <c r="AG12"/>
  <c r="AD12"/>
  <c r="BY11"/>
  <c r="BX11"/>
  <c r="BW11"/>
  <c r="BV11"/>
  <c r="BU11"/>
  <c r="BT11"/>
  <c r="BR11"/>
  <c r="BP11"/>
  <c r="BO11"/>
  <c r="BN11"/>
  <c r="BM11"/>
  <c r="BH11"/>
  <c r="BG11"/>
  <c r="BF11"/>
  <c r="BE11"/>
  <c r="BD11"/>
  <c r="BC11"/>
  <c r="BB11"/>
  <c r="AW11"/>
  <c r="AV11"/>
  <c r="AS11"/>
  <c r="AR11"/>
  <c r="AO11"/>
  <c r="AM11"/>
  <c r="AL11"/>
  <c r="AK11"/>
  <c r="AJ11"/>
  <c r="AH11"/>
  <c r="AG11"/>
  <c r="AD11"/>
  <c r="BY10"/>
  <c r="BX10"/>
  <c r="BW10"/>
  <c r="BV10"/>
  <c r="BU10"/>
  <c r="BT10"/>
  <c r="BR10"/>
  <c r="BP10"/>
  <c r="BO10"/>
  <c r="BN10"/>
  <c r="BM10"/>
  <c r="BI10"/>
  <c r="BH10"/>
  <c r="BG10"/>
  <c r="BF10"/>
  <c r="BE10"/>
  <c r="BD10"/>
  <c r="BC10"/>
  <c r="BB10"/>
  <c r="AW10"/>
  <c r="AV10"/>
  <c r="AS10"/>
  <c r="AR10"/>
  <c r="AO10"/>
  <c r="AM10"/>
  <c r="AL10"/>
  <c r="AK10"/>
  <c r="AJ10"/>
  <c r="AH10"/>
  <c r="AG10"/>
  <c r="AE10"/>
  <c r="AD10"/>
  <c r="A10"/>
  <c r="BI7"/>
  <c r="AE7"/>
  <c r="A7"/>
  <c r="BY6"/>
  <c r="BX6"/>
  <c r="BW6"/>
  <c r="BV6"/>
  <c r="BU6"/>
  <c r="BT6"/>
  <c r="BR6"/>
  <c r="BP6"/>
  <c r="BO6"/>
  <c r="BN6"/>
  <c r="BM6"/>
  <c r="BH6"/>
  <c r="BG6"/>
  <c r="BF6"/>
  <c r="BE6"/>
  <c r="BD6"/>
  <c r="BC6"/>
  <c r="BY5"/>
  <c r="BX5"/>
  <c r="BW5"/>
  <c r="BV5"/>
  <c r="BU5"/>
  <c r="BT5"/>
  <c r="BR5"/>
  <c r="BP5"/>
  <c r="BO5"/>
  <c r="BN5"/>
  <c r="BM5"/>
  <c r="BH5"/>
  <c r="BG5"/>
  <c r="BF5"/>
  <c r="BE5"/>
  <c r="BD5"/>
  <c r="BC5"/>
  <c r="BY4"/>
  <c r="BX4"/>
  <c r="BW4"/>
  <c r="BV4"/>
  <c r="BU4"/>
  <c r="BT4"/>
  <c r="BR4"/>
  <c r="BP4"/>
  <c r="BO4"/>
  <c r="BN4"/>
  <c r="BM4"/>
  <c r="BI4"/>
  <c r="BH4"/>
  <c r="BG4"/>
  <c r="BF4"/>
  <c r="BE4"/>
  <c r="BD4"/>
  <c r="BC4"/>
  <c r="AE4"/>
  <c r="A4"/>
  <c r="BY3"/>
  <c r="BX3"/>
  <c r="BW3"/>
  <c r="BV3"/>
  <c r="BU3"/>
  <c r="BT3"/>
  <c r="BR3"/>
  <c r="BP3"/>
  <c r="BO3"/>
  <c r="BN3"/>
  <c r="BM3"/>
  <c r="BH3"/>
  <c r="BG3"/>
  <c r="BF3"/>
  <c r="BE3"/>
  <c r="BD3"/>
  <c r="BC3"/>
  <c r="BB3"/>
  <c r="AW3"/>
  <c r="AV3"/>
  <c r="AS3"/>
  <c r="AR3"/>
  <c r="AO3"/>
  <c r="AM3"/>
  <c r="AL3"/>
  <c r="AK3"/>
  <c r="AJ3"/>
  <c r="AH3"/>
  <c r="AG3"/>
  <c r="AD3"/>
  <c r="BY2"/>
  <c r="BX2"/>
  <c r="BW2"/>
  <c r="BV2"/>
  <c r="BU2"/>
  <c r="BT2"/>
  <c r="BR2"/>
  <c r="BP2"/>
  <c r="BO2"/>
  <c r="BN2"/>
  <c r="BM2"/>
  <c r="BH2"/>
  <c r="BG2"/>
  <c r="BF2"/>
  <c r="BE2"/>
  <c r="BD2"/>
  <c r="BC2"/>
  <c r="BB2"/>
  <c r="AW2"/>
  <c r="AV2"/>
  <c r="AS2"/>
  <c r="AR2"/>
  <c r="AO2"/>
  <c r="AM2"/>
  <c r="AL2"/>
  <c r="AK2"/>
  <c r="AJ2"/>
  <c r="AH2"/>
  <c r="AG2"/>
  <c r="AD2"/>
  <c r="BY1"/>
  <c r="BX1"/>
  <c r="BW1"/>
  <c r="BV1"/>
  <c r="BU1"/>
  <c r="BT1"/>
  <c r="BR1"/>
  <c r="BP1"/>
  <c r="BO1"/>
  <c r="BN1"/>
  <c r="BM1"/>
  <c r="BI1"/>
  <c r="BH1"/>
  <c r="BG1"/>
  <c r="BF1"/>
  <c r="BE1"/>
  <c r="BD1"/>
  <c r="BC1"/>
  <c r="BB1"/>
  <c r="AW1"/>
  <c r="AV1"/>
  <c r="AS1"/>
  <c r="AR1"/>
  <c r="AO1"/>
  <c r="AM1"/>
  <c r="AL1"/>
  <c r="AK1"/>
  <c r="AJ1"/>
  <c r="AH1"/>
  <c r="AG1"/>
  <c r="AE1"/>
  <c r="AD1"/>
  <c r="BZ16" i="13" l="1"/>
  <c r="BZ17"/>
  <c r="BZ15"/>
  <c r="BZ14"/>
  <c r="A1" i="9"/>
  <c r="D8" i="3" l="1"/>
  <c r="B6"/>
  <c r="C4"/>
  <c r="EY35" i="11"/>
  <c r="EU35"/>
  <c r="EQ35"/>
  <c r="EN35" s="1"/>
  <c r="EM35"/>
  <c r="EJ35"/>
  <c r="EI35"/>
  <c r="EF35"/>
  <c r="EC35" s="1"/>
  <c r="EB35"/>
  <c r="DY35" s="1"/>
  <c r="DX35"/>
  <c r="DT35"/>
  <c r="DP35"/>
  <c r="DM35"/>
  <c r="DL35"/>
  <c r="DI35"/>
  <c r="DJ35" s="1"/>
  <c r="DE35"/>
  <c r="DB35" s="1"/>
  <c r="DA35"/>
  <c r="CW35"/>
  <c r="CS35"/>
  <c r="CM35"/>
  <c r="CL35"/>
  <c r="CH35"/>
  <c r="CD35"/>
  <c r="CA35" s="1"/>
  <c r="BZ35"/>
  <c r="BV35"/>
  <c r="BO35"/>
  <c r="BP35" s="1"/>
  <c r="BK35"/>
  <c r="BG35"/>
  <c r="BC35"/>
  <c r="AY35"/>
  <c r="AS35"/>
  <c r="AR35"/>
  <c r="AN35"/>
  <c r="AO35" s="1"/>
  <c r="AJ35"/>
  <c r="AF35"/>
  <c r="AB35"/>
  <c r="Y35"/>
  <c r="X35"/>
  <c r="V35"/>
  <c r="U35"/>
  <c r="Q35"/>
  <c r="M35"/>
  <c r="N35" s="1"/>
  <c r="I35"/>
  <c r="J35" s="1"/>
  <c r="E35"/>
  <c r="F35" s="1"/>
  <c r="B35"/>
  <c r="A35"/>
  <c r="EY34"/>
  <c r="EZ34" s="1"/>
  <c r="EV34"/>
  <c r="EU34"/>
  <c r="EQ34"/>
  <c r="EM34"/>
  <c r="EJ34"/>
  <c r="EI34"/>
  <c r="EF34"/>
  <c r="EB34"/>
  <c r="DY34" s="1"/>
  <c r="DX34"/>
  <c r="DT34"/>
  <c r="DP34"/>
  <c r="DM34"/>
  <c r="DL34"/>
  <c r="DI34"/>
  <c r="DJ34" s="1"/>
  <c r="DE34"/>
  <c r="DB34" s="1"/>
  <c r="DA34"/>
  <c r="CW34"/>
  <c r="CS34"/>
  <c r="CM34"/>
  <c r="CL34"/>
  <c r="CH34"/>
  <c r="CD34"/>
  <c r="CA34" s="1"/>
  <c r="BZ34"/>
  <c r="BV34"/>
  <c r="BO34"/>
  <c r="BP34" s="1"/>
  <c r="BK34"/>
  <c r="BH34" s="1"/>
  <c r="BG34"/>
  <c r="BC34"/>
  <c r="AY34"/>
  <c r="AS34"/>
  <c r="AR34"/>
  <c r="AN34"/>
  <c r="AO34" s="1"/>
  <c r="AJ34"/>
  <c r="AK34" s="1"/>
  <c r="AF34"/>
  <c r="AB34"/>
  <c r="Y34"/>
  <c r="X34"/>
  <c r="V34"/>
  <c r="U34"/>
  <c r="Q34"/>
  <c r="M34"/>
  <c r="N34" s="1"/>
  <c r="I34"/>
  <c r="J34" s="1"/>
  <c r="E34"/>
  <c r="F34" s="1"/>
  <c r="B34"/>
  <c r="A34"/>
  <c r="EY33"/>
  <c r="EU33"/>
  <c r="EQ33"/>
  <c r="EN33" s="1"/>
  <c r="EM33"/>
  <c r="EJ33"/>
  <c r="EI33"/>
  <c r="EF33"/>
  <c r="EC33" s="1"/>
  <c r="EB33"/>
  <c r="DY33" s="1"/>
  <c r="DX33"/>
  <c r="DT33"/>
  <c r="DP33"/>
  <c r="DM33"/>
  <c r="DL33"/>
  <c r="DI33"/>
  <c r="DJ33" s="1"/>
  <c r="DE33"/>
  <c r="DB33" s="1"/>
  <c r="DA33"/>
  <c r="CW33"/>
  <c r="CS33"/>
  <c r="CM33"/>
  <c r="CL33"/>
  <c r="CH33"/>
  <c r="CD33"/>
  <c r="CA33" s="1"/>
  <c r="BZ33"/>
  <c r="BV33"/>
  <c r="BO33"/>
  <c r="BP33" s="1"/>
  <c r="BK33"/>
  <c r="BH33" s="1"/>
  <c r="BG33"/>
  <c r="BC33"/>
  <c r="AY33"/>
  <c r="AS33"/>
  <c r="AR33"/>
  <c r="AN33"/>
  <c r="AJ33"/>
  <c r="AF33"/>
  <c r="AB33"/>
  <c r="Y33"/>
  <c r="X33"/>
  <c r="V33"/>
  <c r="U33"/>
  <c r="Q33"/>
  <c r="M33"/>
  <c r="N33" s="1"/>
  <c r="I33"/>
  <c r="J33" s="1"/>
  <c r="E33"/>
  <c r="F33" s="1"/>
  <c r="B33"/>
  <c r="A33"/>
  <c r="EY32"/>
  <c r="EZ32" s="1"/>
  <c r="EU32"/>
  <c r="EQ32"/>
  <c r="EN32" s="1"/>
  <c r="EM32"/>
  <c r="EJ32"/>
  <c r="EI32"/>
  <c r="EG32"/>
  <c r="EF32"/>
  <c r="EC32" s="1"/>
  <c r="EB32"/>
  <c r="DX32"/>
  <c r="DT32"/>
  <c r="DP32"/>
  <c r="DM32"/>
  <c r="DL32"/>
  <c r="DJ32"/>
  <c r="DI32"/>
  <c r="DE32"/>
  <c r="DA32"/>
  <c r="CW32"/>
  <c r="CS32"/>
  <c r="CL32"/>
  <c r="CH32"/>
  <c r="CD32"/>
  <c r="CA32" s="1"/>
  <c r="BZ32"/>
  <c r="BV32"/>
  <c r="BO32"/>
  <c r="BP32" s="1"/>
  <c r="BK32"/>
  <c r="BG32"/>
  <c r="BC32"/>
  <c r="AY32"/>
  <c r="AS32"/>
  <c r="AR32"/>
  <c r="AN32"/>
  <c r="AO32" s="1"/>
  <c r="AJ32"/>
  <c r="AF32"/>
  <c r="AB32"/>
  <c r="AC32" s="1"/>
  <c r="Y32"/>
  <c r="X32"/>
  <c r="V32"/>
  <c r="U32"/>
  <c r="Q32"/>
  <c r="M32"/>
  <c r="N32" s="1"/>
  <c r="I32"/>
  <c r="J32" s="1"/>
  <c r="E32"/>
  <c r="F32" s="1"/>
  <c r="B32"/>
  <c r="A32"/>
  <c r="EY31"/>
  <c r="EU31"/>
  <c r="EQ31"/>
  <c r="EN31" s="1"/>
  <c r="EM31"/>
  <c r="EJ31"/>
  <c r="EI31"/>
  <c r="EF31"/>
  <c r="EC31" s="1"/>
  <c r="EB31"/>
  <c r="DY31" s="1"/>
  <c r="DX31"/>
  <c r="DT31"/>
  <c r="DP31"/>
  <c r="DM31"/>
  <c r="DL31"/>
  <c r="DI31"/>
  <c r="DJ31" s="1"/>
  <c r="DE31"/>
  <c r="DB31" s="1"/>
  <c r="DA31"/>
  <c r="CX31" s="1"/>
  <c r="CW31"/>
  <c r="CS31"/>
  <c r="CM31"/>
  <c r="CL31"/>
  <c r="CH31"/>
  <c r="CD31"/>
  <c r="CA31" s="1"/>
  <c r="BZ31"/>
  <c r="BV31"/>
  <c r="BO31"/>
  <c r="BP31" s="1"/>
  <c r="BK31"/>
  <c r="BG31"/>
  <c r="BC31"/>
  <c r="AZ31" s="1"/>
  <c r="AY31"/>
  <c r="AS31"/>
  <c r="AR31"/>
  <c r="AN31"/>
  <c r="AJ31"/>
  <c r="AF31"/>
  <c r="AB31"/>
  <c r="Y31"/>
  <c r="X31"/>
  <c r="V31"/>
  <c r="U31"/>
  <c r="Q31"/>
  <c r="M31"/>
  <c r="N31" s="1"/>
  <c r="I31"/>
  <c r="J31" s="1"/>
  <c r="E31"/>
  <c r="F31" s="1"/>
  <c r="B31"/>
  <c r="A31"/>
  <c r="EY30"/>
  <c r="EZ30" s="1"/>
  <c r="EV30"/>
  <c r="EU30"/>
  <c r="ER30" s="1"/>
  <c r="EQ30"/>
  <c r="EM30"/>
  <c r="EJ30"/>
  <c r="EI30"/>
  <c r="EF30"/>
  <c r="EB30"/>
  <c r="DY30" s="1"/>
  <c r="DX30"/>
  <c r="DU30" s="1"/>
  <c r="DT30"/>
  <c r="DP30"/>
  <c r="DM30"/>
  <c r="DL30"/>
  <c r="DI30"/>
  <c r="DJ30" s="1"/>
  <c r="DE30"/>
  <c r="DB30" s="1"/>
  <c r="DA30"/>
  <c r="CW30"/>
  <c r="CS30"/>
  <c r="CM30"/>
  <c r="CL30"/>
  <c r="CH30"/>
  <c r="CD30"/>
  <c r="CA30" s="1"/>
  <c r="BZ30"/>
  <c r="BV30"/>
  <c r="BO30"/>
  <c r="BP30" s="1"/>
  <c r="BK30"/>
  <c r="BH30" s="1"/>
  <c r="BG30"/>
  <c r="BC30"/>
  <c r="AY30"/>
  <c r="AS30"/>
  <c r="AR30"/>
  <c r="AN30"/>
  <c r="AO30" s="1"/>
  <c r="AJ30"/>
  <c r="AK30" s="1"/>
  <c r="AF30"/>
  <c r="AB30"/>
  <c r="AC30" s="1"/>
  <c r="Y30"/>
  <c r="X30"/>
  <c r="V30"/>
  <c r="U30"/>
  <c r="Q30"/>
  <c r="M30"/>
  <c r="N30" s="1"/>
  <c r="I30"/>
  <c r="J30" s="1"/>
  <c r="E30"/>
  <c r="F30" s="1"/>
  <c r="B30"/>
  <c r="A30"/>
  <c r="EY29"/>
  <c r="EU29"/>
  <c r="EQ29"/>
  <c r="EN29" s="1"/>
  <c r="EM29"/>
  <c r="EJ29"/>
  <c r="EI29"/>
  <c r="EG29"/>
  <c r="EF29"/>
  <c r="EC29" s="1"/>
  <c r="EB29"/>
  <c r="DX29"/>
  <c r="DU29" s="1"/>
  <c r="DT29"/>
  <c r="DP29"/>
  <c r="DM29"/>
  <c r="DL29"/>
  <c r="DJ29"/>
  <c r="DI29"/>
  <c r="DE29"/>
  <c r="DA29"/>
  <c r="CW29"/>
  <c r="CS29"/>
  <c r="CL29"/>
  <c r="CM29" s="1"/>
  <c r="CH29"/>
  <c r="CD29"/>
  <c r="CA29" s="1"/>
  <c r="BZ29"/>
  <c r="BV29"/>
  <c r="BP29"/>
  <c r="BO29"/>
  <c r="BK29"/>
  <c r="BG29"/>
  <c r="BC29"/>
  <c r="AZ29" s="1"/>
  <c r="AY29"/>
  <c r="AR29"/>
  <c r="AS29" s="1"/>
  <c r="AN29"/>
  <c r="AJ29"/>
  <c r="AF29"/>
  <c r="AB29"/>
  <c r="Y29"/>
  <c r="X29"/>
  <c r="U29"/>
  <c r="V29" s="1"/>
  <c r="Q29"/>
  <c r="M29"/>
  <c r="N29" s="1"/>
  <c r="I29"/>
  <c r="J29" s="1"/>
  <c r="E29"/>
  <c r="F29" s="1"/>
  <c r="B29"/>
  <c r="A29"/>
  <c r="EY28"/>
  <c r="EZ28" s="1"/>
  <c r="EV28"/>
  <c r="EU28"/>
  <c r="ER28" s="1"/>
  <c r="EQ28"/>
  <c r="EN28" s="1"/>
  <c r="EM28"/>
  <c r="EJ28"/>
  <c r="EI28"/>
  <c r="EF28"/>
  <c r="EC28" s="1"/>
  <c r="EB28"/>
  <c r="DX28"/>
  <c r="DU28" s="1"/>
  <c r="DT28"/>
  <c r="DP28"/>
  <c r="DM28"/>
  <c r="DL28"/>
  <c r="DJ28"/>
  <c r="DI28"/>
  <c r="DE28"/>
  <c r="DA28"/>
  <c r="CX28" s="1"/>
  <c r="CW28"/>
  <c r="CS28"/>
  <c r="CL28"/>
  <c r="CM28" s="1"/>
  <c r="CH28"/>
  <c r="CD28"/>
  <c r="CA28" s="1"/>
  <c r="BZ28"/>
  <c r="BV28"/>
  <c r="BP28"/>
  <c r="BO28"/>
  <c r="BK28"/>
  <c r="BG28"/>
  <c r="BC28"/>
  <c r="AZ28" s="1"/>
  <c r="AY28"/>
  <c r="AR28"/>
  <c r="AS28" s="1"/>
  <c r="AN28"/>
  <c r="AJ28"/>
  <c r="AF28"/>
  <c r="AB28"/>
  <c r="Y28"/>
  <c r="X28"/>
  <c r="U28"/>
  <c r="V28" s="1"/>
  <c r="Q28"/>
  <c r="M28"/>
  <c r="N28" s="1"/>
  <c r="I28"/>
  <c r="J28" s="1"/>
  <c r="E28"/>
  <c r="F28" s="1"/>
  <c r="B28"/>
  <c r="A28"/>
  <c r="EZ27" s="1"/>
  <c r="EY27"/>
  <c r="EV27"/>
  <c r="EU27"/>
  <c r="ER27" s="1"/>
  <c r="EQ27"/>
  <c r="EN27" s="1"/>
  <c r="EM27"/>
  <c r="EJ27"/>
  <c r="EI27"/>
  <c r="EG27"/>
  <c r="EF27"/>
  <c r="EB27"/>
  <c r="DY27" s="1"/>
  <c r="DX27"/>
  <c r="DU27" s="1"/>
  <c r="DT27"/>
  <c r="DP27"/>
  <c r="DM27"/>
  <c r="DL27"/>
  <c r="DJ27"/>
  <c r="DI27"/>
  <c r="DE27"/>
  <c r="DB27" s="1"/>
  <c r="DA27"/>
  <c r="CW27"/>
  <c r="CT27" s="1"/>
  <c r="CS27"/>
  <c r="CM27"/>
  <c r="CL27"/>
  <c r="CI27" s="1"/>
  <c r="CH27"/>
  <c r="CD27"/>
  <c r="BZ27"/>
  <c r="BV27"/>
  <c r="BO27"/>
  <c r="BP27" s="1"/>
  <c r="BK27"/>
  <c r="BG27"/>
  <c r="BC27"/>
  <c r="AZ27" s="1"/>
  <c r="AY27"/>
  <c r="AR27"/>
  <c r="AS27" s="1"/>
  <c r="AN27"/>
  <c r="AO27" s="1"/>
  <c r="AJ27"/>
  <c r="AF27"/>
  <c r="AB27"/>
  <c r="Y27"/>
  <c r="X27"/>
  <c r="U27"/>
  <c r="V27" s="1"/>
  <c r="Q27"/>
  <c r="M27"/>
  <c r="N27" s="1"/>
  <c r="I27"/>
  <c r="J27" s="1"/>
  <c r="E27"/>
  <c r="F27" s="1"/>
  <c r="B27"/>
  <c r="A27"/>
  <c r="EY26"/>
  <c r="EZ26" s="1"/>
  <c r="EV26"/>
  <c r="EU26"/>
  <c r="ER26" s="1"/>
  <c r="EQ26"/>
  <c r="EM26"/>
  <c r="EJ26"/>
  <c r="EI26"/>
  <c r="EF26"/>
  <c r="EB26"/>
  <c r="DY26" s="1"/>
  <c r="DX26"/>
  <c r="DU26" s="1"/>
  <c r="DT26"/>
  <c r="DP26"/>
  <c r="DM26"/>
  <c r="DL26"/>
  <c r="DI26"/>
  <c r="DJ26" s="1"/>
  <c r="DE26"/>
  <c r="DB26" s="1"/>
  <c r="DA26"/>
  <c r="CW26"/>
  <c r="CS26"/>
  <c r="CM26"/>
  <c r="CL26"/>
  <c r="CH26"/>
  <c r="CD26"/>
  <c r="CA26" s="1"/>
  <c r="BZ26"/>
  <c r="BV26"/>
  <c r="BO26"/>
  <c r="BP26" s="1"/>
  <c r="BK26"/>
  <c r="BG26"/>
  <c r="BC26"/>
  <c r="AZ26" s="1"/>
  <c r="AY26"/>
  <c r="AS26"/>
  <c r="AR26"/>
  <c r="AN26"/>
  <c r="AO26" s="1"/>
  <c r="AJ26"/>
  <c r="AK26" s="1"/>
  <c r="AF26"/>
  <c r="AB26"/>
  <c r="Y26"/>
  <c r="X26"/>
  <c r="V26"/>
  <c r="U26"/>
  <c r="Q26"/>
  <c r="M26"/>
  <c r="N26" s="1"/>
  <c r="I26"/>
  <c r="J26" s="1"/>
  <c r="E26"/>
  <c r="F26" s="1"/>
  <c r="B26"/>
  <c r="A26"/>
  <c r="EY25"/>
  <c r="EV25"/>
  <c r="EU25"/>
  <c r="ER25" s="1"/>
  <c r="EQ25"/>
  <c r="EM25"/>
  <c r="EJ25"/>
  <c r="EI25"/>
  <c r="EF25"/>
  <c r="EB25"/>
  <c r="DY25" s="1"/>
  <c r="DX25"/>
  <c r="DU25" s="1"/>
  <c r="DT25"/>
  <c r="DP25"/>
  <c r="DM25"/>
  <c r="DL25"/>
  <c r="DJ25"/>
  <c r="DI25"/>
  <c r="DE25"/>
  <c r="DB25" s="1"/>
  <c r="DA25"/>
  <c r="CX25" s="1"/>
  <c r="CW25"/>
  <c r="CS25"/>
  <c r="CM25"/>
  <c r="CL25"/>
  <c r="CI25" s="1"/>
  <c r="CH25"/>
  <c r="CD25"/>
  <c r="BZ25"/>
  <c r="BV25"/>
  <c r="BO25"/>
  <c r="BP25" s="1"/>
  <c r="BK25"/>
  <c r="BG25"/>
  <c r="BC25"/>
  <c r="AY25"/>
  <c r="AR25"/>
  <c r="AS25" s="1"/>
  <c r="AN25"/>
  <c r="AJ25"/>
  <c r="AF25"/>
  <c r="AB25"/>
  <c r="Y25"/>
  <c r="X25"/>
  <c r="U25"/>
  <c r="V25" s="1"/>
  <c r="Q25"/>
  <c r="M25"/>
  <c r="N25" s="1"/>
  <c r="I25"/>
  <c r="J25" s="1"/>
  <c r="E25"/>
  <c r="F25" s="1"/>
  <c r="B25"/>
  <c r="A25"/>
  <c r="EY24"/>
  <c r="EZ24" s="1"/>
  <c r="EV24"/>
  <c r="EU24"/>
  <c r="EQ24"/>
  <c r="EN24" s="1"/>
  <c r="EM24"/>
  <c r="EJ24"/>
  <c r="EI24"/>
  <c r="EG24"/>
  <c r="EF24"/>
  <c r="EB24"/>
  <c r="DY24" s="1"/>
  <c r="DX24"/>
  <c r="DU24" s="1"/>
  <c r="DT24"/>
  <c r="DP24"/>
  <c r="DM24"/>
  <c r="DL24"/>
  <c r="DJ24"/>
  <c r="DI24"/>
  <c r="DE24"/>
  <c r="DB24" s="1"/>
  <c r="DA24"/>
  <c r="CW24"/>
  <c r="CS24"/>
  <c r="CM24"/>
  <c r="CL24"/>
  <c r="CI24" s="1"/>
  <c r="CH24"/>
  <c r="CD24"/>
  <c r="BZ24"/>
  <c r="BV24"/>
  <c r="BP24"/>
  <c r="BO24"/>
  <c r="BK24"/>
  <c r="BH24" s="1"/>
  <c r="BG24"/>
  <c r="BC24"/>
  <c r="AZ24" s="1"/>
  <c r="AY24"/>
  <c r="AS24"/>
  <c r="AR24"/>
  <c r="AN24"/>
  <c r="AO24" s="1"/>
  <c r="AJ24"/>
  <c r="AF24"/>
  <c r="AB24"/>
  <c r="AC24" s="1"/>
  <c r="Y24"/>
  <c r="X24"/>
  <c r="V24"/>
  <c r="U24"/>
  <c r="Q24"/>
  <c r="M24"/>
  <c r="N24" s="1"/>
  <c r="I24"/>
  <c r="J24" s="1"/>
  <c r="E24"/>
  <c r="F24" s="1"/>
  <c r="B24"/>
  <c r="A24"/>
  <c r="EY23"/>
  <c r="EV23"/>
  <c r="EU23"/>
  <c r="ER23" s="1"/>
  <c r="EQ23"/>
  <c r="EM23"/>
  <c r="EJ23"/>
  <c r="EI23"/>
  <c r="EF23"/>
  <c r="EB23"/>
  <c r="DY23" s="1"/>
  <c r="DX23"/>
  <c r="DU23" s="1"/>
  <c r="DT23"/>
  <c r="DP23"/>
  <c r="DM23"/>
  <c r="DL23"/>
  <c r="DJ23"/>
  <c r="DI23"/>
  <c r="DE23"/>
  <c r="DB23" s="1"/>
  <c r="DA23"/>
  <c r="CX23" s="1"/>
  <c r="CW23"/>
  <c r="CT23" s="1"/>
  <c r="CS23"/>
  <c r="CM23"/>
  <c r="CL23"/>
  <c r="CI23" s="1"/>
  <c r="CH23"/>
  <c r="CD23"/>
  <c r="BZ23"/>
  <c r="BV23"/>
  <c r="BP23"/>
  <c r="BO23"/>
  <c r="BK23"/>
  <c r="BH23" s="1"/>
  <c r="BG23"/>
  <c r="BC23"/>
  <c r="AZ23" s="1"/>
  <c r="AY23"/>
  <c r="AS23"/>
  <c r="AR23"/>
  <c r="AN23"/>
  <c r="AJ23"/>
  <c r="AF23"/>
  <c r="AC23" s="1"/>
  <c r="AB23"/>
  <c r="Y23"/>
  <c r="X23"/>
  <c r="V23"/>
  <c r="U23"/>
  <c r="Q23"/>
  <c r="M23"/>
  <c r="N23" s="1"/>
  <c r="I23"/>
  <c r="J23" s="1"/>
  <c r="E23"/>
  <c r="F23" s="1"/>
  <c r="B23"/>
  <c r="A23"/>
  <c r="EZ22"/>
  <c r="EY22"/>
  <c r="EV22"/>
  <c r="EU22"/>
  <c r="EQ22"/>
  <c r="EN22" s="1"/>
  <c r="EM22"/>
  <c r="EJ22"/>
  <c r="EI22"/>
  <c r="EF22"/>
  <c r="EC22" s="1"/>
  <c r="EB22"/>
  <c r="DY22" s="1"/>
  <c r="DX22"/>
  <c r="DU22" s="1"/>
  <c r="DT22"/>
  <c r="DP22"/>
  <c r="DM22"/>
  <c r="DL22"/>
  <c r="DI22"/>
  <c r="DE22"/>
  <c r="DB22" s="1"/>
  <c r="DA22"/>
  <c r="CX22" s="1"/>
  <c r="CW22"/>
  <c r="CS22"/>
  <c r="CM22"/>
  <c r="CL22"/>
  <c r="CH22"/>
  <c r="CD22"/>
  <c r="BZ22"/>
  <c r="BV22"/>
  <c r="BO22"/>
  <c r="BP22" s="1"/>
  <c r="BK22"/>
  <c r="BG22"/>
  <c r="BC22"/>
  <c r="AZ22" s="1"/>
  <c r="AY22"/>
  <c r="AR22"/>
  <c r="AS22" s="1"/>
  <c r="AN22"/>
  <c r="AO22" s="1"/>
  <c r="AJ22"/>
  <c r="AK22" s="1"/>
  <c r="AF22"/>
  <c r="AB22"/>
  <c r="AC22" s="1"/>
  <c r="Y22"/>
  <c r="X22"/>
  <c r="U22"/>
  <c r="V22" s="1"/>
  <c r="Q22"/>
  <c r="M22"/>
  <c r="N22" s="1"/>
  <c r="I22"/>
  <c r="J22" s="1"/>
  <c r="E22"/>
  <c r="F22" s="1"/>
  <c r="B22"/>
  <c r="A22"/>
  <c r="EY21"/>
  <c r="EV21"/>
  <c r="EU21"/>
  <c r="ER21" s="1"/>
  <c r="EQ21"/>
  <c r="EM21"/>
  <c r="EJ21"/>
  <c r="EI21"/>
  <c r="EF21"/>
  <c r="EB21"/>
  <c r="DX21"/>
  <c r="DU21" s="1"/>
  <c r="DT21"/>
  <c r="DP21"/>
  <c r="DM21"/>
  <c r="DL21"/>
  <c r="DI21"/>
  <c r="DJ21" s="1"/>
  <c r="DE21"/>
  <c r="DB21" s="1"/>
  <c r="DA21"/>
  <c r="CW21"/>
  <c r="CS21"/>
  <c r="CM21"/>
  <c r="CL21"/>
  <c r="CH21"/>
  <c r="CD21"/>
  <c r="BZ21"/>
  <c r="BV21"/>
  <c r="BO21"/>
  <c r="BK21"/>
  <c r="BG21"/>
  <c r="BC21"/>
  <c r="AY21"/>
  <c r="AR21"/>
  <c r="AS21" s="1"/>
  <c r="AN21"/>
  <c r="AJ21"/>
  <c r="AF21"/>
  <c r="AB21"/>
  <c r="Y21"/>
  <c r="X21"/>
  <c r="U21"/>
  <c r="V21" s="1"/>
  <c r="Q21"/>
  <c r="M21"/>
  <c r="N21" s="1"/>
  <c r="I21"/>
  <c r="J21" s="1"/>
  <c r="E21"/>
  <c r="F21" s="1"/>
  <c r="B21"/>
  <c r="A21"/>
  <c r="EY20"/>
  <c r="EZ20" s="1"/>
  <c r="EU20"/>
  <c r="EQ20"/>
  <c r="EN20" s="1"/>
  <c r="EM20"/>
  <c r="EJ20"/>
  <c r="EI20"/>
  <c r="EG20"/>
  <c r="EF20"/>
  <c r="EC20" s="1"/>
  <c r="EB20"/>
  <c r="DX20"/>
  <c r="DT20"/>
  <c r="DP20"/>
  <c r="DM20"/>
  <c r="DL20"/>
  <c r="DJ20"/>
  <c r="DI20"/>
  <c r="DE20"/>
  <c r="DA20"/>
  <c r="CW20"/>
  <c r="CT20" s="1"/>
  <c r="CS20"/>
  <c r="CL20"/>
  <c r="CM20" s="1"/>
  <c r="CH20"/>
  <c r="CD20"/>
  <c r="CA20" s="1"/>
  <c r="BZ20"/>
  <c r="BV20"/>
  <c r="BO20"/>
  <c r="BP20" s="1"/>
  <c r="BK20"/>
  <c r="BG20"/>
  <c r="BC20"/>
  <c r="AY20"/>
  <c r="AR20"/>
  <c r="AS20" s="1"/>
  <c r="AN20"/>
  <c r="AJ20"/>
  <c r="AF20"/>
  <c r="AB20"/>
  <c r="Y20"/>
  <c r="X20"/>
  <c r="U20"/>
  <c r="V20" s="1"/>
  <c r="Q20"/>
  <c r="M20"/>
  <c r="N20" s="1"/>
  <c r="I20"/>
  <c r="J20" s="1"/>
  <c r="E20"/>
  <c r="F20" s="1"/>
  <c r="B20"/>
  <c r="A20"/>
  <c r="EY19"/>
  <c r="EV19"/>
  <c r="EU19"/>
  <c r="EQ19"/>
  <c r="EN19" s="1"/>
  <c r="EM19"/>
  <c r="EJ19"/>
  <c r="EI19"/>
  <c r="EF19"/>
  <c r="EC19" s="1"/>
  <c r="EB19"/>
  <c r="DX19"/>
  <c r="DU19" s="1"/>
  <c r="DT19"/>
  <c r="DP19"/>
  <c r="DM19"/>
  <c r="DL19"/>
  <c r="DI19"/>
  <c r="DJ19" s="1"/>
  <c r="DE19"/>
  <c r="DA19"/>
  <c r="CX19" s="1"/>
  <c r="CW19"/>
  <c r="CS19"/>
  <c r="CL19"/>
  <c r="CM19" s="1"/>
  <c r="CH19"/>
  <c r="CD19"/>
  <c r="CA19" s="1"/>
  <c r="BZ19"/>
  <c r="BV19"/>
  <c r="BO19"/>
  <c r="BP19" s="1"/>
  <c r="BK19"/>
  <c r="BG19"/>
  <c r="BC19"/>
  <c r="AY19"/>
  <c r="AS19"/>
  <c r="AR19"/>
  <c r="AN19"/>
  <c r="AJ19"/>
  <c r="AG19" s="1"/>
  <c r="AF19"/>
  <c r="AB19"/>
  <c r="Y19"/>
  <c r="X19"/>
  <c r="V19"/>
  <c r="U19"/>
  <c r="Q19"/>
  <c r="M19"/>
  <c r="N19" s="1"/>
  <c r="I19"/>
  <c r="J19" s="1"/>
  <c r="E19"/>
  <c r="F19" s="1"/>
  <c r="B19"/>
  <c r="A19"/>
  <c r="EY18"/>
  <c r="EZ18" s="1"/>
  <c r="EU18"/>
  <c r="EQ18"/>
  <c r="EM18"/>
  <c r="EJ18"/>
  <c r="EI18"/>
  <c r="EF18"/>
  <c r="EC18" s="1"/>
  <c r="EB18"/>
  <c r="DX18"/>
  <c r="DU18" s="1"/>
  <c r="DT18"/>
  <c r="DP18"/>
  <c r="DM18"/>
  <c r="DL18"/>
  <c r="DI18"/>
  <c r="DJ18" s="1"/>
  <c r="DE18"/>
  <c r="DA18"/>
  <c r="CW18"/>
  <c r="CS18"/>
  <c r="CL18"/>
  <c r="CM18" s="1"/>
  <c r="CH18"/>
  <c r="CD18"/>
  <c r="CA18" s="1"/>
  <c r="BZ18"/>
  <c r="BV18"/>
  <c r="BO18"/>
  <c r="BP18" s="1"/>
  <c r="BK18"/>
  <c r="BG18"/>
  <c r="BC18"/>
  <c r="AY18"/>
  <c r="AS18"/>
  <c r="AR18"/>
  <c r="AN18"/>
  <c r="AO18" s="1"/>
  <c r="AJ18"/>
  <c r="AF18"/>
  <c r="AB18"/>
  <c r="Y18"/>
  <c r="X18"/>
  <c r="V18"/>
  <c r="U18"/>
  <c r="Q18"/>
  <c r="M18"/>
  <c r="N18" s="1"/>
  <c r="I18"/>
  <c r="J18" s="1"/>
  <c r="E18"/>
  <c r="F18" s="1"/>
  <c r="B18"/>
  <c r="A18"/>
  <c r="EZ17" s="1"/>
  <c r="EY17"/>
  <c r="EU17"/>
  <c r="EQ17"/>
  <c r="EM17"/>
  <c r="EJ17"/>
  <c r="EI17"/>
  <c r="EF17"/>
  <c r="EB17"/>
  <c r="DY17" s="1"/>
  <c r="DX17"/>
  <c r="DT17"/>
  <c r="DP17"/>
  <c r="DM17"/>
  <c r="DL17"/>
  <c r="DJ17"/>
  <c r="DI17"/>
  <c r="DE17"/>
  <c r="DB17" s="1"/>
  <c r="DA17"/>
  <c r="CW17"/>
  <c r="CT17" s="1"/>
  <c r="CS17"/>
  <c r="CM17"/>
  <c r="CL17"/>
  <c r="CH17"/>
  <c r="CD17"/>
  <c r="BZ17"/>
  <c r="BW17" s="1"/>
  <c r="BV17"/>
  <c r="BO17"/>
  <c r="BP17" s="1"/>
  <c r="BK17"/>
  <c r="BG17"/>
  <c r="BC17"/>
  <c r="AY17"/>
  <c r="AR17"/>
  <c r="AS17" s="1"/>
  <c r="AN17"/>
  <c r="AJ17"/>
  <c r="AF17"/>
  <c r="AB17"/>
  <c r="Y17"/>
  <c r="X17"/>
  <c r="U17"/>
  <c r="V17" s="1"/>
  <c r="Q17"/>
  <c r="M17"/>
  <c r="N17" s="1"/>
  <c r="I17"/>
  <c r="J17" s="1"/>
  <c r="E17"/>
  <c r="F17" s="1"/>
  <c r="B17"/>
  <c r="A17"/>
  <c r="EY16"/>
  <c r="EZ16" s="1"/>
  <c r="EU16"/>
  <c r="ER16" s="1"/>
  <c r="EQ16"/>
  <c r="EM16"/>
  <c r="EJ16"/>
  <c r="EI16"/>
  <c r="EF16"/>
  <c r="EB16"/>
  <c r="DY16" s="1"/>
  <c r="DX16"/>
  <c r="DT16"/>
  <c r="DP16"/>
  <c r="DM16"/>
  <c r="DL16"/>
  <c r="DJ16"/>
  <c r="DI16"/>
  <c r="DE16"/>
  <c r="DB16" s="1"/>
  <c r="DA16"/>
  <c r="CW16"/>
  <c r="CT16" s="1"/>
  <c r="CS16"/>
  <c r="CM16"/>
  <c r="CL16"/>
  <c r="CH16"/>
  <c r="CD16"/>
  <c r="BZ16"/>
  <c r="BV16"/>
  <c r="BO16"/>
  <c r="BP16" s="1"/>
  <c r="BK16"/>
  <c r="BG16"/>
  <c r="BC16"/>
  <c r="AY16"/>
  <c r="AR16"/>
  <c r="AS16" s="1"/>
  <c r="AN16"/>
  <c r="AO16" s="1"/>
  <c r="AJ16"/>
  <c r="AF16"/>
  <c r="AB16"/>
  <c r="AC16" s="1"/>
  <c r="Y16"/>
  <c r="X16"/>
  <c r="U16"/>
  <c r="V16" s="1"/>
  <c r="Q16"/>
  <c r="M16"/>
  <c r="N16" s="1"/>
  <c r="I16"/>
  <c r="J16" s="1"/>
  <c r="E16"/>
  <c r="F16" s="1"/>
  <c r="B16"/>
  <c r="A16"/>
  <c r="EY15"/>
  <c r="EV15"/>
  <c r="EU15"/>
  <c r="EQ15"/>
  <c r="EN15" s="1"/>
  <c r="EM15"/>
  <c r="EJ15"/>
  <c r="EI15"/>
  <c r="EF15"/>
  <c r="EC15" s="1"/>
  <c r="EB15"/>
  <c r="DX15"/>
  <c r="DU15" s="1"/>
  <c r="DT15"/>
  <c r="DP15"/>
  <c r="DM15"/>
  <c r="DL15"/>
  <c r="DI15"/>
  <c r="DJ15" s="1"/>
  <c r="DE15"/>
  <c r="DA15"/>
  <c r="CW15"/>
  <c r="CS15"/>
  <c r="CL15"/>
  <c r="CM15" s="1"/>
  <c r="CH15"/>
  <c r="CD15"/>
  <c r="CA15" s="1"/>
  <c r="BZ15"/>
  <c r="BV15"/>
  <c r="BO15"/>
  <c r="BP15" s="1"/>
  <c r="BK15"/>
  <c r="BG15"/>
  <c r="BC15"/>
  <c r="AZ15" s="1"/>
  <c r="AY15"/>
  <c r="AS15"/>
  <c r="AR15"/>
  <c r="AN15"/>
  <c r="AJ15"/>
  <c r="AF15"/>
  <c r="AB15"/>
  <c r="Y15"/>
  <c r="X15"/>
  <c r="V15"/>
  <c r="U15"/>
  <c r="Q15"/>
  <c r="M15"/>
  <c r="N15" s="1"/>
  <c r="I15"/>
  <c r="J15" s="1"/>
  <c r="E15"/>
  <c r="F15" s="1"/>
  <c r="B15"/>
  <c r="A15"/>
  <c r="EY14"/>
  <c r="EZ14" s="1"/>
  <c r="EU14"/>
  <c r="EQ14"/>
  <c r="EM14"/>
  <c r="EJ14"/>
  <c r="EI14"/>
  <c r="EF14"/>
  <c r="EB14"/>
  <c r="DY14" s="1"/>
  <c r="DX14"/>
  <c r="DT14"/>
  <c r="DP14"/>
  <c r="DM14"/>
  <c r="DL14"/>
  <c r="DJ14"/>
  <c r="DI14"/>
  <c r="DE14"/>
  <c r="DB14" s="1"/>
  <c r="DA14"/>
  <c r="CW14"/>
  <c r="CS14"/>
  <c r="CM14"/>
  <c r="CL14"/>
  <c r="CH14"/>
  <c r="CD14"/>
  <c r="BZ14"/>
  <c r="BW14" s="1"/>
  <c r="BV14"/>
  <c r="BO14"/>
  <c r="BP14" s="1"/>
  <c r="BK14"/>
  <c r="BG14"/>
  <c r="BC14"/>
  <c r="AY14"/>
  <c r="AR14"/>
  <c r="AS14" s="1"/>
  <c r="AN14"/>
  <c r="AO14" s="1"/>
  <c r="AJ14"/>
  <c r="AK14" s="1"/>
  <c r="AF14"/>
  <c r="AB14"/>
  <c r="AC14" s="1"/>
  <c r="Y14"/>
  <c r="X14"/>
  <c r="U14"/>
  <c r="V14" s="1"/>
  <c r="Q14"/>
  <c r="N14"/>
  <c r="I14"/>
  <c r="J14" s="1"/>
  <c r="E14"/>
  <c r="F14" s="1"/>
  <c r="B14"/>
  <c r="EZ13"/>
  <c r="EY13"/>
  <c r="EV13"/>
  <c r="EU13"/>
  <c r="EQ13"/>
  <c r="EN13" s="1"/>
  <c r="EM13"/>
  <c r="EJ13"/>
  <c r="EI13"/>
  <c r="EF13"/>
  <c r="EC13" s="1"/>
  <c r="EB13"/>
  <c r="DX13"/>
  <c r="DU13" s="1"/>
  <c r="DT13"/>
  <c r="DP13"/>
  <c r="DM13"/>
  <c r="DL13"/>
  <c r="DI13"/>
  <c r="DJ13" s="1"/>
  <c r="DE13"/>
  <c r="DA13"/>
  <c r="CW13"/>
  <c r="CS13"/>
  <c r="CL13"/>
  <c r="CM13" s="1"/>
  <c r="CH13"/>
  <c r="CD13"/>
  <c r="CA13" s="1"/>
  <c r="BZ13"/>
  <c r="BV13"/>
  <c r="BO13"/>
  <c r="BP13" s="1"/>
  <c r="BK13"/>
  <c r="BG13"/>
  <c r="BC13"/>
  <c r="AZ13" s="1"/>
  <c r="AY13"/>
  <c r="AS13"/>
  <c r="AR13"/>
  <c r="AN13"/>
  <c r="AJ13"/>
  <c r="AF13"/>
  <c r="AB13"/>
  <c r="Y13"/>
  <c r="X13"/>
  <c r="V13"/>
  <c r="U13"/>
  <c r="Q13"/>
  <c r="N13"/>
  <c r="I13"/>
  <c r="J13" s="1"/>
  <c r="E13"/>
  <c r="F13" s="1"/>
  <c r="B13"/>
  <c r="EY12"/>
  <c r="EZ12" s="1"/>
  <c r="EV12"/>
  <c r="EU12"/>
  <c r="EQ12"/>
  <c r="EN12" s="1"/>
  <c r="EM12"/>
  <c r="EJ12"/>
  <c r="EI12"/>
  <c r="EF12"/>
  <c r="EC12" s="1"/>
  <c r="EB12"/>
  <c r="DX12"/>
  <c r="DU12" s="1"/>
  <c r="DT12"/>
  <c r="DP12"/>
  <c r="DM12"/>
  <c r="DL12"/>
  <c r="DI12"/>
  <c r="DJ12" s="1"/>
  <c r="DE12"/>
  <c r="DA12"/>
  <c r="CW12"/>
  <c r="CS12"/>
  <c r="CL12"/>
  <c r="CM12" s="1"/>
  <c r="CH12"/>
  <c r="CD12"/>
  <c r="CA12" s="1"/>
  <c r="BZ12"/>
  <c r="BV12"/>
  <c r="BO12"/>
  <c r="BP12" s="1"/>
  <c r="BK12"/>
  <c r="BG12"/>
  <c r="BC12"/>
  <c r="AY12"/>
  <c r="AR12"/>
  <c r="AS12" s="1"/>
  <c r="AN12"/>
  <c r="AJ12"/>
  <c r="AF12"/>
  <c r="AB12"/>
  <c r="Y12"/>
  <c r="X12"/>
  <c r="U12"/>
  <c r="V12" s="1"/>
  <c r="Q12"/>
  <c r="N12"/>
  <c r="I12"/>
  <c r="J12" s="1"/>
  <c r="E12"/>
  <c r="F12" s="1"/>
  <c r="B12"/>
  <c r="A12"/>
  <c r="EZ11" s="1"/>
  <c r="EY11"/>
  <c r="EV11"/>
  <c r="EU11"/>
  <c r="EQ11"/>
  <c r="EN11" s="1"/>
  <c r="EM11"/>
  <c r="EJ11"/>
  <c r="EI11"/>
  <c r="EF11"/>
  <c r="EC11" s="1"/>
  <c r="EB11"/>
  <c r="DX11"/>
  <c r="DU11" s="1"/>
  <c r="DT11"/>
  <c r="DP11"/>
  <c r="DM11"/>
  <c r="DL11"/>
  <c r="DI11"/>
  <c r="DJ11" s="1"/>
  <c r="DE11"/>
  <c r="DA11"/>
  <c r="CX11" s="1"/>
  <c r="CW11"/>
  <c r="CS11"/>
  <c r="CL11"/>
  <c r="CM11" s="1"/>
  <c r="CH11"/>
  <c r="CD11"/>
  <c r="CA11" s="1"/>
  <c r="BZ11"/>
  <c r="BV11"/>
  <c r="BO11"/>
  <c r="BP11" s="1"/>
  <c r="BK11"/>
  <c r="BG11"/>
  <c r="BC11"/>
  <c r="AY11"/>
  <c r="AR11"/>
  <c r="AS11" s="1"/>
  <c r="AN11"/>
  <c r="AJ11"/>
  <c r="AF11"/>
  <c r="AB11"/>
  <c r="Y11"/>
  <c r="X11"/>
  <c r="U11"/>
  <c r="V11" s="1"/>
  <c r="Q11"/>
  <c r="N11"/>
  <c r="I11"/>
  <c r="J11" s="1"/>
  <c r="E11"/>
  <c r="F11" s="1"/>
  <c r="B11"/>
  <c r="A11"/>
  <c r="EY10"/>
  <c r="EZ10" s="1"/>
  <c r="EU10"/>
  <c r="ER10" s="1"/>
  <c r="EQ10"/>
  <c r="EM10"/>
  <c r="EJ10"/>
  <c r="EI10"/>
  <c r="EF10"/>
  <c r="EB10"/>
  <c r="DY10" s="1"/>
  <c r="DX10"/>
  <c r="DT10"/>
  <c r="DP10"/>
  <c r="DM10"/>
  <c r="DL10"/>
  <c r="DJ10"/>
  <c r="DI10"/>
  <c r="DE10"/>
  <c r="DB10" s="1"/>
  <c r="DA10"/>
  <c r="CW10"/>
  <c r="CT10" s="1"/>
  <c r="CS10"/>
  <c r="CM10"/>
  <c r="CL10"/>
  <c r="CH10"/>
  <c r="CD10"/>
  <c r="BZ10"/>
  <c r="BV10"/>
  <c r="BO10"/>
  <c r="BP10" s="1"/>
  <c r="BG10"/>
  <c r="BH10" s="1"/>
  <c r="BC10"/>
  <c r="AZ10" s="1"/>
  <c r="AY10"/>
  <c r="AS10"/>
  <c r="AR10"/>
  <c r="AN10"/>
  <c r="AO10" s="1"/>
  <c r="AJ10"/>
  <c r="AK10" s="1"/>
  <c r="AF10"/>
  <c r="AB10"/>
  <c r="Y10"/>
  <c r="X10"/>
  <c r="V10"/>
  <c r="U10"/>
  <c r="Q10"/>
  <c r="N10"/>
  <c r="I10"/>
  <c r="J10" s="1"/>
  <c r="E10"/>
  <c r="F10" s="1"/>
  <c r="B10"/>
  <c r="A10"/>
  <c r="EY9"/>
  <c r="EU9"/>
  <c r="EQ9"/>
  <c r="EM9"/>
  <c r="EJ9"/>
  <c r="EI9"/>
  <c r="EF9"/>
  <c r="EB9"/>
  <c r="DY9" s="1"/>
  <c r="DX9"/>
  <c r="DT9"/>
  <c r="DP9"/>
  <c r="DM9"/>
  <c r="DL9"/>
  <c r="DJ9"/>
  <c r="DI9"/>
  <c r="DE9"/>
  <c r="DB9" s="1"/>
  <c r="DA9"/>
  <c r="CW9"/>
  <c r="CS9"/>
  <c r="CM9"/>
  <c r="CL9"/>
  <c r="CH9"/>
  <c r="CD9"/>
  <c r="BZ9"/>
  <c r="BV9"/>
  <c r="BP9"/>
  <c r="BO9"/>
  <c r="BG9"/>
  <c r="BH9" s="1"/>
  <c r="BC9"/>
  <c r="AY9"/>
  <c r="AR9"/>
  <c r="AS9" s="1"/>
  <c r="AN9"/>
  <c r="AJ9"/>
  <c r="AF9"/>
  <c r="AB9"/>
  <c r="Y9"/>
  <c r="X9"/>
  <c r="U9"/>
  <c r="V9" s="1"/>
  <c r="Q9"/>
  <c r="N9"/>
  <c r="I9"/>
  <c r="J9" s="1"/>
  <c r="E9"/>
  <c r="F9" s="1"/>
  <c r="B9"/>
  <c r="EY8"/>
  <c r="EZ8" s="1"/>
  <c r="EU8"/>
  <c r="ER8" s="1"/>
  <c r="EQ8"/>
  <c r="EM8"/>
  <c r="EJ8"/>
  <c r="EI8"/>
  <c r="EF8"/>
  <c r="EB8"/>
  <c r="DY8" s="1"/>
  <c r="DX8"/>
  <c r="DT8"/>
  <c r="DQ8" s="1"/>
  <c r="DP8"/>
  <c r="DM8"/>
  <c r="DL8"/>
  <c r="DJ8"/>
  <c r="DI8"/>
  <c r="DE8"/>
  <c r="DB8" s="1"/>
  <c r="DA8"/>
  <c r="CW8"/>
  <c r="CS8"/>
  <c r="CL8"/>
  <c r="CH8"/>
  <c r="CD8"/>
  <c r="CA8" s="1"/>
  <c r="BZ8"/>
  <c r="BV8"/>
  <c r="BO8"/>
  <c r="BP8" s="1"/>
  <c r="BK8"/>
  <c r="BG8"/>
  <c r="BC8"/>
  <c r="AZ8" s="1"/>
  <c r="AY8"/>
  <c r="AS8"/>
  <c r="AR8"/>
  <c r="AN8"/>
  <c r="AJ8"/>
  <c r="AF8"/>
  <c r="AB8"/>
  <c r="AC8" s="1"/>
  <c r="Y8"/>
  <c r="X8"/>
  <c r="V8"/>
  <c r="U8"/>
  <c r="Q8"/>
  <c r="N8"/>
  <c r="I8"/>
  <c r="J8" s="1"/>
  <c r="E8"/>
  <c r="F8" s="1"/>
  <c r="B8"/>
  <c r="EY7"/>
  <c r="EZ7" s="1"/>
  <c r="EV7"/>
  <c r="EU7"/>
  <c r="EQ7"/>
  <c r="EN7" s="1"/>
  <c r="EM7"/>
  <c r="EJ7"/>
  <c r="EI7"/>
  <c r="EF7"/>
  <c r="EC7" s="1"/>
  <c r="EB7"/>
  <c r="DX7"/>
  <c r="DU7" s="1"/>
  <c r="DT7"/>
  <c r="DP7"/>
  <c r="DM7"/>
  <c r="DL7"/>
  <c r="DI7"/>
  <c r="DJ7" s="1"/>
  <c r="DE7"/>
  <c r="DB7" s="1"/>
  <c r="DA7"/>
  <c r="CW7"/>
  <c r="CS7"/>
  <c r="CL7"/>
  <c r="CH7"/>
  <c r="CD7"/>
  <c r="CA7" s="1"/>
  <c r="BZ7"/>
  <c r="BV7"/>
  <c r="BO7"/>
  <c r="BP7" s="1"/>
  <c r="BK7"/>
  <c r="BG7"/>
  <c r="BC7"/>
  <c r="AY7"/>
  <c r="AR7"/>
  <c r="AS7" s="1"/>
  <c r="AN7"/>
  <c r="AO7" s="1"/>
  <c r="AJ7"/>
  <c r="AF7"/>
  <c r="AB7"/>
  <c r="Y7"/>
  <c r="X7"/>
  <c r="U7"/>
  <c r="V7" s="1"/>
  <c r="Q7"/>
  <c r="N7"/>
  <c r="I7"/>
  <c r="J7" s="1"/>
  <c r="E7"/>
  <c r="F7" s="1"/>
  <c r="B7"/>
  <c r="EY6"/>
  <c r="EZ6" s="1"/>
  <c r="EU6"/>
  <c r="EQ6"/>
  <c r="EM6"/>
  <c r="EJ6"/>
  <c r="EI6"/>
  <c r="EF6"/>
  <c r="EB6"/>
  <c r="DY6" s="1"/>
  <c r="DX6"/>
  <c r="DT6"/>
  <c r="DP6"/>
  <c r="DM6"/>
  <c r="DL6"/>
  <c r="DI6"/>
  <c r="DJ6" s="1"/>
  <c r="DE6"/>
  <c r="DA6"/>
  <c r="CW6"/>
  <c r="CS6"/>
  <c r="CL6"/>
  <c r="CH6"/>
  <c r="CD6"/>
  <c r="BZ6"/>
  <c r="BV6"/>
  <c r="BO6"/>
  <c r="BP6" s="1"/>
  <c r="BK6"/>
  <c r="BG6"/>
  <c r="BC6"/>
  <c r="AY6"/>
  <c r="AR6"/>
  <c r="AS6" s="1"/>
  <c r="AN6"/>
  <c r="AO6" s="1"/>
  <c r="AK6"/>
  <c r="AF6"/>
  <c r="AB6"/>
  <c r="AC6" s="1"/>
  <c r="Y6"/>
  <c r="X6"/>
  <c r="U6"/>
  <c r="V6" s="1"/>
  <c r="Q6"/>
  <c r="N6"/>
  <c r="I6"/>
  <c r="J6" s="1"/>
  <c r="F6"/>
  <c r="B6"/>
  <c r="A4"/>
  <c r="CO4" s="1"/>
  <c r="A3"/>
  <c r="DL3" s="1"/>
  <c r="A2"/>
  <c r="CO2" s="1"/>
  <c r="EY1"/>
  <c r="EU1"/>
  <c r="EQ1"/>
  <c r="EM1"/>
  <c r="EF1"/>
  <c r="EB1"/>
  <c r="DX1"/>
  <c r="DT1"/>
  <c r="DP1"/>
  <c r="DI1"/>
  <c r="DE1"/>
  <c r="DA1"/>
  <c r="CW1"/>
  <c r="CS1"/>
  <c r="CL1"/>
  <c r="CH1"/>
  <c r="CD1"/>
  <c r="BZ1"/>
  <c r="BV1"/>
  <c r="BO1"/>
  <c r="BK1"/>
  <c r="BG1"/>
  <c r="BC1"/>
  <c r="AY1"/>
  <c r="AR1"/>
  <c r="AN1"/>
  <c r="AJ1"/>
  <c r="AF1"/>
  <c r="AB1"/>
  <c r="U1"/>
  <c r="Q1"/>
  <c r="M1"/>
  <c r="I1"/>
  <c r="E1"/>
  <c r="KZ35" i="4"/>
  <c r="KV35"/>
  <c r="KR35"/>
  <c r="KO35"/>
  <c r="KN35"/>
  <c r="KK35"/>
  <c r="KG35"/>
  <c r="KC35"/>
  <c r="JY35"/>
  <c r="JU35"/>
  <c r="JR35"/>
  <c r="JQ35"/>
  <c r="JN35"/>
  <c r="JJ35"/>
  <c r="JF35"/>
  <c r="JB35"/>
  <c r="IX35"/>
  <c r="IU35"/>
  <c r="IT35"/>
  <c r="IQ35"/>
  <c r="IM35"/>
  <c r="II35"/>
  <c r="IE35"/>
  <c r="IA35"/>
  <c r="HX35"/>
  <c r="HW35"/>
  <c r="HT35"/>
  <c r="HP35"/>
  <c r="HL35"/>
  <c r="HH35"/>
  <c r="HD35"/>
  <c r="HA35"/>
  <c r="GZ35"/>
  <c r="GW35"/>
  <c r="GS35"/>
  <c r="GO35"/>
  <c r="GK35"/>
  <c r="GG35"/>
  <c r="GD35"/>
  <c r="GC35"/>
  <c r="FZ35"/>
  <c r="FV35"/>
  <c r="FR35"/>
  <c r="FN35"/>
  <c r="FJ35"/>
  <c r="FG35"/>
  <c r="FF35"/>
  <c r="FC35"/>
  <c r="EY35"/>
  <c r="EU35"/>
  <c r="EQ35"/>
  <c r="EM35"/>
  <c r="EJ35"/>
  <c r="EI35"/>
  <c r="EF35"/>
  <c r="EG35" s="1"/>
  <c r="EB35"/>
  <c r="EC35" s="1"/>
  <c r="DX35"/>
  <c r="DY35" s="1"/>
  <c r="DT35"/>
  <c r="DU35" s="1"/>
  <c r="DP35"/>
  <c r="DM35"/>
  <c r="DL35"/>
  <c r="DI35"/>
  <c r="DF35" s="1"/>
  <c r="DE35"/>
  <c r="DA35"/>
  <c r="CX35" s="1"/>
  <c r="CW35"/>
  <c r="CS35"/>
  <c r="CP35"/>
  <c r="CO35"/>
  <c r="CM35" s="1"/>
  <c r="CL35"/>
  <c r="CH35"/>
  <c r="CE35" s="1"/>
  <c r="CD35"/>
  <c r="BZ35"/>
  <c r="BW35" s="1"/>
  <c r="BV35"/>
  <c r="BS35"/>
  <c r="BR35"/>
  <c r="BO35"/>
  <c r="BK35"/>
  <c r="BG35"/>
  <c r="BC35"/>
  <c r="AY35"/>
  <c r="AV35"/>
  <c r="AU35"/>
  <c r="AS35" s="1"/>
  <c r="AR35"/>
  <c r="AN35"/>
  <c r="AK35" s="1"/>
  <c r="AJ35"/>
  <c r="AF35"/>
  <c r="AC35" s="1"/>
  <c r="AB35"/>
  <c r="Y35"/>
  <c r="X35"/>
  <c r="U35"/>
  <c r="R35" s="1"/>
  <c r="Q35"/>
  <c r="M35"/>
  <c r="J35" s="1"/>
  <c r="I35"/>
  <c r="E35"/>
  <c r="B35"/>
  <c r="A35"/>
  <c r="KZ34"/>
  <c r="KV34"/>
  <c r="KR34"/>
  <c r="KO34"/>
  <c r="KN34"/>
  <c r="KK34"/>
  <c r="KG34"/>
  <c r="KC34"/>
  <c r="JY34"/>
  <c r="JU34"/>
  <c r="JR34"/>
  <c r="JQ34"/>
  <c r="JN34"/>
  <c r="JJ34"/>
  <c r="JF34"/>
  <c r="JB34"/>
  <c r="IX34"/>
  <c r="IU34"/>
  <c r="IT34"/>
  <c r="IQ34"/>
  <c r="IM34"/>
  <c r="II34"/>
  <c r="IE34"/>
  <c r="IF34" s="1"/>
  <c r="IA34"/>
  <c r="IB34" s="1"/>
  <c r="HX34"/>
  <c r="HW34"/>
  <c r="HT34"/>
  <c r="HP34"/>
  <c r="HL34"/>
  <c r="HH34"/>
  <c r="HD34"/>
  <c r="HA34"/>
  <c r="GZ34"/>
  <c r="GX34" s="1"/>
  <c r="GW34"/>
  <c r="GS34"/>
  <c r="GO34"/>
  <c r="GK34"/>
  <c r="GH34" s="1"/>
  <c r="GG34"/>
  <c r="GD34"/>
  <c r="GC34"/>
  <c r="FZ34"/>
  <c r="FW34" s="1"/>
  <c r="FV34"/>
  <c r="FR34"/>
  <c r="FN34"/>
  <c r="FJ34"/>
  <c r="FG34"/>
  <c r="FF34"/>
  <c r="FC34"/>
  <c r="EY34"/>
  <c r="EV34" s="1"/>
  <c r="EU34"/>
  <c r="EQ34"/>
  <c r="EM34"/>
  <c r="EJ34"/>
  <c r="EI34"/>
  <c r="EF34"/>
  <c r="EG34" s="1"/>
  <c r="EB34"/>
  <c r="EC34" s="1"/>
  <c r="DX34"/>
  <c r="DY34" s="1"/>
  <c r="DT34"/>
  <c r="DU34" s="1"/>
  <c r="DP34"/>
  <c r="DM34"/>
  <c r="DL34"/>
  <c r="DI34"/>
  <c r="DF34" s="1"/>
  <c r="DE34"/>
  <c r="DA34"/>
  <c r="CX34" s="1"/>
  <c r="CW34"/>
  <c r="CS34"/>
  <c r="CP34"/>
  <c r="CO34"/>
  <c r="CM34" s="1"/>
  <c r="CL34"/>
  <c r="CH34"/>
  <c r="CE34" s="1"/>
  <c r="CD34"/>
  <c r="BZ34"/>
  <c r="BW34" s="1"/>
  <c r="BV34"/>
  <c r="BS34"/>
  <c r="BR34"/>
  <c r="BP34"/>
  <c r="BO34"/>
  <c r="BK34"/>
  <c r="BL34" s="1"/>
  <c r="BG34"/>
  <c r="BH34" s="1"/>
  <c r="BC34"/>
  <c r="BD34" s="1"/>
  <c r="AY34"/>
  <c r="AZ34" s="1"/>
  <c r="AV34"/>
  <c r="AU34"/>
  <c r="AR34"/>
  <c r="AN34"/>
  <c r="AJ34"/>
  <c r="AG34" s="1"/>
  <c r="AF34"/>
  <c r="AB34"/>
  <c r="Y34"/>
  <c r="X34"/>
  <c r="V34" s="1"/>
  <c r="U34"/>
  <c r="Q34"/>
  <c r="M34"/>
  <c r="I34"/>
  <c r="F34" s="1"/>
  <c r="E34"/>
  <c r="B34"/>
  <c r="A34"/>
  <c r="LA33"/>
  <c r="KZ33"/>
  <c r="KV33"/>
  <c r="KR33"/>
  <c r="KO33"/>
  <c r="KN33"/>
  <c r="KK33"/>
  <c r="KG33"/>
  <c r="KC33"/>
  <c r="JZ33" s="1"/>
  <c r="JY33"/>
  <c r="JU33"/>
  <c r="JR33"/>
  <c r="JQ33"/>
  <c r="JO33" s="1"/>
  <c r="JN33"/>
  <c r="JJ33"/>
  <c r="JF33"/>
  <c r="JB33"/>
  <c r="IY33" s="1"/>
  <c r="IX33"/>
  <c r="IU33"/>
  <c r="IT33"/>
  <c r="IR33"/>
  <c r="IQ33"/>
  <c r="IM33"/>
  <c r="IN33" s="1"/>
  <c r="II33"/>
  <c r="IJ33" s="1"/>
  <c r="IE33"/>
  <c r="IF33" s="1"/>
  <c r="IB33"/>
  <c r="IA33"/>
  <c r="HX33"/>
  <c r="HW33"/>
  <c r="HT33"/>
  <c r="HQ33" s="1"/>
  <c r="HP33"/>
  <c r="HL33"/>
  <c r="HH33"/>
  <c r="HD33"/>
  <c r="HA33"/>
  <c r="GZ33"/>
  <c r="GW33"/>
  <c r="GS33"/>
  <c r="GP33" s="1"/>
  <c r="GO33"/>
  <c r="GK33"/>
  <c r="GG33"/>
  <c r="GD33"/>
  <c r="GC33"/>
  <c r="FZ33"/>
  <c r="FV33"/>
  <c r="FR33"/>
  <c r="FO33" s="1"/>
  <c r="FN33"/>
  <c r="FJ33"/>
  <c r="FG33"/>
  <c r="FF33"/>
  <c r="FD33" s="1"/>
  <c r="FC33"/>
  <c r="EY33"/>
  <c r="EU33"/>
  <c r="EQ33"/>
  <c r="EN33" s="1"/>
  <c r="EM33"/>
  <c r="EJ33"/>
  <c r="EI33"/>
  <c r="EG33"/>
  <c r="EF33"/>
  <c r="EC33"/>
  <c r="EB33"/>
  <c r="DX33"/>
  <c r="DY33" s="1"/>
  <c r="DT33"/>
  <c r="DU33" s="1"/>
  <c r="DP33"/>
  <c r="DM33"/>
  <c r="DL33"/>
  <c r="DI33"/>
  <c r="DE33"/>
  <c r="DA33"/>
  <c r="CW33"/>
  <c r="CS33"/>
  <c r="CP33"/>
  <c r="CO33"/>
  <c r="CL33"/>
  <c r="CH33"/>
  <c r="CD33"/>
  <c r="BZ33"/>
  <c r="BV33"/>
  <c r="BS33"/>
  <c r="BR33"/>
  <c r="BO33"/>
  <c r="BP33" s="1"/>
  <c r="BK33"/>
  <c r="BL33" s="1"/>
  <c r="BG33"/>
  <c r="BH33" s="1"/>
  <c r="BC33"/>
  <c r="BD33" s="1"/>
  <c r="AY33"/>
  <c r="AZ33" s="1"/>
  <c r="AV33"/>
  <c r="AU33"/>
  <c r="AS33" s="1"/>
  <c r="AR33"/>
  <c r="AN33"/>
  <c r="AK33" s="1"/>
  <c r="AJ33"/>
  <c r="AF33"/>
  <c r="AC33" s="1"/>
  <c r="AB33"/>
  <c r="Y33"/>
  <c r="X33"/>
  <c r="U33"/>
  <c r="R33" s="1"/>
  <c r="Q33"/>
  <c r="M33"/>
  <c r="J33" s="1"/>
  <c r="I33"/>
  <c r="E33"/>
  <c r="B33"/>
  <c r="A33"/>
  <c r="KZ32"/>
  <c r="KV32"/>
  <c r="KR32"/>
  <c r="KO32"/>
  <c r="KN32"/>
  <c r="KK32"/>
  <c r="KG32"/>
  <c r="KC32"/>
  <c r="JY32"/>
  <c r="JU32"/>
  <c r="JR32"/>
  <c r="JQ32"/>
  <c r="JN32"/>
  <c r="JJ32"/>
  <c r="JF32"/>
  <c r="JB32"/>
  <c r="IX32"/>
  <c r="IU32"/>
  <c r="IT32"/>
  <c r="IQ32"/>
  <c r="IM32"/>
  <c r="II32"/>
  <c r="IE32"/>
  <c r="IA32"/>
  <c r="HX32"/>
  <c r="HW32"/>
  <c r="HT32"/>
  <c r="HP32"/>
  <c r="HL32"/>
  <c r="HM32" s="1"/>
  <c r="HH32"/>
  <c r="HD32"/>
  <c r="HA32"/>
  <c r="GZ32"/>
  <c r="GW32"/>
  <c r="GS32"/>
  <c r="GO32"/>
  <c r="GK32"/>
  <c r="GG32"/>
  <c r="GD32"/>
  <c r="GC32"/>
  <c r="FZ32"/>
  <c r="GA32" s="1"/>
  <c r="FV32"/>
  <c r="FW32" s="1"/>
  <c r="FS32"/>
  <c r="FR32"/>
  <c r="FO32"/>
  <c r="FN32"/>
  <c r="FJ32"/>
  <c r="FK32" s="1"/>
  <c r="FG32"/>
  <c r="FF32"/>
  <c r="FC32"/>
  <c r="EY32"/>
  <c r="EU32"/>
  <c r="EQ32"/>
  <c r="EM32"/>
  <c r="EJ32"/>
  <c r="EI32"/>
  <c r="EF32"/>
  <c r="EB32"/>
  <c r="DX32"/>
  <c r="DY32" s="1"/>
  <c r="DT32"/>
  <c r="DU32" s="1"/>
  <c r="DP32"/>
  <c r="DM32"/>
  <c r="DL32"/>
  <c r="DI32"/>
  <c r="DE32"/>
  <c r="DA32"/>
  <c r="CW32"/>
  <c r="CS32"/>
  <c r="CP32"/>
  <c r="CO32"/>
  <c r="CL32"/>
  <c r="CH32"/>
  <c r="CD32"/>
  <c r="BZ32"/>
  <c r="BV32"/>
  <c r="BS32"/>
  <c r="BR32"/>
  <c r="BO32"/>
  <c r="BK32"/>
  <c r="BL32" s="1"/>
  <c r="BH32"/>
  <c r="BG32"/>
  <c r="BD32"/>
  <c r="BC32"/>
  <c r="AZ32"/>
  <c r="AY32"/>
  <c r="AV32"/>
  <c r="AU32"/>
  <c r="AS32"/>
  <c r="AR32"/>
  <c r="AO32"/>
  <c r="AN32"/>
  <c r="AK32"/>
  <c r="AJ32"/>
  <c r="AG32"/>
  <c r="AF32"/>
  <c r="AC32"/>
  <c r="AB32"/>
  <c r="Y32"/>
  <c r="X32"/>
  <c r="U32"/>
  <c r="Q32"/>
  <c r="M32"/>
  <c r="I32"/>
  <c r="E32"/>
  <c r="B32"/>
  <c r="A32"/>
  <c r="KZ31"/>
  <c r="KV31"/>
  <c r="KR31"/>
  <c r="KO31"/>
  <c r="KN31"/>
  <c r="KK31"/>
  <c r="KG31"/>
  <c r="KC31"/>
  <c r="JY31"/>
  <c r="JU31"/>
  <c r="JR31"/>
  <c r="JQ31"/>
  <c r="JO31" s="1"/>
  <c r="JN31"/>
  <c r="JJ31"/>
  <c r="JF31"/>
  <c r="JB31"/>
  <c r="IX31"/>
  <c r="IU31"/>
  <c r="IT31"/>
  <c r="IR31"/>
  <c r="IQ31"/>
  <c r="IN31"/>
  <c r="IM31"/>
  <c r="IJ31"/>
  <c r="II31"/>
  <c r="IF31"/>
  <c r="IE31"/>
  <c r="IB31"/>
  <c r="IA31"/>
  <c r="HX31"/>
  <c r="HW31"/>
  <c r="HU31"/>
  <c r="HT31"/>
  <c r="HQ31"/>
  <c r="HP31"/>
  <c r="HM31"/>
  <c r="HL31"/>
  <c r="HH31"/>
  <c r="HI31" s="1"/>
  <c r="HD31"/>
  <c r="HA31"/>
  <c r="GZ31"/>
  <c r="GW31"/>
  <c r="GS31"/>
  <c r="GO31"/>
  <c r="GK31"/>
  <c r="GG31"/>
  <c r="GD31"/>
  <c r="GC31"/>
  <c r="FZ31"/>
  <c r="GA31" s="1"/>
  <c r="FV31"/>
  <c r="FW31" s="1"/>
  <c r="FS31"/>
  <c r="FR31"/>
  <c r="FO31"/>
  <c r="FN31"/>
  <c r="FK31"/>
  <c r="FJ31"/>
  <c r="FG31"/>
  <c r="FF31"/>
  <c r="FC31"/>
  <c r="EY31"/>
  <c r="EU31"/>
  <c r="EQ31"/>
  <c r="EM31"/>
  <c r="EJ31"/>
  <c r="EI31"/>
  <c r="EF31"/>
  <c r="EB31"/>
  <c r="DX31"/>
  <c r="DY31" s="1"/>
  <c r="DU31"/>
  <c r="DT31"/>
  <c r="DP31"/>
  <c r="DM31"/>
  <c r="DL31"/>
  <c r="DI31"/>
  <c r="DE31"/>
  <c r="DA31"/>
  <c r="CW31"/>
  <c r="CS31"/>
  <c r="CP31"/>
  <c r="CO31"/>
  <c r="CL31"/>
  <c r="CH31"/>
  <c r="CD31"/>
  <c r="BZ31"/>
  <c r="BW31"/>
  <c r="BV31"/>
  <c r="BS31"/>
  <c r="BR31"/>
  <c r="BP31"/>
  <c r="BO31"/>
  <c r="BK31"/>
  <c r="BG31"/>
  <c r="BC31"/>
  <c r="AY31"/>
  <c r="AZ31" s="1"/>
  <c r="AV31"/>
  <c r="AU31"/>
  <c r="AR31"/>
  <c r="AS31" s="1"/>
  <c r="AN31"/>
  <c r="AO31" s="1"/>
  <c r="AJ31"/>
  <c r="AK31" s="1"/>
  <c r="AF31"/>
  <c r="AG31" s="1"/>
  <c r="AB31"/>
  <c r="AC31" s="1"/>
  <c r="Y31"/>
  <c r="X31"/>
  <c r="U31"/>
  <c r="Q31"/>
  <c r="M31"/>
  <c r="I31"/>
  <c r="E31"/>
  <c r="B31"/>
  <c r="A31"/>
  <c r="KZ30"/>
  <c r="KV30"/>
  <c r="KR30"/>
  <c r="KO30"/>
  <c r="KN30"/>
  <c r="KK30"/>
  <c r="KH30"/>
  <c r="KG30"/>
  <c r="KD30"/>
  <c r="KC30"/>
  <c r="JZ30"/>
  <c r="JY30"/>
  <c r="JV30"/>
  <c r="JU30"/>
  <c r="JR30"/>
  <c r="JQ30"/>
  <c r="JN30"/>
  <c r="JJ30"/>
  <c r="JF30"/>
  <c r="JB30"/>
  <c r="IX30"/>
  <c r="IU30"/>
  <c r="IT30"/>
  <c r="IQ30"/>
  <c r="IM30"/>
  <c r="II30"/>
  <c r="IE30"/>
  <c r="IA30"/>
  <c r="HX30"/>
  <c r="HW30"/>
  <c r="HT30"/>
  <c r="HP30"/>
  <c r="HL30"/>
  <c r="HM30" s="1"/>
  <c r="HH30"/>
  <c r="HI30" s="1"/>
  <c r="HD30"/>
  <c r="HA30"/>
  <c r="GZ30"/>
  <c r="GX30" s="1"/>
  <c r="GW30"/>
  <c r="GS30"/>
  <c r="GO30"/>
  <c r="GK30"/>
  <c r="GG30"/>
  <c r="GD30"/>
  <c r="GC30"/>
  <c r="GA30"/>
  <c r="FZ30"/>
  <c r="FV30"/>
  <c r="FW30" s="1"/>
  <c r="FR30"/>
  <c r="FS30" s="1"/>
  <c r="FN30"/>
  <c r="FO30" s="1"/>
  <c r="FJ30"/>
  <c r="FK30" s="1"/>
  <c r="FG30"/>
  <c r="FF30"/>
  <c r="FC30"/>
  <c r="EY30"/>
  <c r="EU30"/>
  <c r="EQ30"/>
  <c r="EM30"/>
  <c r="EJ30"/>
  <c r="EI30"/>
  <c r="EF30"/>
  <c r="EB30"/>
  <c r="DX30"/>
  <c r="DY30" s="1"/>
  <c r="DU30"/>
  <c r="DT30"/>
  <c r="DP30"/>
  <c r="DM30"/>
  <c r="DL30"/>
  <c r="DI30"/>
  <c r="DE30"/>
  <c r="DA30"/>
  <c r="CW30"/>
  <c r="CS30"/>
  <c r="CP30"/>
  <c r="CO30"/>
  <c r="CM30"/>
  <c r="CL30"/>
  <c r="CH30"/>
  <c r="CD30"/>
  <c r="BZ30"/>
  <c r="BV30"/>
  <c r="BW30" s="1"/>
  <c r="BS30"/>
  <c r="BR30"/>
  <c r="BO30"/>
  <c r="BP30" s="1"/>
  <c r="BK30"/>
  <c r="BG30"/>
  <c r="BC30"/>
  <c r="AZ30"/>
  <c r="AY30"/>
  <c r="AV30"/>
  <c r="AU30"/>
  <c r="AS30"/>
  <c r="AR30"/>
  <c r="AO30"/>
  <c r="AN30"/>
  <c r="AK30"/>
  <c r="AJ30"/>
  <c r="AG30"/>
  <c r="AF30"/>
  <c r="AC30"/>
  <c r="AB30"/>
  <c r="Y30"/>
  <c r="X30"/>
  <c r="U30"/>
  <c r="Q30"/>
  <c r="M30"/>
  <c r="I30"/>
  <c r="E30"/>
  <c r="B30"/>
  <c r="A30"/>
  <c r="KZ29"/>
  <c r="KV29"/>
  <c r="KR29"/>
  <c r="KS29" s="1"/>
  <c r="KO29"/>
  <c r="KN29"/>
  <c r="KK29"/>
  <c r="KL29" s="1"/>
  <c r="KG29"/>
  <c r="KH29" s="1"/>
  <c r="KC29"/>
  <c r="KD29" s="1"/>
  <c r="JY29"/>
  <c r="JZ29" s="1"/>
  <c r="JU29"/>
  <c r="JV29" s="1"/>
  <c r="JR29"/>
  <c r="JQ29"/>
  <c r="JN29"/>
  <c r="JJ29"/>
  <c r="JF29"/>
  <c r="JB29"/>
  <c r="IX29"/>
  <c r="IU29"/>
  <c r="IT29"/>
  <c r="IQ29"/>
  <c r="IM29"/>
  <c r="II29"/>
  <c r="IE29"/>
  <c r="IA29"/>
  <c r="HX29"/>
  <c r="HW29"/>
  <c r="HT29"/>
  <c r="HP29"/>
  <c r="HL29"/>
  <c r="HM29" s="1"/>
  <c r="HH29"/>
  <c r="HD29"/>
  <c r="HA29"/>
  <c r="GZ29"/>
  <c r="GW29"/>
  <c r="GS29"/>
  <c r="GO29"/>
  <c r="GK29"/>
  <c r="GG29"/>
  <c r="GD29"/>
  <c r="GC29"/>
  <c r="FZ29"/>
  <c r="GA29" s="1"/>
  <c r="FV29"/>
  <c r="FW29" s="1"/>
  <c r="FR29"/>
  <c r="FS29" s="1"/>
  <c r="FN29"/>
  <c r="FO29" s="1"/>
  <c r="FJ29"/>
  <c r="FK29" s="1"/>
  <c r="FG29"/>
  <c r="FF29"/>
  <c r="FC29"/>
  <c r="EY29"/>
  <c r="EU29"/>
  <c r="EQ29"/>
  <c r="EM29"/>
  <c r="EJ29"/>
  <c r="EI29"/>
  <c r="EF29"/>
  <c r="EB29"/>
  <c r="DX29"/>
  <c r="DU29"/>
  <c r="DT29"/>
  <c r="DP29"/>
  <c r="DM29"/>
  <c r="DL29"/>
  <c r="DI29"/>
  <c r="DE29"/>
  <c r="DA29"/>
  <c r="CW29"/>
  <c r="CS29"/>
  <c r="CP29"/>
  <c r="CO29"/>
  <c r="CM29"/>
  <c r="CL29"/>
  <c r="CI29"/>
  <c r="CH29"/>
  <c r="CE29"/>
  <c r="CD29"/>
  <c r="BZ29"/>
  <c r="BV29"/>
  <c r="BS29"/>
  <c r="BR29"/>
  <c r="BO29"/>
  <c r="BK29"/>
  <c r="BH29"/>
  <c r="BG29"/>
  <c r="BC29"/>
  <c r="AY29"/>
  <c r="AV29"/>
  <c r="AU29"/>
  <c r="AR29"/>
  <c r="AN29"/>
  <c r="AJ29"/>
  <c r="AF29"/>
  <c r="AB29"/>
  <c r="Y29"/>
  <c r="X29"/>
  <c r="V29" s="1"/>
  <c r="U29"/>
  <c r="Q29"/>
  <c r="M29"/>
  <c r="I29"/>
  <c r="E29"/>
  <c r="B29"/>
  <c r="A29"/>
  <c r="LA28"/>
  <c r="KZ28"/>
  <c r="KW28"/>
  <c r="KV28"/>
  <c r="KR28"/>
  <c r="KS28" s="1"/>
  <c r="KO28"/>
  <c r="KN28"/>
  <c r="KK28"/>
  <c r="KH28"/>
  <c r="KG28"/>
  <c r="KD28"/>
  <c r="KC28"/>
  <c r="JZ28"/>
  <c r="JY28"/>
  <c r="JV28"/>
  <c r="JU28"/>
  <c r="JR28"/>
  <c r="JQ28"/>
  <c r="JN28"/>
  <c r="JJ28"/>
  <c r="JF28"/>
  <c r="JB28"/>
  <c r="IX28"/>
  <c r="IU28"/>
  <c r="IT28"/>
  <c r="IQ28"/>
  <c r="IM28"/>
  <c r="II28"/>
  <c r="IE28"/>
  <c r="IA28"/>
  <c r="HX28"/>
  <c r="HW28"/>
  <c r="HT28"/>
  <c r="HP28"/>
  <c r="HL28"/>
  <c r="HM28" s="1"/>
  <c r="HH28"/>
  <c r="HE28"/>
  <c r="HD28"/>
  <c r="HA28"/>
  <c r="GZ28"/>
  <c r="GW28"/>
  <c r="GS28"/>
  <c r="GO28"/>
  <c r="GK28"/>
  <c r="GG28"/>
  <c r="GD28"/>
  <c r="GC28"/>
  <c r="FZ28"/>
  <c r="FV28"/>
  <c r="FR28"/>
  <c r="FN28"/>
  <c r="FJ28"/>
  <c r="FG28"/>
  <c r="FF28"/>
  <c r="FC28"/>
  <c r="EY28"/>
  <c r="EU28"/>
  <c r="EQ28"/>
  <c r="EM28"/>
  <c r="EJ28"/>
  <c r="EI28"/>
  <c r="EF28"/>
  <c r="EB28"/>
  <c r="DX28"/>
  <c r="DU28"/>
  <c r="DT28"/>
  <c r="DP28"/>
  <c r="DM28"/>
  <c r="DL28"/>
  <c r="DI28"/>
  <c r="DE28"/>
  <c r="DA28"/>
  <c r="CW28"/>
  <c r="CS28"/>
  <c r="CP28"/>
  <c r="CO28"/>
  <c r="CM28"/>
  <c r="CL28"/>
  <c r="CI28"/>
  <c r="CH28"/>
  <c r="CE28"/>
  <c r="CD28"/>
  <c r="BZ28"/>
  <c r="BV28"/>
  <c r="BS28"/>
  <c r="BR28"/>
  <c r="BO28"/>
  <c r="BK28"/>
  <c r="BH28"/>
  <c r="BG28"/>
  <c r="BC28"/>
  <c r="BD28" s="1"/>
  <c r="AY28"/>
  <c r="AV28"/>
  <c r="AU28"/>
  <c r="AR28"/>
  <c r="AN28"/>
  <c r="AJ28"/>
  <c r="AF28"/>
  <c r="AB28"/>
  <c r="Y28"/>
  <c r="X28"/>
  <c r="V28" s="1"/>
  <c r="U28"/>
  <c r="Q28"/>
  <c r="M28"/>
  <c r="I28"/>
  <c r="E28"/>
  <c r="B28"/>
  <c r="A28"/>
  <c r="LA27"/>
  <c r="KZ27"/>
  <c r="KW27"/>
  <c r="KV27"/>
  <c r="KS27"/>
  <c r="KR27"/>
  <c r="KO27"/>
  <c r="KN27"/>
  <c r="KK27"/>
  <c r="KL27" s="1"/>
  <c r="KG27"/>
  <c r="KC27"/>
  <c r="JY27"/>
  <c r="JU27"/>
  <c r="JR27"/>
  <c r="JQ27"/>
  <c r="JO27" s="1"/>
  <c r="JN27"/>
  <c r="JJ27"/>
  <c r="JF27"/>
  <c r="JB27"/>
  <c r="IX27"/>
  <c r="IU27"/>
  <c r="IT27"/>
  <c r="IR27"/>
  <c r="IQ27"/>
  <c r="IN27"/>
  <c r="IM27"/>
  <c r="IJ27"/>
  <c r="II27"/>
  <c r="IF27"/>
  <c r="IE27"/>
  <c r="IB27"/>
  <c r="IA27"/>
  <c r="HX27"/>
  <c r="HW27"/>
  <c r="HU27"/>
  <c r="HT27"/>
  <c r="HQ27"/>
  <c r="HP27"/>
  <c r="HM27"/>
  <c r="HL27"/>
  <c r="HH27"/>
  <c r="HD27"/>
  <c r="HA27"/>
  <c r="GZ27"/>
  <c r="GW27"/>
  <c r="GS27"/>
  <c r="GO27"/>
  <c r="GK27"/>
  <c r="GG27"/>
  <c r="GD27"/>
  <c r="GC27"/>
  <c r="FZ27"/>
  <c r="GA27" s="1"/>
  <c r="FV27"/>
  <c r="FW27" s="1"/>
  <c r="FS27"/>
  <c r="FR27"/>
  <c r="FO27"/>
  <c r="FN27"/>
  <c r="FJ27"/>
  <c r="FK27" s="1"/>
  <c r="FG27"/>
  <c r="FF27"/>
  <c r="FC27"/>
  <c r="FD27" s="1"/>
  <c r="EY27"/>
  <c r="EZ27" s="1"/>
  <c r="EU27"/>
  <c r="EV27" s="1"/>
  <c r="EQ27"/>
  <c r="ER27" s="1"/>
  <c r="EM27"/>
  <c r="EN27" s="1"/>
  <c r="EJ27"/>
  <c r="EI27"/>
  <c r="EF27"/>
  <c r="EG27" s="1"/>
  <c r="EB27"/>
  <c r="EC27" s="1"/>
  <c r="DX27"/>
  <c r="DT27"/>
  <c r="DP27"/>
  <c r="DM27"/>
  <c r="DL27"/>
  <c r="DI27"/>
  <c r="DE27"/>
  <c r="DA27"/>
  <c r="CW27"/>
  <c r="CS27"/>
  <c r="CP27"/>
  <c r="CO27"/>
  <c r="CL27"/>
  <c r="CH27"/>
  <c r="CI27" s="1"/>
  <c r="CD27"/>
  <c r="BZ27"/>
  <c r="BV27"/>
  <c r="BW27" s="1"/>
  <c r="BS27"/>
  <c r="BR27"/>
  <c r="BO27"/>
  <c r="BP27" s="1"/>
  <c r="BK27"/>
  <c r="BG27"/>
  <c r="BC27"/>
  <c r="AZ27"/>
  <c r="AY27"/>
  <c r="AV27"/>
  <c r="AU27"/>
  <c r="AS27"/>
  <c r="AR27"/>
  <c r="AO27"/>
  <c r="AN27"/>
  <c r="AK27"/>
  <c r="AJ27"/>
  <c r="AG27"/>
  <c r="AF27"/>
  <c r="AC27"/>
  <c r="AB27"/>
  <c r="Y27"/>
  <c r="X27"/>
  <c r="U27"/>
  <c r="Q27"/>
  <c r="M27"/>
  <c r="I27"/>
  <c r="E27"/>
  <c r="B27"/>
  <c r="A27"/>
  <c r="KZ26"/>
  <c r="KV26"/>
  <c r="KR26"/>
  <c r="KS26" s="1"/>
  <c r="KO26"/>
  <c r="KN26"/>
  <c r="KK26"/>
  <c r="KL26" s="1"/>
  <c r="KG26"/>
  <c r="KC26"/>
  <c r="JY26"/>
  <c r="JU26"/>
  <c r="JR26"/>
  <c r="JQ26"/>
  <c r="JO26" s="1"/>
  <c r="JN26"/>
  <c r="JJ26"/>
  <c r="JF26"/>
  <c r="JB26"/>
  <c r="IX26"/>
  <c r="IU26"/>
  <c r="IT26"/>
  <c r="IR26"/>
  <c r="IQ26"/>
  <c r="IN26"/>
  <c r="IM26"/>
  <c r="IJ26"/>
  <c r="II26"/>
  <c r="IF26"/>
  <c r="IE26"/>
  <c r="IB26"/>
  <c r="IA26"/>
  <c r="HX26"/>
  <c r="HW26"/>
  <c r="HU26"/>
  <c r="HT26"/>
  <c r="HQ26"/>
  <c r="HP26"/>
  <c r="HL26"/>
  <c r="HM26" s="1"/>
  <c r="HH26"/>
  <c r="HE26"/>
  <c r="HD26"/>
  <c r="HA26"/>
  <c r="GZ26"/>
  <c r="GW26"/>
  <c r="GS26"/>
  <c r="GO26"/>
  <c r="GK26"/>
  <c r="GG26"/>
  <c r="GD26"/>
  <c r="GC26"/>
  <c r="FZ26"/>
  <c r="FV26"/>
  <c r="FR26"/>
  <c r="FN26"/>
  <c r="FJ26"/>
  <c r="FG26"/>
  <c r="FF26"/>
  <c r="FC26"/>
  <c r="EY26"/>
  <c r="EU26"/>
  <c r="EQ26"/>
  <c r="EM26"/>
  <c r="EJ26"/>
  <c r="EI26"/>
  <c r="EF26"/>
  <c r="EB26"/>
  <c r="DX26"/>
  <c r="DY26" s="1"/>
  <c r="DU26"/>
  <c r="DT26"/>
  <c r="DP26"/>
  <c r="DM26"/>
  <c r="DL26"/>
  <c r="DJ26" s="1"/>
  <c r="DI26"/>
  <c r="DE26"/>
  <c r="DA26"/>
  <c r="CW26"/>
  <c r="CS26"/>
  <c r="CP26"/>
  <c r="CO26"/>
  <c r="CM26"/>
  <c r="CL26"/>
  <c r="CH26"/>
  <c r="CI26" s="1"/>
  <c r="CD26"/>
  <c r="BZ26"/>
  <c r="BV26"/>
  <c r="BW26" s="1"/>
  <c r="BS26"/>
  <c r="BR26"/>
  <c r="BO26"/>
  <c r="BP26" s="1"/>
  <c r="BK26"/>
  <c r="BG26"/>
  <c r="BC26"/>
  <c r="AZ26"/>
  <c r="AY26"/>
  <c r="AV26"/>
  <c r="AU26"/>
  <c r="AS26"/>
  <c r="AR26"/>
  <c r="AO26"/>
  <c r="AN26"/>
  <c r="AK26"/>
  <c r="AJ26"/>
  <c r="AG26"/>
  <c r="AF26"/>
  <c r="AC26"/>
  <c r="AB26"/>
  <c r="Y26"/>
  <c r="X26"/>
  <c r="U26"/>
  <c r="Q26"/>
  <c r="M26"/>
  <c r="I26"/>
  <c r="E26"/>
  <c r="B26"/>
  <c r="A26"/>
  <c r="KZ25"/>
  <c r="KV25"/>
  <c r="KR25"/>
  <c r="KS25" s="1"/>
  <c r="KO25"/>
  <c r="KN25"/>
  <c r="KL25"/>
  <c r="KK25"/>
  <c r="KH25"/>
  <c r="KG25"/>
  <c r="KD25"/>
  <c r="KC25"/>
  <c r="JZ25"/>
  <c r="JY25"/>
  <c r="JV25"/>
  <c r="JU25"/>
  <c r="JR25"/>
  <c r="JQ25"/>
  <c r="JN25"/>
  <c r="JJ25"/>
  <c r="JF25"/>
  <c r="JB25"/>
  <c r="IX25"/>
  <c r="IU25"/>
  <c r="IT25"/>
  <c r="IQ25"/>
  <c r="IM25"/>
  <c r="II25"/>
  <c r="IE25"/>
  <c r="IA25"/>
  <c r="HX25"/>
  <c r="HW25"/>
  <c r="HT25"/>
  <c r="HP25"/>
  <c r="HL25"/>
  <c r="HH25"/>
  <c r="HD25"/>
  <c r="HA25"/>
  <c r="GZ25"/>
  <c r="GX25" s="1"/>
  <c r="GW25"/>
  <c r="GS25"/>
  <c r="GO25"/>
  <c r="GK25"/>
  <c r="GG25"/>
  <c r="GD25"/>
  <c r="GC25"/>
  <c r="FZ25"/>
  <c r="FV25"/>
  <c r="FR25"/>
  <c r="FN25"/>
  <c r="FJ25"/>
  <c r="FG25"/>
  <c r="FF25"/>
  <c r="FC25"/>
  <c r="EY25"/>
  <c r="EU25"/>
  <c r="EQ25"/>
  <c r="EM25"/>
  <c r="EJ25"/>
  <c r="EI25"/>
  <c r="EF25"/>
  <c r="EB25"/>
  <c r="DX25"/>
  <c r="DY25" s="1"/>
  <c r="DT25"/>
  <c r="DU25" s="1"/>
  <c r="DP25"/>
  <c r="DM25"/>
  <c r="DL25"/>
  <c r="DI25"/>
  <c r="DE25"/>
  <c r="DA25"/>
  <c r="CW25"/>
  <c r="CS25"/>
  <c r="CP25"/>
  <c r="CO25"/>
  <c r="CL25"/>
  <c r="CM25" s="1"/>
  <c r="CH25"/>
  <c r="CD25"/>
  <c r="BZ25"/>
  <c r="BW25"/>
  <c r="BV25"/>
  <c r="BS25"/>
  <c r="BR25"/>
  <c r="BP25"/>
  <c r="BO25"/>
  <c r="BK25"/>
  <c r="BG25"/>
  <c r="BC25"/>
  <c r="AY25"/>
  <c r="AZ25" s="1"/>
  <c r="AV25"/>
  <c r="AU25"/>
  <c r="AR25"/>
  <c r="AS25" s="1"/>
  <c r="AN25"/>
  <c r="AO25" s="1"/>
  <c r="AJ25"/>
  <c r="AK25" s="1"/>
  <c r="AF25"/>
  <c r="AG25" s="1"/>
  <c r="AB25"/>
  <c r="AC25" s="1"/>
  <c r="Y25"/>
  <c r="X25"/>
  <c r="U25"/>
  <c r="Q25"/>
  <c r="M25"/>
  <c r="I25"/>
  <c r="E25"/>
  <c r="B25"/>
  <c r="A25"/>
  <c r="KZ24"/>
  <c r="KV24"/>
  <c r="KR24"/>
  <c r="KS24" s="1"/>
  <c r="KO24"/>
  <c r="KN24"/>
  <c r="KK24"/>
  <c r="KH24"/>
  <c r="KG24"/>
  <c r="KD24"/>
  <c r="KC24"/>
  <c r="JZ24"/>
  <c r="JY24"/>
  <c r="JV24"/>
  <c r="JU24"/>
  <c r="JR24"/>
  <c r="JQ24"/>
  <c r="JN24"/>
  <c r="JJ24"/>
  <c r="JF24"/>
  <c r="JB24"/>
  <c r="IX24"/>
  <c r="IU24"/>
  <c r="IT24"/>
  <c r="IQ24"/>
  <c r="IM24"/>
  <c r="II24"/>
  <c r="IE24"/>
  <c r="IA24"/>
  <c r="HX24"/>
  <c r="HW24"/>
  <c r="HT24"/>
  <c r="HP24"/>
  <c r="HL24"/>
  <c r="HM24" s="1"/>
  <c r="HH24"/>
  <c r="HD24"/>
  <c r="HA24"/>
  <c r="GZ24"/>
  <c r="GW24"/>
  <c r="GS24"/>
  <c r="GO24"/>
  <c r="GK24"/>
  <c r="GG24"/>
  <c r="GD24"/>
  <c r="GC24"/>
  <c r="FZ24"/>
  <c r="FV24"/>
  <c r="FR24"/>
  <c r="FN24"/>
  <c r="FJ24"/>
  <c r="FG24"/>
  <c r="FF24"/>
  <c r="FC24"/>
  <c r="EY24"/>
  <c r="EU24"/>
  <c r="EQ24"/>
  <c r="EM24"/>
  <c r="EJ24"/>
  <c r="EI24"/>
  <c r="EF24"/>
  <c r="EB24"/>
  <c r="DX24"/>
  <c r="DY24" s="1"/>
  <c r="DT24"/>
  <c r="DU24" s="1"/>
  <c r="DP24"/>
  <c r="DM24"/>
  <c r="DL24"/>
  <c r="DI24"/>
  <c r="DE24"/>
  <c r="DA24"/>
  <c r="CW24"/>
  <c r="CS24"/>
  <c r="CP24"/>
  <c r="CO24"/>
  <c r="CL24"/>
  <c r="CM24" s="1"/>
  <c r="CH24"/>
  <c r="CI24" s="1"/>
  <c r="CD24"/>
  <c r="BZ24"/>
  <c r="BW24"/>
  <c r="BV24"/>
  <c r="BS24"/>
  <c r="BR24"/>
  <c r="BP24"/>
  <c r="BO24"/>
  <c r="BK24"/>
  <c r="BG24"/>
  <c r="BC24"/>
  <c r="BD24" s="1"/>
  <c r="AY24"/>
  <c r="AV24"/>
  <c r="AU24"/>
  <c r="AR24"/>
  <c r="AN24"/>
  <c r="AJ24"/>
  <c r="AF24"/>
  <c r="AB24"/>
  <c r="Y24"/>
  <c r="X24"/>
  <c r="V24" s="1"/>
  <c r="U24"/>
  <c r="Q24"/>
  <c r="M24"/>
  <c r="I24"/>
  <c r="E24"/>
  <c r="B24"/>
  <c r="A24"/>
  <c r="LA23"/>
  <c r="KZ23"/>
  <c r="KW23"/>
  <c r="KV23"/>
  <c r="KS23"/>
  <c r="KR23"/>
  <c r="KO23"/>
  <c r="KN23"/>
  <c r="KK23"/>
  <c r="KG23"/>
  <c r="KC23"/>
  <c r="JY23"/>
  <c r="JU23"/>
  <c r="JR23"/>
  <c r="JQ23"/>
  <c r="JO23" s="1"/>
  <c r="JN23"/>
  <c r="JJ23"/>
  <c r="JF23"/>
  <c r="JB23"/>
  <c r="IX23"/>
  <c r="IU23"/>
  <c r="IT23"/>
  <c r="IR23"/>
  <c r="IQ23"/>
  <c r="IN23"/>
  <c r="IM23"/>
  <c r="IJ23"/>
  <c r="II23"/>
  <c r="IF23"/>
  <c r="IE23"/>
  <c r="IB23"/>
  <c r="IA23"/>
  <c r="HX23"/>
  <c r="HW23"/>
  <c r="HU23"/>
  <c r="HT23"/>
  <c r="HQ23"/>
  <c r="HP23"/>
  <c r="HM23"/>
  <c r="HL23"/>
  <c r="HH23"/>
  <c r="HD23"/>
  <c r="HA23"/>
  <c r="GZ23"/>
  <c r="GW23"/>
  <c r="GS23"/>
  <c r="GO23"/>
  <c r="GK23"/>
  <c r="GG23"/>
  <c r="GD23"/>
  <c r="GC23"/>
  <c r="FZ23"/>
  <c r="FV23"/>
  <c r="FR23"/>
  <c r="FN23"/>
  <c r="FJ23"/>
  <c r="FG23"/>
  <c r="FF23"/>
  <c r="FC23"/>
  <c r="EY23"/>
  <c r="EU23"/>
  <c r="EQ23"/>
  <c r="EM23"/>
  <c r="EJ23"/>
  <c r="EI23"/>
  <c r="EF23"/>
  <c r="EB23"/>
  <c r="DX23"/>
  <c r="DY23" s="1"/>
  <c r="DU23"/>
  <c r="DT23"/>
  <c r="DP23"/>
  <c r="DM23"/>
  <c r="DL23"/>
  <c r="DJ23" s="1"/>
  <c r="DI23"/>
  <c r="DE23"/>
  <c r="DA23"/>
  <c r="CW23"/>
  <c r="CS23"/>
  <c r="CP23"/>
  <c r="CO23"/>
  <c r="CM23"/>
  <c r="CL23"/>
  <c r="CH23"/>
  <c r="CD23"/>
  <c r="CE23" s="1"/>
  <c r="BZ23"/>
  <c r="BV23"/>
  <c r="BW23" s="1"/>
  <c r="BS23"/>
  <c r="BR23"/>
  <c r="BO23"/>
  <c r="BP23" s="1"/>
  <c r="BK23"/>
  <c r="BG23"/>
  <c r="BH23" s="1"/>
  <c r="BC23"/>
  <c r="AZ23"/>
  <c r="AY23"/>
  <c r="AV23"/>
  <c r="AU23"/>
  <c r="AS23"/>
  <c r="AR23"/>
  <c r="AO23"/>
  <c r="AN23"/>
  <c r="AK23"/>
  <c r="AJ23"/>
  <c r="AG23"/>
  <c r="AF23"/>
  <c r="AC23"/>
  <c r="AB23"/>
  <c r="Y23"/>
  <c r="X23"/>
  <c r="U23"/>
  <c r="Q23"/>
  <c r="M23"/>
  <c r="I23"/>
  <c r="E23"/>
  <c r="B23"/>
  <c r="A23"/>
  <c r="KZ22"/>
  <c r="LA22" s="1"/>
  <c r="KV22"/>
  <c r="KW22" s="1"/>
  <c r="KR22"/>
  <c r="KS22" s="1"/>
  <c r="KO22"/>
  <c r="KN22"/>
  <c r="KK22"/>
  <c r="KG22"/>
  <c r="KH22" s="1"/>
  <c r="KC22"/>
  <c r="KD22" s="1"/>
  <c r="JY22"/>
  <c r="JZ22" s="1"/>
  <c r="JU22"/>
  <c r="JV22" s="1"/>
  <c r="JR22"/>
  <c r="JQ22"/>
  <c r="JN22"/>
  <c r="JJ22"/>
  <c r="JF22"/>
  <c r="JB22"/>
  <c r="IX22"/>
  <c r="IU22"/>
  <c r="IT22"/>
  <c r="IQ22"/>
  <c r="IR22" s="1"/>
  <c r="IM22"/>
  <c r="IN22" s="1"/>
  <c r="II22"/>
  <c r="IJ22" s="1"/>
  <c r="IE22"/>
  <c r="IF22" s="1"/>
  <c r="IA22"/>
  <c r="IB22" s="1"/>
  <c r="HX22"/>
  <c r="HW22"/>
  <c r="HT22"/>
  <c r="HU22" s="1"/>
  <c r="HP22"/>
  <c r="HQ22" s="1"/>
  <c r="HL22"/>
  <c r="HM22" s="1"/>
  <c r="HH22"/>
  <c r="HI22" s="1"/>
  <c r="HD22"/>
  <c r="HE22" s="1"/>
  <c r="HA22"/>
  <c r="GZ22"/>
  <c r="GW22"/>
  <c r="GX22" s="1"/>
  <c r="GS22"/>
  <c r="GT22" s="1"/>
  <c r="GO22"/>
  <c r="GP22" s="1"/>
  <c r="GK22"/>
  <c r="GL22" s="1"/>
  <c r="GG22"/>
  <c r="GH22" s="1"/>
  <c r="GD22"/>
  <c r="GC22"/>
  <c r="FZ22"/>
  <c r="GA22" s="1"/>
  <c r="FV22"/>
  <c r="FW22" s="1"/>
  <c r="FS22"/>
  <c r="FR22"/>
  <c r="FO22"/>
  <c r="FN22"/>
  <c r="FJ22"/>
  <c r="FK22" s="1"/>
  <c r="FG22"/>
  <c r="FF22"/>
  <c r="FC22"/>
  <c r="FD22" s="1"/>
  <c r="EY22"/>
  <c r="EZ22" s="1"/>
  <c r="EU22"/>
  <c r="EV22" s="1"/>
  <c r="EQ22"/>
  <c r="ER22" s="1"/>
  <c r="EM22"/>
  <c r="EN22" s="1"/>
  <c r="EJ22"/>
  <c r="EI22"/>
  <c r="EF22"/>
  <c r="EG22" s="1"/>
  <c r="EB22"/>
  <c r="EC22" s="1"/>
  <c r="DX22"/>
  <c r="DY22" s="1"/>
  <c r="DT22"/>
  <c r="DU22" s="1"/>
  <c r="DP22"/>
  <c r="DM22"/>
  <c r="DL22"/>
  <c r="DI22"/>
  <c r="DE22"/>
  <c r="DA22"/>
  <c r="CW22"/>
  <c r="CS22"/>
  <c r="CP22"/>
  <c r="CO22"/>
  <c r="CL22"/>
  <c r="CM22" s="1"/>
  <c r="CH22"/>
  <c r="CI22" s="1"/>
  <c r="CD22"/>
  <c r="CE22" s="1"/>
  <c r="BZ22"/>
  <c r="BV22"/>
  <c r="BW22" s="1"/>
  <c r="BS22"/>
  <c r="BR22"/>
  <c r="BO22"/>
  <c r="BP22" s="1"/>
  <c r="BK22"/>
  <c r="BG22"/>
  <c r="BH22" s="1"/>
  <c r="BC22"/>
  <c r="BD22" s="1"/>
  <c r="AZ22"/>
  <c r="AY22"/>
  <c r="AV22"/>
  <c r="AU22"/>
  <c r="AS22"/>
  <c r="AR22"/>
  <c r="AO22"/>
  <c r="AN22"/>
  <c r="AK22"/>
  <c r="AJ22"/>
  <c r="AG22"/>
  <c r="AF22"/>
  <c r="AC22"/>
  <c r="AB22"/>
  <c r="Y22"/>
  <c r="X22"/>
  <c r="U22"/>
  <c r="Q22"/>
  <c r="M22"/>
  <c r="I22"/>
  <c r="E22"/>
  <c r="B22"/>
  <c r="A22"/>
  <c r="KZ21"/>
  <c r="LA21" s="1"/>
  <c r="KV21"/>
  <c r="KW21" s="1"/>
  <c r="KR21"/>
  <c r="KS21" s="1"/>
  <c r="KO21"/>
  <c r="KN21"/>
  <c r="KK21"/>
  <c r="KG21"/>
  <c r="KH21" s="1"/>
  <c r="KC21"/>
  <c r="KD21" s="1"/>
  <c r="JY21"/>
  <c r="JZ21" s="1"/>
  <c r="JU21"/>
  <c r="JV21" s="1"/>
  <c r="JR21"/>
  <c r="JQ21"/>
  <c r="JN21"/>
  <c r="JJ21"/>
  <c r="JF21"/>
  <c r="JB21"/>
  <c r="IX21"/>
  <c r="IU21"/>
  <c r="IT21"/>
  <c r="IQ21"/>
  <c r="IR21" s="1"/>
  <c r="IM21"/>
  <c r="IN21" s="1"/>
  <c r="II21"/>
  <c r="IJ21" s="1"/>
  <c r="IE21"/>
  <c r="IF21" s="1"/>
  <c r="IA21"/>
  <c r="IB21" s="1"/>
  <c r="HX21"/>
  <c r="HW21"/>
  <c r="HT21"/>
  <c r="HU21" s="1"/>
  <c r="HP21"/>
  <c r="HQ21" s="1"/>
  <c r="HL21"/>
  <c r="HM21" s="1"/>
  <c r="HH21"/>
  <c r="HD21"/>
  <c r="HE21" s="1"/>
  <c r="HA21"/>
  <c r="GZ21"/>
  <c r="GW21"/>
  <c r="GX21" s="1"/>
  <c r="GS21"/>
  <c r="GT21" s="1"/>
  <c r="GO21"/>
  <c r="GP21" s="1"/>
  <c r="GK21"/>
  <c r="GL21" s="1"/>
  <c r="GG21"/>
  <c r="GH21" s="1"/>
  <c r="GD21"/>
  <c r="GC21"/>
  <c r="FZ21"/>
  <c r="GA21" s="1"/>
  <c r="FV21"/>
  <c r="FW21" s="1"/>
  <c r="FR21"/>
  <c r="FS21" s="1"/>
  <c r="FN21"/>
  <c r="FO21" s="1"/>
  <c r="FJ21"/>
  <c r="FK21" s="1"/>
  <c r="FG21"/>
  <c r="FF21"/>
  <c r="FC21"/>
  <c r="FD21" s="1"/>
  <c r="EY21"/>
  <c r="EZ21" s="1"/>
  <c r="EU21"/>
  <c r="EV21" s="1"/>
  <c r="EQ21"/>
  <c r="ER21" s="1"/>
  <c r="EM21"/>
  <c r="EN21" s="1"/>
  <c r="EJ21"/>
  <c r="EI21"/>
  <c r="EF21"/>
  <c r="EG21" s="1"/>
  <c r="EB21"/>
  <c r="EC21" s="1"/>
  <c r="DX21"/>
  <c r="DY21" s="1"/>
  <c r="DU21"/>
  <c r="DT21"/>
  <c r="DP21"/>
  <c r="DM21"/>
  <c r="DL21"/>
  <c r="DJ21" s="1"/>
  <c r="DI21"/>
  <c r="DE21"/>
  <c r="DA21"/>
  <c r="CW21"/>
  <c r="CS21"/>
  <c r="CP21"/>
  <c r="CO21"/>
  <c r="CM21"/>
  <c r="CL21"/>
  <c r="CH21"/>
  <c r="CD21"/>
  <c r="CE21" s="1"/>
  <c r="BZ21"/>
  <c r="BV21"/>
  <c r="BW21" s="1"/>
  <c r="BS21"/>
  <c r="BR21"/>
  <c r="BO21"/>
  <c r="BP21" s="1"/>
  <c r="BK21"/>
  <c r="BG21"/>
  <c r="BH21" s="1"/>
  <c r="BC21"/>
  <c r="AZ21"/>
  <c r="AY21"/>
  <c r="AV21"/>
  <c r="AU21"/>
  <c r="AS21"/>
  <c r="AR21"/>
  <c r="AO21"/>
  <c r="AN21"/>
  <c r="AK21"/>
  <c r="AJ21"/>
  <c r="AG21"/>
  <c r="AF21"/>
  <c r="AC21"/>
  <c r="AB21"/>
  <c r="Y21"/>
  <c r="X21"/>
  <c r="U21"/>
  <c r="Q21"/>
  <c r="M21"/>
  <c r="I21"/>
  <c r="E21"/>
  <c r="B21"/>
  <c r="A21"/>
  <c r="KZ20"/>
  <c r="LA20" s="1"/>
  <c r="KV20"/>
  <c r="KW20" s="1"/>
  <c r="KR20"/>
  <c r="KS20" s="1"/>
  <c r="KO20"/>
  <c r="KN20"/>
  <c r="KK20"/>
  <c r="KG20"/>
  <c r="KH20" s="1"/>
  <c r="KC20"/>
  <c r="KD20" s="1"/>
  <c r="JY20"/>
  <c r="JZ20" s="1"/>
  <c r="JU20"/>
  <c r="JV20" s="1"/>
  <c r="JR20"/>
  <c r="JQ20"/>
  <c r="JN20"/>
  <c r="JJ20"/>
  <c r="JF20"/>
  <c r="JB20"/>
  <c r="IX20"/>
  <c r="IU20"/>
  <c r="IT20"/>
  <c r="IQ20"/>
  <c r="IR20" s="1"/>
  <c r="IM20"/>
  <c r="IN20" s="1"/>
  <c r="II20"/>
  <c r="IJ20" s="1"/>
  <c r="IE20"/>
  <c r="IF20" s="1"/>
  <c r="IA20"/>
  <c r="IB20" s="1"/>
  <c r="HX20"/>
  <c r="HW20"/>
  <c r="HT20"/>
  <c r="HU20" s="1"/>
  <c r="HP20"/>
  <c r="HQ20" s="1"/>
  <c r="HL20"/>
  <c r="HM20" s="1"/>
  <c r="HI20"/>
  <c r="HH20"/>
  <c r="HE20"/>
  <c r="HD20"/>
  <c r="HA20"/>
  <c r="GZ20"/>
  <c r="GX20"/>
  <c r="GW20"/>
  <c r="GT20"/>
  <c r="GS20"/>
  <c r="GP20"/>
  <c r="GO20"/>
  <c r="GL20"/>
  <c r="GK20"/>
  <c r="GH20"/>
  <c r="GG20"/>
  <c r="GD20"/>
  <c r="GC20"/>
  <c r="GA20"/>
  <c r="FZ20"/>
  <c r="FV20"/>
  <c r="FW20" s="1"/>
  <c r="FR20"/>
  <c r="FS20" s="1"/>
  <c r="FN20"/>
  <c r="FO20" s="1"/>
  <c r="FJ20"/>
  <c r="FK20" s="1"/>
  <c r="FG20"/>
  <c r="FF20"/>
  <c r="FC20"/>
  <c r="FD20" s="1"/>
  <c r="EY20"/>
  <c r="EZ20" s="1"/>
  <c r="EU20"/>
  <c r="EV20" s="1"/>
  <c r="EQ20"/>
  <c r="ER20" s="1"/>
  <c r="EM20"/>
  <c r="EN20" s="1"/>
  <c r="EJ20"/>
  <c r="EI20"/>
  <c r="EF20"/>
  <c r="EG20" s="1"/>
  <c r="EB20"/>
  <c r="EC20" s="1"/>
  <c r="DX20"/>
  <c r="DY20" s="1"/>
  <c r="DT20"/>
  <c r="DU20" s="1"/>
  <c r="DP20"/>
  <c r="DM20"/>
  <c r="DL20"/>
  <c r="DI20"/>
  <c r="DE20"/>
  <c r="DA20"/>
  <c r="CW20"/>
  <c r="CS20"/>
  <c r="CP20"/>
  <c r="CO20"/>
  <c r="CL20"/>
  <c r="CM20" s="1"/>
  <c r="CH20"/>
  <c r="CI20" s="1"/>
  <c r="CD20"/>
  <c r="CE20" s="1"/>
  <c r="BZ20"/>
  <c r="BV20"/>
  <c r="BW20" s="1"/>
  <c r="BS20"/>
  <c r="BR20"/>
  <c r="BO20"/>
  <c r="BP20" s="1"/>
  <c r="BK20"/>
  <c r="BG20"/>
  <c r="BH20" s="1"/>
  <c r="BC20"/>
  <c r="BD20" s="1"/>
  <c r="AY20"/>
  <c r="AZ20" s="1"/>
  <c r="AV20"/>
  <c r="AU20"/>
  <c r="AR20"/>
  <c r="AS20" s="1"/>
  <c r="AN20"/>
  <c r="AO20" s="1"/>
  <c r="AJ20"/>
  <c r="AK20" s="1"/>
  <c r="AF20"/>
  <c r="AG20" s="1"/>
  <c r="AB20"/>
  <c r="AC20" s="1"/>
  <c r="Y20"/>
  <c r="X20"/>
  <c r="U20"/>
  <c r="Q20"/>
  <c r="M20"/>
  <c r="I20"/>
  <c r="E20"/>
  <c r="B20"/>
  <c r="A20"/>
  <c r="KZ19"/>
  <c r="LA19" s="1"/>
  <c r="KV19"/>
  <c r="KW19" s="1"/>
  <c r="KR19"/>
  <c r="KS19" s="1"/>
  <c r="KO19"/>
  <c r="KN19"/>
  <c r="KK19"/>
  <c r="KG19"/>
  <c r="KH19" s="1"/>
  <c r="KC19"/>
  <c r="KD19" s="1"/>
  <c r="JY19"/>
  <c r="JZ19" s="1"/>
  <c r="JU19"/>
  <c r="JV19" s="1"/>
  <c r="JR19"/>
  <c r="JQ19"/>
  <c r="JN19"/>
  <c r="JJ19"/>
  <c r="JF19"/>
  <c r="JB19"/>
  <c r="IX19"/>
  <c r="IU19"/>
  <c r="IT19"/>
  <c r="IQ19"/>
  <c r="IR19" s="1"/>
  <c r="IM19"/>
  <c r="IN19" s="1"/>
  <c r="II19"/>
  <c r="IJ19" s="1"/>
  <c r="IE19"/>
  <c r="IF19" s="1"/>
  <c r="IA19"/>
  <c r="IB19" s="1"/>
  <c r="HX19"/>
  <c r="HW19"/>
  <c r="HT19"/>
  <c r="HU19" s="1"/>
  <c r="HP19"/>
  <c r="HQ19" s="1"/>
  <c r="HL19"/>
  <c r="HM19" s="1"/>
  <c r="HH19"/>
  <c r="HI19" s="1"/>
  <c r="HD19"/>
  <c r="HE19" s="1"/>
  <c r="HA19"/>
  <c r="GZ19"/>
  <c r="GW19"/>
  <c r="GX19" s="1"/>
  <c r="GS19"/>
  <c r="GT19" s="1"/>
  <c r="GO19"/>
  <c r="GP19" s="1"/>
  <c r="GK19"/>
  <c r="GL19" s="1"/>
  <c r="GG19"/>
  <c r="GH19" s="1"/>
  <c r="GD19"/>
  <c r="GC19"/>
  <c r="FZ19"/>
  <c r="GA19" s="1"/>
  <c r="FV19"/>
  <c r="FW19" s="1"/>
  <c r="FR19"/>
  <c r="FS19" s="1"/>
  <c r="FN19"/>
  <c r="FO19" s="1"/>
  <c r="FJ19"/>
  <c r="FK19" s="1"/>
  <c r="FG19"/>
  <c r="FF19"/>
  <c r="FC19"/>
  <c r="FD19" s="1"/>
  <c r="EY19"/>
  <c r="EZ19" s="1"/>
  <c r="EU19"/>
  <c r="EV19" s="1"/>
  <c r="EQ19"/>
  <c r="ER19" s="1"/>
  <c r="EM19"/>
  <c r="EN19" s="1"/>
  <c r="EJ19"/>
  <c r="EI19"/>
  <c r="EF19"/>
  <c r="EG19" s="1"/>
  <c r="EB19"/>
  <c r="EC19" s="1"/>
  <c r="DX19"/>
  <c r="DY19" s="1"/>
  <c r="DU19"/>
  <c r="DT19"/>
  <c r="DP19"/>
  <c r="DM19"/>
  <c r="DL19"/>
  <c r="DJ19" s="1"/>
  <c r="DI19"/>
  <c r="DE19"/>
  <c r="DA19"/>
  <c r="CW19"/>
  <c r="CS19"/>
  <c r="CP19"/>
  <c r="CO19"/>
  <c r="CM19"/>
  <c r="CL19"/>
  <c r="CI19"/>
  <c r="CH19"/>
  <c r="CE19"/>
  <c r="CD19"/>
  <c r="BZ19"/>
  <c r="BV19"/>
  <c r="BW19" s="1"/>
  <c r="BS19"/>
  <c r="BR19"/>
  <c r="BO19"/>
  <c r="BP19" s="1"/>
  <c r="BK19"/>
  <c r="BH19"/>
  <c r="BG19"/>
  <c r="BC19"/>
  <c r="AY19"/>
  <c r="AZ19" s="1"/>
  <c r="AV19"/>
  <c r="AU19"/>
  <c r="AR19"/>
  <c r="AS19" s="1"/>
  <c r="AN19"/>
  <c r="AO19" s="1"/>
  <c r="AJ19"/>
  <c r="AK19" s="1"/>
  <c r="AF19"/>
  <c r="AG19" s="1"/>
  <c r="AB19"/>
  <c r="AC19" s="1"/>
  <c r="Y19"/>
  <c r="X19"/>
  <c r="V19" s="1"/>
  <c r="U19"/>
  <c r="Q19"/>
  <c r="M19"/>
  <c r="I19"/>
  <c r="E19"/>
  <c r="B19"/>
  <c r="A19"/>
  <c r="LA18"/>
  <c r="KZ18"/>
  <c r="KW18"/>
  <c r="KV18"/>
  <c r="KR18"/>
  <c r="KS18" s="1"/>
  <c r="KO18"/>
  <c r="KN18"/>
  <c r="KK18"/>
  <c r="KL18" s="1"/>
  <c r="KG18"/>
  <c r="KH18" s="1"/>
  <c r="KC18"/>
  <c r="KD18" s="1"/>
  <c r="JY18"/>
  <c r="JZ18" s="1"/>
  <c r="JU18"/>
  <c r="JV18" s="1"/>
  <c r="JR18"/>
  <c r="JQ18"/>
  <c r="JN18"/>
  <c r="JJ18"/>
  <c r="JF18"/>
  <c r="JB18"/>
  <c r="IX18"/>
  <c r="IU18"/>
  <c r="IT18"/>
  <c r="IQ18"/>
  <c r="IR18" s="1"/>
  <c r="IM18"/>
  <c r="IN18" s="1"/>
  <c r="II18"/>
  <c r="IJ18" s="1"/>
  <c r="IE18"/>
  <c r="IF18" s="1"/>
  <c r="IA18"/>
  <c r="IB18" s="1"/>
  <c r="HX18"/>
  <c r="HW18"/>
  <c r="HT18"/>
  <c r="HU18" s="1"/>
  <c r="HP18"/>
  <c r="HQ18" s="1"/>
  <c r="HL18"/>
  <c r="HH18"/>
  <c r="HI18" s="1"/>
  <c r="HD18"/>
  <c r="HE18" s="1"/>
  <c r="HA18"/>
  <c r="GZ18"/>
  <c r="GW18"/>
  <c r="GX18" s="1"/>
  <c r="GS18"/>
  <c r="GT18" s="1"/>
  <c r="GO18"/>
  <c r="GP18" s="1"/>
  <c r="GK18"/>
  <c r="GL18" s="1"/>
  <c r="GG18"/>
  <c r="GH18" s="1"/>
  <c r="GD18"/>
  <c r="GC18"/>
  <c r="FZ18"/>
  <c r="GA18" s="1"/>
  <c r="FV18"/>
  <c r="FW18" s="1"/>
  <c r="FS18"/>
  <c r="FR18"/>
  <c r="FO18"/>
  <c r="FN18"/>
  <c r="FK18"/>
  <c r="FJ18"/>
  <c r="FG18"/>
  <c r="FF18"/>
  <c r="FD18"/>
  <c r="FC18"/>
  <c r="EZ18"/>
  <c r="EY18"/>
  <c r="EV18"/>
  <c r="EU18"/>
  <c r="ER18"/>
  <c r="EQ18"/>
  <c r="EN18"/>
  <c r="EM18"/>
  <c r="EJ18"/>
  <c r="EI18"/>
  <c r="EG18"/>
  <c r="EF18"/>
  <c r="EC18"/>
  <c r="EB18"/>
  <c r="DX18"/>
  <c r="DT18"/>
  <c r="DU18" s="1"/>
  <c r="DP18"/>
  <c r="DM18"/>
  <c r="DL18"/>
  <c r="DI18"/>
  <c r="DE18"/>
  <c r="DA18"/>
  <c r="CW18"/>
  <c r="CS18"/>
  <c r="CP18"/>
  <c r="CO18"/>
  <c r="CL18"/>
  <c r="CM18" s="1"/>
  <c r="CH18"/>
  <c r="CI18" s="1"/>
  <c r="CD18"/>
  <c r="CE18" s="1"/>
  <c r="BZ18"/>
  <c r="BW18"/>
  <c r="BV18"/>
  <c r="BS18"/>
  <c r="BR18"/>
  <c r="BP18"/>
  <c r="BO18"/>
  <c r="BK18"/>
  <c r="BG18"/>
  <c r="BH18" s="1"/>
  <c r="BC18"/>
  <c r="AY18"/>
  <c r="AZ18" s="1"/>
  <c r="AV18"/>
  <c r="AU18"/>
  <c r="AR18"/>
  <c r="AS18" s="1"/>
  <c r="AN18"/>
  <c r="AO18" s="1"/>
  <c r="AJ18"/>
  <c r="AK18" s="1"/>
  <c r="AF18"/>
  <c r="AG18" s="1"/>
  <c r="AB18"/>
  <c r="AC18" s="1"/>
  <c r="Y18"/>
  <c r="X18"/>
  <c r="U18"/>
  <c r="Q18"/>
  <c r="M18"/>
  <c r="I18"/>
  <c r="E18"/>
  <c r="B18"/>
  <c r="A18"/>
  <c r="KZ17"/>
  <c r="LA17" s="1"/>
  <c r="KV17"/>
  <c r="KW17" s="1"/>
  <c r="KR17"/>
  <c r="KS17" s="1"/>
  <c r="KO17"/>
  <c r="KN17"/>
  <c r="KK17"/>
  <c r="KH17"/>
  <c r="KG17"/>
  <c r="KD17"/>
  <c r="KC17"/>
  <c r="JZ17"/>
  <c r="JY17"/>
  <c r="JV17"/>
  <c r="JU17"/>
  <c r="JR17"/>
  <c r="JQ17"/>
  <c r="JN17"/>
  <c r="JJ17"/>
  <c r="JF17"/>
  <c r="JB17"/>
  <c r="IX17"/>
  <c r="IU17"/>
  <c r="IT17"/>
  <c r="IQ17"/>
  <c r="IR17" s="1"/>
  <c r="IM17"/>
  <c r="IN17" s="1"/>
  <c r="II17"/>
  <c r="IJ17" s="1"/>
  <c r="IE17"/>
  <c r="IF17" s="1"/>
  <c r="IA17"/>
  <c r="IB17" s="1"/>
  <c r="HX17"/>
  <c r="HW17"/>
  <c r="HT17"/>
  <c r="HU17" s="1"/>
  <c r="HP17"/>
  <c r="HQ17" s="1"/>
  <c r="HL17"/>
  <c r="HH17"/>
  <c r="HD17"/>
  <c r="HE17" s="1"/>
  <c r="HA17"/>
  <c r="GZ17"/>
  <c r="GW17"/>
  <c r="GX17" s="1"/>
  <c r="GS17"/>
  <c r="GT17" s="1"/>
  <c r="GO17"/>
  <c r="GP17" s="1"/>
  <c r="GK17"/>
  <c r="GL17" s="1"/>
  <c r="GG17"/>
  <c r="GH17" s="1"/>
  <c r="GD17"/>
  <c r="GC17"/>
  <c r="FZ17"/>
  <c r="GA17" s="1"/>
  <c r="FV17"/>
  <c r="FW17" s="1"/>
  <c r="FR17"/>
  <c r="FS17" s="1"/>
  <c r="FN17"/>
  <c r="FO17" s="1"/>
  <c r="FJ17"/>
  <c r="FK17" s="1"/>
  <c r="FG17"/>
  <c r="FF17"/>
  <c r="FC17"/>
  <c r="FD17" s="1"/>
  <c r="EY17"/>
  <c r="EZ17" s="1"/>
  <c r="EU17"/>
  <c r="EV17" s="1"/>
  <c r="EQ17"/>
  <c r="ER17" s="1"/>
  <c r="EM17"/>
  <c r="EN17" s="1"/>
  <c r="EJ17"/>
  <c r="EI17"/>
  <c r="EF17"/>
  <c r="EG17" s="1"/>
  <c r="EB17"/>
  <c r="EC17" s="1"/>
  <c r="DX17"/>
  <c r="DY17" s="1"/>
  <c r="DT17"/>
  <c r="DU17" s="1"/>
  <c r="DP17"/>
  <c r="DM17"/>
  <c r="DL17"/>
  <c r="DI17"/>
  <c r="DE17"/>
  <c r="DA17"/>
  <c r="CW17"/>
  <c r="CS17"/>
  <c r="CP17"/>
  <c r="CO17"/>
  <c r="CL17"/>
  <c r="CM17" s="1"/>
  <c r="CH17"/>
  <c r="CI17" s="1"/>
  <c r="CE17"/>
  <c r="CD17"/>
  <c r="BZ17"/>
  <c r="BV17"/>
  <c r="BW17" s="1"/>
  <c r="BS17"/>
  <c r="BR17"/>
  <c r="BO17"/>
  <c r="BP17" s="1"/>
  <c r="BK17"/>
  <c r="BH17"/>
  <c r="BG17"/>
  <c r="BC17"/>
  <c r="AY17"/>
  <c r="AZ17" s="1"/>
  <c r="AV17"/>
  <c r="AU17"/>
  <c r="AR17"/>
  <c r="AS17" s="1"/>
  <c r="AN17"/>
  <c r="AO17" s="1"/>
  <c r="AJ17"/>
  <c r="AK17" s="1"/>
  <c r="AF17"/>
  <c r="AG17" s="1"/>
  <c r="AB17"/>
  <c r="AC17" s="1"/>
  <c r="Y17"/>
  <c r="X17"/>
  <c r="V17" s="1"/>
  <c r="U17"/>
  <c r="Q17"/>
  <c r="M17"/>
  <c r="I17"/>
  <c r="E17"/>
  <c r="B17"/>
  <c r="A17"/>
  <c r="LA16"/>
  <c r="KZ16"/>
  <c r="KW16"/>
  <c r="KV16"/>
  <c r="KS16"/>
  <c r="KR16"/>
  <c r="KO16"/>
  <c r="KN16"/>
  <c r="KK16"/>
  <c r="KG16"/>
  <c r="KH16" s="1"/>
  <c r="KC16"/>
  <c r="KD16" s="1"/>
  <c r="JY16"/>
  <c r="JZ16" s="1"/>
  <c r="JU16"/>
  <c r="JV16" s="1"/>
  <c r="JR16"/>
  <c r="JQ16"/>
  <c r="JO16" s="1"/>
  <c r="JN16"/>
  <c r="JJ16"/>
  <c r="JF16"/>
  <c r="JB16"/>
  <c r="IX16"/>
  <c r="IU16"/>
  <c r="IT16"/>
  <c r="IR16"/>
  <c r="IQ16"/>
  <c r="IN16"/>
  <c r="IM16"/>
  <c r="IJ16"/>
  <c r="II16"/>
  <c r="IF16"/>
  <c r="IE16"/>
  <c r="IB16"/>
  <c r="IA16"/>
  <c r="HX16"/>
  <c r="HW16"/>
  <c r="HU16"/>
  <c r="HT16"/>
  <c r="HQ16"/>
  <c r="HP16"/>
  <c r="HM16"/>
  <c r="HL16"/>
  <c r="HH16"/>
  <c r="HD16"/>
  <c r="HE16" s="1"/>
  <c r="HA16"/>
  <c r="GZ16"/>
  <c r="GW16"/>
  <c r="GX16" s="1"/>
  <c r="GS16"/>
  <c r="GT16" s="1"/>
  <c r="GO16"/>
  <c r="GP16" s="1"/>
  <c r="GK16"/>
  <c r="GL16" s="1"/>
  <c r="GG16"/>
  <c r="GH16" s="1"/>
  <c r="GD16"/>
  <c r="GC16"/>
  <c r="FZ16"/>
  <c r="GA16" s="1"/>
  <c r="FV16"/>
  <c r="FW16" s="1"/>
  <c r="FR16"/>
  <c r="FS16" s="1"/>
  <c r="FN16"/>
  <c r="FO16" s="1"/>
  <c r="FJ16"/>
  <c r="FK16" s="1"/>
  <c r="FG16"/>
  <c r="FF16"/>
  <c r="FC16"/>
  <c r="FD16" s="1"/>
  <c r="EY16"/>
  <c r="EZ16" s="1"/>
  <c r="EU16"/>
  <c r="EV16" s="1"/>
  <c r="EQ16"/>
  <c r="ER16" s="1"/>
  <c r="EM16"/>
  <c r="EN16" s="1"/>
  <c r="EJ16"/>
  <c r="EI16"/>
  <c r="EF16"/>
  <c r="EG16" s="1"/>
  <c r="EB16"/>
  <c r="EC16" s="1"/>
  <c r="DX16"/>
  <c r="DY16" s="1"/>
  <c r="DU16"/>
  <c r="DT16"/>
  <c r="DP16"/>
  <c r="DM16"/>
  <c r="DL16"/>
  <c r="DI16"/>
  <c r="DE16"/>
  <c r="DA16"/>
  <c r="CW16"/>
  <c r="CS16"/>
  <c r="CP16"/>
  <c r="CO16"/>
  <c r="CM16"/>
  <c r="CL16"/>
  <c r="CH16"/>
  <c r="CI16" s="1"/>
  <c r="CD16"/>
  <c r="CE16" s="1"/>
  <c r="BZ16"/>
  <c r="BV16"/>
  <c r="BW16" s="1"/>
  <c r="BS16"/>
  <c r="BR16"/>
  <c r="BO16"/>
  <c r="BP16" s="1"/>
  <c r="BK16"/>
  <c r="BG16"/>
  <c r="BH16" s="1"/>
  <c r="BC16"/>
  <c r="AZ16"/>
  <c r="AY16"/>
  <c r="AV16"/>
  <c r="AU16"/>
  <c r="AS16"/>
  <c r="AR16"/>
  <c r="AO16"/>
  <c r="AN16"/>
  <c r="AK16"/>
  <c r="AJ16"/>
  <c r="AG16"/>
  <c r="AF16"/>
  <c r="AC16"/>
  <c r="AB16"/>
  <c r="Y16"/>
  <c r="X16"/>
  <c r="U16"/>
  <c r="Q16"/>
  <c r="M16"/>
  <c r="I16"/>
  <c r="E16"/>
  <c r="B16"/>
  <c r="A16"/>
  <c r="KZ15"/>
  <c r="LA15" s="1"/>
  <c r="KV15"/>
  <c r="KW15" s="1"/>
  <c r="KR15"/>
  <c r="KS15" s="1"/>
  <c r="KO15"/>
  <c r="KN15"/>
  <c r="KK15"/>
  <c r="KG15"/>
  <c r="KH15" s="1"/>
  <c r="KC15"/>
  <c r="KD15" s="1"/>
  <c r="JY15"/>
  <c r="JZ15" s="1"/>
  <c r="JU15"/>
  <c r="JV15" s="1"/>
  <c r="JR15"/>
  <c r="JQ15"/>
  <c r="JO15" s="1"/>
  <c r="JN15"/>
  <c r="JJ15"/>
  <c r="JF15"/>
  <c r="JB15"/>
  <c r="IX15"/>
  <c r="IU15"/>
  <c r="IT15"/>
  <c r="IR15"/>
  <c r="IQ15"/>
  <c r="IN15"/>
  <c r="IM15"/>
  <c r="IJ15"/>
  <c r="II15"/>
  <c r="IF15"/>
  <c r="IE15"/>
  <c r="IB15"/>
  <c r="IA15"/>
  <c r="HX15"/>
  <c r="HW15"/>
  <c r="HU15"/>
  <c r="HT15"/>
  <c r="HQ15"/>
  <c r="HP15"/>
  <c r="HL15"/>
  <c r="HM15" s="1"/>
  <c r="HH15"/>
  <c r="HI15" s="1"/>
  <c r="HE15"/>
  <c r="HD15"/>
  <c r="HA15"/>
  <c r="GZ15"/>
  <c r="GX15"/>
  <c r="GW15"/>
  <c r="GT15"/>
  <c r="GS15"/>
  <c r="GP15"/>
  <c r="GO15"/>
  <c r="GL15"/>
  <c r="GK15"/>
  <c r="GH15"/>
  <c r="GG15"/>
  <c r="GD15"/>
  <c r="GC15"/>
  <c r="GA15"/>
  <c r="FZ15"/>
  <c r="FV15"/>
  <c r="FW15" s="1"/>
  <c r="FR15"/>
  <c r="FS15" s="1"/>
  <c r="FN15"/>
  <c r="FO15" s="1"/>
  <c r="FJ15"/>
  <c r="FK15" s="1"/>
  <c r="FG15"/>
  <c r="FF15"/>
  <c r="FC15"/>
  <c r="FD15" s="1"/>
  <c r="EY15"/>
  <c r="EZ15" s="1"/>
  <c r="EU15"/>
  <c r="EV15" s="1"/>
  <c r="EQ15"/>
  <c r="ER15" s="1"/>
  <c r="EM15"/>
  <c r="EN15" s="1"/>
  <c r="EJ15"/>
  <c r="EI15"/>
  <c r="EF15"/>
  <c r="EG15" s="1"/>
  <c r="EB15"/>
  <c r="EC15" s="1"/>
  <c r="DX15"/>
  <c r="DY15" s="1"/>
  <c r="DT15"/>
  <c r="DU15" s="1"/>
  <c r="DP15"/>
  <c r="DM15"/>
  <c r="DL15"/>
  <c r="DI15"/>
  <c r="DE15"/>
  <c r="DA15"/>
  <c r="CW15"/>
  <c r="CS15"/>
  <c r="CP15"/>
  <c r="CO15"/>
  <c r="CL15"/>
  <c r="CM15" s="1"/>
  <c r="CH15"/>
  <c r="CI15" s="1"/>
  <c r="CD15"/>
  <c r="CE15" s="1"/>
  <c r="BZ15"/>
  <c r="BV15"/>
  <c r="BW15" s="1"/>
  <c r="BS15"/>
  <c r="BR15"/>
  <c r="BO15"/>
  <c r="BP15" s="1"/>
  <c r="BK15"/>
  <c r="BG15"/>
  <c r="BH15" s="1"/>
  <c r="BC15"/>
  <c r="AY15"/>
  <c r="AZ15" s="1"/>
  <c r="AV15"/>
  <c r="AU15"/>
  <c r="AR15"/>
  <c r="AS15" s="1"/>
  <c r="AN15"/>
  <c r="AO15" s="1"/>
  <c r="AJ15"/>
  <c r="AK15" s="1"/>
  <c r="AF15"/>
  <c r="AG15" s="1"/>
  <c r="AB15"/>
  <c r="AC15" s="1"/>
  <c r="Y15"/>
  <c r="X15"/>
  <c r="U15"/>
  <c r="Q15"/>
  <c r="M15"/>
  <c r="I15"/>
  <c r="E15"/>
  <c r="B15"/>
  <c r="A15"/>
  <c r="KZ14"/>
  <c r="LA14" s="1"/>
  <c r="KV14"/>
  <c r="KW14" s="1"/>
  <c r="KR14"/>
  <c r="KS14" s="1"/>
  <c r="KO14"/>
  <c r="KN14"/>
  <c r="KK14"/>
  <c r="KL14" s="1"/>
  <c r="KG14"/>
  <c r="KH14" s="1"/>
  <c r="KC14"/>
  <c r="KD14" s="1"/>
  <c r="JY14"/>
  <c r="JZ14" s="1"/>
  <c r="JU14"/>
  <c r="JV14" s="1"/>
  <c r="JR14"/>
  <c r="JQ14"/>
  <c r="JN14"/>
  <c r="JJ14"/>
  <c r="JF14"/>
  <c r="JB14"/>
  <c r="IX14"/>
  <c r="IU14"/>
  <c r="IT14"/>
  <c r="IQ14"/>
  <c r="IR14" s="1"/>
  <c r="IM14"/>
  <c r="IN14" s="1"/>
  <c r="II14"/>
  <c r="IJ14" s="1"/>
  <c r="IE14"/>
  <c r="IF14" s="1"/>
  <c r="IA14"/>
  <c r="IB14" s="1"/>
  <c r="HX14"/>
  <c r="HW14"/>
  <c r="HT14"/>
  <c r="HU14" s="1"/>
  <c r="HP14"/>
  <c r="HQ14" s="1"/>
  <c r="HL14"/>
  <c r="HH14"/>
  <c r="HI14" s="1"/>
  <c r="HD14"/>
  <c r="HE14" s="1"/>
  <c r="HA14"/>
  <c r="GZ14"/>
  <c r="GW14"/>
  <c r="GX14" s="1"/>
  <c r="GS14"/>
  <c r="GT14" s="1"/>
  <c r="GO14"/>
  <c r="GP14" s="1"/>
  <c r="GK14"/>
  <c r="GL14" s="1"/>
  <c r="GG14"/>
  <c r="GH14" s="1"/>
  <c r="GD14"/>
  <c r="GC14"/>
  <c r="FZ14"/>
  <c r="GA14" s="1"/>
  <c r="FV14"/>
  <c r="FW14" s="1"/>
  <c r="FR14"/>
  <c r="FN14"/>
  <c r="FJ14"/>
  <c r="FG14"/>
  <c r="FF14"/>
  <c r="FC14"/>
  <c r="EY14"/>
  <c r="EU14"/>
  <c r="EQ14"/>
  <c r="EM14"/>
  <c r="EJ14"/>
  <c r="EI14"/>
  <c r="EF14"/>
  <c r="EB14"/>
  <c r="DX14"/>
  <c r="DY14" s="1"/>
  <c r="DU14"/>
  <c r="DT14"/>
  <c r="DP14"/>
  <c r="DM14"/>
  <c r="DL14"/>
  <c r="DJ14" s="1"/>
  <c r="DI14"/>
  <c r="DE14"/>
  <c r="DA14"/>
  <c r="CW14"/>
  <c r="CS14"/>
  <c r="CP14"/>
  <c r="CO14"/>
  <c r="CM14"/>
  <c r="CL14"/>
  <c r="CH14"/>
  <c r="CI14" s="1"/>
  <c r="CD14"/>
  <c r="BZ14"/>
  <c r="BV14"/>
  <c r="BW14" s="1"/>
  <c r="BS14"/>
  <c r="BR14"/>
  <c r="BO14"/>
  <c r="BP14" s="1"/>
  <c r="BK14"/>
  <c r="BG14"/>
  <c r="BC14"/>
  <c r="BD14" s="1"/>
  <c r="AY14"/>
  <c r="AV14"/>
  <c r="AU14"/>
  <c r="AR14"/>
  <c r="AN14"/>
  <c r="AJ14"/>
  <c r="AF14"/>
  <c r="AB14"/>
  <c r="Y14"/>
  <c r="X14"/>
  <c r="U14"/>
  <c r="Q14"/>
  <c r="M14"/>
  <c r="I14"/>
  <c r="E14"/>
  <c r="B14"/>
  <c r="A14"/>
  <c r="KZ13"/>
  <c r="LA13" s="1"/>
  <c r="KV13"/>
  <c r="KW13" s="1"/>
  <c r="KR13"/>
  <c r="KS13" s="1"/>
  <c r="KO13"/>
  <c r="KN13"/>
  <c r="KK13"/>
  <c r="KG13"/>
  <c r="KC13"/>
  <c r="JY13"/>
  <c r="JU13"/>
  <c r="JR13"/>
  <c r="JQ13"/>
  <c r="JN13"/>
  <c r="JJ13"/>
  <c r="JF13"/>
  <c r="JB13"/>
  <c r="IX13"/>
  <c r="IU13"/>
  <c r="IT13"/>
  <c r="IQ13"/>
  <c r="IR13" s="1"/>
  <c r="IM13"/>
  <c r="IN13" s="1"/>
  <c r="II13"/>
  <c r="IJ13" s="1"/>
  <c r="IE13"/>
  <c r="IF13" s="1"/>
  <c r="IA13"/>
  <c r="IB13" s="1"/>
  <c r="HX13"/>
  <c r="HW13"/>
  <c r="HT13"/>
  <c r="HU13" s="1"/>
  <c r="HP13"/>
  <c r="HQ13" s="1"/>
  <c r="HL13"/>
  <c r="HH13"/>
  <c r="HD13"/>
  <c r="HE13" s="1"/>
  <c r="HA13"/>
  <c r="GZ13"/>
  <c r="GW13"/>
  <c r="GX13" s="1"/>
  <c r="GS13"/>
  <c r="GT13" s="1"/>
  <c r="GO13"/>
  <c r="GP13" s="1"/>
  <c r="GK13"/>
  <c r="GL13" s="1"/>
  <c r="GG13"/>
  <c r="GH13" s="1"/>
  <c r="GD13"/>
  <c r="GC13"/>
  <c r="FZ13"/>
  <c r="GA13" s="1"/>
  <c r="FV13"/>
  <c r="FW13" s="1"/>
  <c r="FS13"/>
  <c r="FR13"/>
  <c r="FO13"/>
  <c r="FN13"/>
  <c r="FK13"/>
  <c r="FJ13"/>
  <c r="FG13"/>
  <c r="FF13"/>
  <c r="FD13"/>
  <c r="FC13"/>
  <c r="EZ13"/>
  <c r="EY13"/>
  <c r="EV13"/>
  <c r="EU13"/>
  <c r="ER13"/>
  <c r="EQ13"/>
  <c r="EN13"/>
  <c r="EM13"/>
  <c r="EJ13"/>
  <c r="EI13"/>
  <c r="EG13"/>
  <c r="EF13"/>
  <c r="EC13"/>
  <c r="EB13"/>
  <c r="DX13"/>
  <c r="DT13"/>
  <c r="DP13"/>
  <c r="DM13"/>
  <c r="DL13"/>
  <c r="DI13"/>
  <c r="DE13"/>
  <c r="DA13"/>
  <c r="CW13"/>
  <c r="CS13"/>
  <c r="CP13"/>
  <c r="CO13"/>
  <c r="CL13"/>
  <c r="CH13"/>
  <c r="CI13" s="1"/>
  <c r="CE13"/>
  <c r="CD13"/>
  <c r="BZ13"/>
  <c r="BV13"/>
  <c r="BS13"/>
  <c r="BR13"/>
  <c r="BO13"/>
  <c r="BK13"/>
  <c r="BH13"/>
  <c r="BG13"/>
  <c r="BC13"/>
  <c r="AY13"/>
  <c r="AV13"/>
  <c r="AU13"/>
  <c r="AR13"/>
  <c r="AN13"/>
  <c r="AJ13"/>
  <c r="AF13"/>
  <c r="AB13"/>
  <c r="Y13"/>
  <c r="X13"/>
  <c r="V13" s="1"/>
  <c r="U13"/>
  <c r="Q13"/>
  <c r="M13"/>
  <c r="I13"/>
  <c r="E13"/>
  <c r="B13"/>
  <c r="A13"/>
  <c r="LA12"/>
  <c r="KZ12"/>
  <c r="KW12"/>
  <c r="KV12"/>
  <c r="KR12"/>
  <c r="KO12"/>
  <c r="KN12"/>
  <c r="KK12"/>
  <c r="KL12" s="1"/>
  <c r="KH12"/>
  <c r="KG12"/>
  <c r="KD12"/>
  <c r="KC12"/>
  <c r="JZ12"/>
  <c r="JY12"/>
  <c r="JV12"/>
  <c r="JU12"/>
  <c r="JR12"/>
  <c r="JQ12"/>
  <c r="JN12"/>
  <c r="JJ12"/>
  <c r="JF12"/>
  <c r="JB12"/>
  <c r="IX12"/>
  <c r="IU12"/>
  <c r="IT12"/>
  <c r="IQ12"/>
  <c r="IM12"/>
  <c r="II12"/>
  <c r="IE12"/>
  <c r="IA12"/>
  <c r="HX12"/>
  <c r="HW12"/>
  <c r="HT12"/>
  <c r="HP12"/>
  <c r="HL12"/>
  <c r="HM12" s="1"/>
  <c r="HH12"/>
  <c r="HI12" s="1"/>
  <c r="HE12"/>
  <c r="HD12"/>
  <c r="HA12"/>
  <c r="GZ12"/>
  <c r="GX12"/>
  <c r="GW12"/>
  <c r="GT12"/>
  <c r="GS12"/>
  <c r="GP12"/>
  <c r="GO12"/>
  <c r="GL12"/>
  <c r="GK12"/>
  <c r="GH12"/>
  <c r="GG12"/>
  <c r="GD12"/>
  <c r="GC12"/>
  <c r="GA12"/>
  <c r="FZ12"/>
  <c r="FV12"/>
  <c r="FW12" s="1"/>
  <c r="FR12"/>
  <c r="FS12" s="1"/>
  <c r="FN12"/>
  <c r="FO12" s="1"/>
  <c r="FJ12"/>
  <c r="FK12" s="1"/>
  <c r="FG12"/>
  <c r="FF12"/>
  <c r="FC12"/>
  <c r="FD12" s="1"/>
  <c r="EY12"/>
  <c r="EZ12" s="1"/>
  <c r="EU12"/>
  <c r="EV12" s="1"/>
  <c r="EQ12"/>
  <c r="ER12" s="1"/>
  <c r="EM12"/>
  <c r="EN12" s="1"/>
  <c r="EJ12"/>
  <c r="EI12"/>
  <c r="EF12"/>
  <c r="EG12" s="1"/>
  <c r="EB12"/>
  <c r="EC12" s="1"/>
  <c r="DX12"/>
  <c r="DY12" s="1"/>
  <c r="DT12"/>
  <c r="DP12"/>
  <c r="DM12"/>
  <c r="DL12"/>
  <c r="DI12"/>
  <c r="DE12"/>
  <c r="DA12"/>
  <c r="CW12"/>
  <c r="CS12"/>
  <c r="CP12"/>
  <c r="CO12"/>
  <c r="CL12"/>
  <c r="CH12"/>
  <c r="CI12" s="1"/>
  <c r="CD12"/>
  <c r="CE12" s="1"/>
  <c r="BZ12"/>
  <c r="BV12"/>
  <c r="BS12"/>
  <c r="BR12"/>
  <c r="BO12"/>
  <c r="BK12"/>
  <c r="BG12"/>
  <c r="BH12" s="1"/>
  <c r="BC12"/>
  <c r="AY12"/>
  <c r="AV12"/>
  <c r="AU12"/>
  <c r="AR12"/>
  <c r="AN12"/>
  <c r="AJ12"/>
  <c r="AF12"/>
  <c r="AB12"/>
  <c r="Y12"/>
  <c r="X12"/>
  <c r="U12"/>
  <c r="Q12"/>
  <c r="M12"/>
  <c r="I12"/>
  <c r="E12"/>
  <c r="B12"/>
  <c r="A12"/>
  <c r="KZ11"/>
  <c r="LA11" s="1"/>
  <c r="KV11"/>
  <c r="KW11" s="1"/>
  <c r="KR11"/>
  <c r="KS11" s="1"/>
  <c r="KO11"/>
  <c r="KN11"/>
  <c r="KK11"/>
  <c r="KL11" s="1"/>
  <c r="KG11"/>
  <c r="KH11" s="1"/>
  <c r="KC11"/>
  <c r="KD11" s="1"/>
  <c r="JY11"/>
  <c r="JZ11" s="1"/>
  <c r="JU11"/>
  <c r="JV11" s="1"/>
  <c r="JR11"/>
  <c r="JQ11"/>
  <c r="JN11"/>
  <c r="JJ11"/>
  <c r="JF11"/>
  <c r="JB11"/>
  <c r="IX11"/>
  <c r="IU11"/>
  <c r="IT11"/>
  <c r="IQ11"/>
  <c r="IM11"/>
  <c r="II11"/>
  <c r="IE11"/>
  <c r="IA11"/>
  <c r="HX11"/>
  <c r="HW11"/>
  <c r="HT11"/>
  <c r="HP11"/>
  <c r="HL11"/>
  <c r="HM11" s="1"/>
  <c r="HH11"/>
  <c r="HI11" s="1"/>
  <c r="HD11"/>
  <c r="HA11"/>
  <c r="GZ11"/>
  <c r="GW11"/>
  <c r="GS11"/>
  <c r="GO11"/>
  <c r="GK11"/>
  <c r="GG11"/>
  <c r="GD11"/>
  <c r="GC11"/>
  <c r="FZ11"/>
  <c r="FV11"/>
  <c r="FR11"/>
  <c r="FN11"/>
  <c r="FJ11"/>
  <c r="FG11"/>
  <c r="FF11"/>
  <c r="FC11"/>
  <c r="EY11"/>
  <c r="EU11"/>
  <c r="EQ11"/>
  <c r="EM11"/>
  <c r="EJ11"/>
  <c r="EI11"/>
  <c r="EF11"/>
  <c r="EB11"/>
  <c r="DX11"/>
  <c r="DY11" s="1"/>
  <c r="DU11"/>
  <c r="DT11"/>
  <c r="DP11"/>
  <c r="DM11"/>
  <c r="DL11"/>
  <c r="DJ11" s="1"/>
  <c r="DI11"/>
  <c r="DE11"/>
  <c r="DA11"/>
  <c r="CW11"/>
  <c r="CS11"/>
  <c r="CP11"/>
  <c r="CO11"/>
  <c r="CM11"/>
  <c r="CL11"/>
  <c r="CH11"/>
  <c r="CI11" s="1"/>
  <c r="CD11"/>
  <c r="BZ11"/>
  <c r="BV11"/>
  <c r="BW11" s="1"/>
  <c r="BS11"/>
  <c r="BR11"/>
  <c r="BO11"/>
  <c r="BP11" s="1"/>
  <c r="BK11"/>
  <c r="BG11"/>
  <c r="BC11"/>
  <c r="AZ11"/>
  <c r="AY11"/>
  <c r="AV11"/>
  <c r="AU11"/>
  <c r="AS11"/>
  <c r="AR11"/>
  <c r="AO11"/>
  <c r="AN11"/>
  <c r="AK11"/>
  <c r="AJ11"/>
  <c r="AG11"/>
  <c r="AF11"/>
  <c r="AC11"/>
  <c r="AB11"/>
  <c r="Y11"/>
  <c r="X11"/>
  <c r="U11"/>
  <c r="Q11"/>
  <c r="M11"/>
  <c r="I11"/>
  <c r="E11"/>
  <c r="B11"/>
  <c r="A11"/>
  <c r="KZ10"/>
  <c r="KV10"/>
  <c r="KR10"/>
  <c r="KS10" s="1"/>
  <c r="KO10"/>
  <c r="KN10"/>
  <c r="KK10"/>
  <c r="KG10"/>
  <c r="KC10"/>
  <c r="JY10"/>
  <c r="JU10"/>
  <c r="JR10"/>
  <c r="JQ10"/>
  <c r="JO10" s="1"/>
  <c r="JN10"/>
  <c r="JJ10"/>
  <c r="JF10"/>
  <c r="JB10"/>
  <c r="IX10"/>
  <c r="IU10"/>
  <c r="IT10"/>
  <c r="IR10"/>
  <c r="IQ10"/>
  <c r="IN10"/>
  <c r="IM10"/>
  <c r="IJ10"/>
  <c r="II10"/>
  <c r="IE10"/>
  <c r="IF10" s="1"/>
  <c r="IA10"/>
  <c r="HX10"/>
  <c r="HW10"/>
  <c r="HT10"/>
  <c r="HP10"/>
  <c r="HL10"/>
  <c r="HM10" s="1"/>
  <c r="HH10"/>
  <c r="HD10"/>
  <c r="HA10"/>
  <c r="GZ10"/>
  <c r="GW10"/>
  <c r="GS10"/>
  <c r="GO10"/>
  <c r="GK10"/>
  <c r="GG10"/>
  <c r="GD10"/>
  <c r="GC10"/>
  <c r="FZ10"/>
  <c r="FV10"/>
  <c r="FR10"/>
  <c r="FN10"/>
  <c r="FJ10"/>
  <c r="FG10"/>
  <c r="FF10"/>
  <c r="FC10"/>
  <c r="EY10"/>
  <c r="EU10"/>
  <c r="EQ10"/>
  <c r="EM10"/>
  <c r="EJ10"/>
  <c r="EI10"/>
  <c r="EF10"/>
  <c r="EB10"/>
  <c r="DX10"/>
  <c r="DY10" s="1"/>
  <c r="DT10"/>
  <c r="DU10" s="1"/>
  <c r="DP10"/>
  <c r="DM10"/>
  <c r="DL10"/>
  <c r="DI10"/>
  <c r="DE10"/>
  <c r="DA10"/>
  <c r="CW10"/>
  <c r="CS10"/>
  <c r="CP10"/>
  <c r="CO10"/>
  <c r="CL10"/>
  <c r="CM10" s="1"/>
  <c r="CH10"/>
  <c r="CI10" s="1"/>
  <c r="CD10"/>
  <c r="BZ10"/>
  <c r="BW10"/>
  <c r="BV10"/>
  <c r="BS10"/>
  <c r="BR10"/>
  <c r="BP10"/>
  <c r="BO10"/>
  <c r="BK10"/>
  <c r="BG10"/>
  <c r="BC10"/>
  <c r="BD10" s="1"/>
  <c r="AY10"/>
  <c r="AZ10" s="1"/>
  <c r="AV10"/>
  <c r="AU10"/>
  <c r="AR10"/>
  <c r="AS10" s="1"/>
  <c r="AN10"/>
  <c r="AO10" s="1"/>
  <c r="AJ10"/>
  <c r="AK10" s="1"/>
  <c r="AF10"/>
  <c r="AG10" s="1"/>
  <c r="AB10"/>
  <c r="AC10" s="1"/>
  <c r="Y10"/>
  <c r="X10"/>
  <c r="U10"/>
  <c r="Q10"/>
  <c r="M10"/>
  <c r="I10"/>
  <c r="E10"/>
  <c r="B10"/>
  <c r="A10"/>
  <c r="KZ9"/>
  <c r="KV9"/>
  <c r="KR9"/>
  <c r="KS9" s="1"/>
  <c r="KO9"/>
  <c r="KN9"/>
  <c r="KK9"/>
  <c r="KL9" s="1"/>
  <c r="KH9"/>
  <c r="KG9"/>
  <c r="KD9"/>
  <c r="KC9"/>
  <c r="JZ9"/>
  <c r="JY9"/>
  <c r="JV9"/>
  <c r="JU9"/>
  <c r="JR9"/>
  <c r="JQ9"/>
  <c r="JN9"/>
  <c r="JJ9"/>
  <c r="JF9"/>
  <c r="JB9"/>
  <c r="IX9"/>
  <c r="IU9"/>
  <c r="IT9"/>
  <c r="IQ9"/>
  <c r="IM9"/>
  <c r="II9"/>
  <c r="IE9"/>
  <c r="IA9"/>
  <c r="HX9"/>
  <c r="HW9"/>
  <c r="HT9"/>
  <c r="HP9"/>
  <c r="HL9"/>
  <c r="HM9" s="1"/>
  <c r="HH9"/>
  <c r="HI9" s="1"/>
  <c r="HD9"/>
  <c r="HA9"/>
  <c r="GZ9"/>
  <c r="GW9"/>
  <c r="GS9"/>
  <c r="GO9"/>
  <c r="GK9"/>
  <c r="GG9"/>
  <c r="GD9"/>
  <c r="GC9"/>
  <c r="FZ9"/>
  <c r="FV9"/>
  <c r="FR9"/>
  <c r="FN9"/>
  <c r="FJ9"/>
  <c r="FG9"/>
  <c r="FF9"/>
  <c r="FC9"/>
  <c r="EY9"/>
  <c r="EU9"/>
  <c r="EQ9"/>
  <c r="EM9"/>
  <c r="EJ9"/>
  <c r="EI9"/>
  <c r="EF9"/>
  <c r="EB9"/>
  <c r="DX9"/>
  <c r="DT9"/>
  <c r="DU9" s="1"/>
  <c r="DP9"/>
  <c r="DM9"/>
  <c r="DL9"/>
  <c r="DI9"/>
  <c r="DE9"/>
  <c r="DA9"/>
  <c r="CW9"/>
  <c r="CS9"/>
  <c r="CP9"/>
  <c r="CO9"/>
  <c r="CL9"/>
  <c r="CM9" s="1"/>
  <c r="CH9"/>
  <c r="CD9"/>
  <c r="BZ9"/>
  <c r="BW9"/>
  <c r="BV9"/>
  <c r="BS9"/>
  <c r="BR9"/>
  <c r="BP9"/>
  <c r="BO9"/>
  <c r="BK9"/>
  <c r="BG9"/>
  <c r="BC9"/>
  <c r="AY9"/>
  <c r="AZ9" s="1"/>
  <c r="AV9"/>
  <c r="AU9"/>
  <c r="AR9"/>
  <c r="AS9" s="1"/>
  <c r="AN9"/>
  <c r="AO9" s="1"/>
  <c r="AJ9"/>
  <c r="AK9" s="1"/>
  <c r="AF9"/>
  <c r="AG9" s="1"/>
  <c r="AB9"/>
  <c r="AC9" s="1"/>
  <c r="Y9"/>
  <c r="X9"/>
  <c r="U9"/>
  <c r="Q9"/>
  <c r="M9"/>
  <c r="I9"/>
  <c r="E9"/>
  <c r="B9"/>
  <c r="A9"/>
  <c r="KZ8"/>
  <c r="KV8"/>
  <c r="KR8"/>
  <c r="KO8"/>
  <c r="KN8"/>
  <c r="KK8"/>
  <c r="KG8"/>
  <c r="KC8"/>
  <c r="JY8"/>
  <c r="JU8"/>
  <c r="JR8"/>
  <c r="JQ8"/>
  <c r="JN8"/>
  <c r="JJ8"/>
  <c r="JF8"/>
  <c r="JB8"/>
  <c r="IX8"/>
  <c r="IU8"/>
  <c r="IT8"/>
  <c r="IQ8"/>
  <c r="IR8" s="1"/>
  <c r="IM8"/>
  <c r="IN8" s="1"/>
  <c r="II8"/>
  <c r="IJ8" s="1"/>
  <c r="IE8"/>
  <c r="IF8" s="1"/>
  <c r="IA8"/>
  <c r="IB8" s="1"/>
  <c r="HX8"/>
  <c r="HW8"/>
  <c r="HT8"/>
  <c r="HU8" s="1"/>
  <c r="HP8"/>
  <c r="HQ8" s="1"/>
  <c r="HL8"/>
  <c r="HM8" s="1"/>
  <c r="HH8"/>
  <c r="HD8"/>
  <c r="HA8"/>
  <c r="GZ8"/>
  <c r="GW8"/>
  <c r="GS8"/>
  <c r="GO8"/>
  <c r="GK8"/>
  <c r="GG8"/>
  <c r="GD8"/>
  <c r="GC8"/>
  <c r="FZ8"/>
  <c r="FV8"/>
  <c r="FR8"/>
  <c r="FN8"/>
  <c r="FJ8"/>
  <c r="FG8"/>
  <c r="FF8"/>
  <c r="FC8"/>
  <c r="EY8"/>
  <c r="EU8"/>
  <c r="EQ8"/>
  <c r="EM8"/>
  <c r="EJ8"/>
  <c r="EI8"/>
  <c r="EF8"/>
  <c r="EB8"/>
  <c r="DX8"/>
  <c r="DT8"/>
  <c r="DU8" s="1"/>
  <c r="DP8"/>
  <c r="DM8"/>
  <c r="DL8"/>
  <c r="DI8"/>
  <c r="DE8"/>
  <c r="DA8"/>
  <c r="CW8"/>
  <c r="CS8"/>
  <c r="CP8"/>
  <c r="CO8"/>
  <c r="CL8"/>
  <c r="CM8" s="1"/>
  <c r="CH8"/>
  <c r="CI8" s="1"/>
  <c r="CD8"/>
  <c r="BZ8"/>
  <c r="BW8"/>
  <c r="BV8"/>
  <c r="BS8"/>
  <c r="BR8"/>
  <c r="BP8"/>
  <c r="BO8"/>
  <c r="BK8"/>
  <c r="BG8"/>
  <c r="BC8"/>
  <c r="BD8" s="1"/>
  <c r="AY8"/>
  <c r="AZ8" s="1"/>
  <c r="AV8"/>
  <c r="AU8"/>
  <c r="AR8"/>
  <c r="AS8" s="1"/>
  <c r="AN8"/>
  <c r="AO8" s="1"/>
  <c r="AJ8"/>
  <c r="AK8" s="1"/>
  <c r="AF8"/>
  <c r="AG8" s="1"/>
  <c r="AB8"/>
  <c r="AC8" s="1"/>
  <c r="Y8"/>
  <c r="X8"/>
  <c r="U8"/>
  <c r="Q8"/>
  <c r="M8"/>
  <c r="I8"/>
  <c r="E8"/>
  <c r="B8"/>
  <c r="A8"/>
  <c r="KZ7"/>
  <c r="KV7"/>
  <c r="KR7"/>
  <c r="KS7" s="1"/>
  <c r="KO7"/>
  <c r="KN7"/>
  <c r="KK7"/>
  <c r="KG7"/>
  <c r="KC7"/>
  <c r="JY7"/>
  <c r="JU7"/>
  <c r="JR7"/>
  <c r="JQ7"/>
  <c r="JN7"/>
  <c r="JJ7"/>
  <c r="JF7"/>
  <c r="JB7"/>
  <c r="IX7"/>
  <c r="IU7"/>
  <c r="IT7"/>
  <c r="IQ7"/>
  <c r="IR7" s="1"/>
  <c r="IM7"/>
  <c r="IN7" s="1"/>
  <c r="II7"/>
  <c r="IJ7" s="1"/>
  <c r="IE7"/>
  <c r="IF7" s="1"/>
  <c r="IA7"/>
  <c r="IB7" s="1"/>
  <c r="HX7"/>
  <c r="HW7"/>
  <c r="HT7"/>
  <c r="HU7" s="1"/>
  <c r="HP7"/>
  <c r="HQ7" s="1"/>
  <c r="HL7"/>
  <c r="HM7" s="1"/>
  <c r="HH7"/>
  <c r="HD7"/>
  <c r="HE7" s="1"/>
  <c r="HA7"/>
  <c r="GZ7"/>
  <c r="GW7"/>
  <c r="GX7" s="1"/>
  <c r="GS7"/>
  <c r="GT7" s="1"/>
  <c r="GO7"/>
  <c r="GP7" s="1"/>
  <c r="GK7"/>
  <c r="GL7" s="1"/>
  <c r="GG7"/>
  <c r="GH7" s="1"/>
  <c r="GD7"/>
  <c r="GC7"/>
  <c r="FZ7"/>
  <c r="GA7" s="1"/>
  <c r="FV7"/>
  <c r="FW7" s="1"/>
  <c r="FS7"/>
  <c r="FR7"/>
  <c r="FO7"/>
  <c r="FN7"/>
  <c r="FJ7"/>
  <c r="FK7" s="1"/>
  <c r="FG7"/>
  <c r="FF7"/>
  <c r="FC7"/>
  <c r="FD7" s="1"/>
  <c r="EY7"/>
  <c r="EZ7" s="1"/>
  <c r="EU7"/>
  <c r="EV7" s="1"/>
  <c r="EQ7"/>
  <c r="ER7" s="1"/>
  <c r="EM7"/>
  <c r="EN7" s="1"/>
  <c r="EJ7"/>
  <c r="EI7"/>
  <c r="EF7"/>
  <c r="EG7" s="1"/>
  <c r="EB7"/>
  <c r="EC7" s="1"/>
  <c r="DX7"/>
  <c r="DT7"/>
  <c r="DP7"/>
  <c r="DM7"/>
  <c r="DL7"/>
  <c r="DI7"/>
  <c r="DE7"/>
  <c r="DA7"/>
  <c r="CW7"/>
  <c r="CS7"/>
  <c r="CP7"/>
  <c r="CO7"/>
  <c r="CL7"/>
  <c r="CH7"/>
  <c r="CD7"/>
  <c r="CE7" s="1"/>
  <c r="BZ7"/>
  <c r="BV7"/>
  <c r="BS7"/>
  <c r="BR7"/>
  <c r="BO7"/>
  <c r="BK7"/>
  <c r="BG7"/>
  <c r="BH7" s="1"/>
  <c r="BC7"/>
  <c r="AY7"/>
  <c r="AV7"/>
  <c r="AU7"/>
  <c r="AR7"/>
  <c r="AN7"/>
  <c r="AJ7"/>
  <c r="AF7"/>
  <c r="AB7"/>
  <c r="Y7"/>
  <c r="X7"/>
  <c r="U7"/>
  <c r="Q7"/>
  <c r="M7"/>
  <c r="I7"/>
  <c r="E7"/>
  <c r="B7"/>
  <c r="A7"/>
  <c r="KZ6"/>
  <c r="LA6" s="1"/>
  <c r="KV6"/>
  <c r="KW6" s="1"/>
  <c r="KR6"/>
  <c r="KS6" s="1"/>
  <c r="KO6"/>
  <c r="KN6"/>
  <c r="KK6"/>
  <c r="KL6" s="1"/>
  <c r="KG6"/>
  <c r="KC6"/>
  <c r="JY6"/>
  <c r="JU6"/>
  <c r="JR6"/>
  <c r="JQ6"/>
  <c r="JN6"/>
  <c r="JJ6"/>
  <c r="JF6"/>
  <c r="JB6"/>
  <c r="IX6"/>
  <c r="IU6"/>
  <c r="IT6"/>
  <c r="IQ6"/>
  <c r="IR6" s="1"/>
  <c r="IM6"/>
  <c r="IN6" s="1"/>
  <c r="II6"/>
  <c r="IJ6" s="1"/>
  <c r="IE6"/>
  <c r="IF6" s="1"/>
  <c r="IA6"/>
  <c r="IB6" s="1"/>
  <c r="HX6"/>
  <c r="HW6"/>
  <c r="HT6"/>
  <c r="HU6" s="1"/>
  <c r="HP6"/>
  <c r="HQ6" s="1"/>
  <c r="HL6"/>
  <c r="HM6" s="1"/>
  <c r="HH6"/>
  <c r="HI6" s="1"/>
  <c r="HD6"/>
  <c r="HE6" s="1"/>
  <c r="HA6"/>
  <c r="GZ6"/>
  <c r="GW6"/>
  <c r="GX6" s="1"/>
  <c r="GS6"/>
  <c r="GT6" s="1"/>
  <c r="GO6"/>
  <c r="GP6" s="1"/>
  <c r="GK6"/>
  <c r="GL6" s="1"/>
  <c r="GG6"/>
  <c r="GH6" s="1"/>
  <c r="GD6"/>
  <c r="GC6"/>
  <c r="FZ6"/>
  <c r="GA6" s="1"/>
  <c r="FV6"/>
  <c r="FW6" s="1"/>
  <c r="FS6"/>
  <c r="FR6"/>
  <c r="FO6"/>
  <c r="FN6"/>
  <c r="FJ6"/>
  <c r="FK6" s="1"/>
  <c r="FG6"/>
  <c r="FF6"/>
  <c r="FC6"/>
  <c r="FD6" s="1"/>
  <c r="EY6"/>
  <c r="EZ6" s="1"/>
  <c r="EU6"/>
  <c r="EV6" s="1"/>
  <c r="EQ6"/>
  <c r="ER6" s="1"/>
  <c r="EM6"/>
  <c r="EN6" s="1"/>
  <c r="EJ6"/>
  <c r="EI6"/>
  <c r="EF6"/>
  <c r="EG6" s="1"/>
  <c r="EB6"/>
  <c r="EC6" s="1"/>
  <c r="DX6"/>
  <c r="DT6"/>
  <c r="DP6"/>
  <c r="DM6"/>
  <c r="DL6"/>
  <c r="DI6"/>
  <c r="DE6"/>
  <c r="DA6"/>
  <c r="CW6"/>
  <c r="CS6"/>
  <c r="CP6"/>
  <c r="CO6"/>
  <c r="CL6"/>
  <c r="CH6"/>
  <c r="CI6" s="1"/>
  <c r="CD6"/>
  <c r="CE6" s="1"/>
  <c r="BZ6"/>
  <c r="BV6"/>
  <c r="BS6"/>
  <c r="BR6"/>
  <c r="BO6"/>
  <c r="BK6"/>
  <c r="BG6"/>
  <c r="BH6" s="1"/>
  <c r="BC6"/>
  <c r="AY6"/>
  <c r="AV6"/>
  <c r="AU6"/>
  <c r="AR6"/>
  <c r="AN6"/>
  <c r="AJ6"/>
  <c r="AF6"/>
  <c r="AB6"/>
  <c r="Y6"/>
  <c r="X6"/>
  <c r="U6"/>
  <c r="Q6"/>
  <c r="M6"/>
  <c r="I6"/>
  <c r="E6"/>
  <c r="B6"/>
  <c r="A6"/>
  <c r="JU4"/>
  <c r="JN4"/>
  <c r="JJ4"/>
  <c r="JB4"/>
  <c r="IQ4"/>
  <c r="IM4"/>
  <c r="II4"/>
  <c r="IE4"/>
  <c r="IA4"/>
  <c r="HP4"/>
  <c r="HL4"/>
  <c r="HH4"/>
  <c r="HD4"/>
  <c r="GS4"/>
  <c r="GO4"/>
  <c r="GK4"/>
  <c r="GG4"/>
  <c r="FR4"/>
  <c r="FN4"/>
  <c r="FC4"/>
  <c r="EY4"/>
  <c r="EU4"/>
  <c r="EF4"/>
  <c r="DX4"/>
  <c r="DP4"/>
  <c r="DI4"/>
  <c r="DE4"/>
  <c r="DA4"/>
  <c r="CW4"/>
  <c r="CL4"/>
  <c r="CH4"/>
  <c r="CD4"/>
  <c r="BZ4"/>
  <c r="BV4"/>
  <c r="BG4"/>
  <c r="BC4"/>
  <c r="AY4"/>
  <c r="AR4"/>
  <c r="AN4"/>
  <c r="AJ4"/>
  <c r="AF4"/>
  <c r="AB4"/>
  <c r="U4"/>
  <c r="Q4"/>
  <c r="M4"/>
  <c r="I4"/>
  <c r="E4"/>
  <c r="A4"/>
  <c r="AU4" s="1"/>
  <c r="A3"/>
  <c r="A2"/>
  <c r="KV1"/>
  <c r="KR1"/>
  <c r="KK1"/>
  <c r="KG1"/>
  <c r="KC1"/>
  <c r="JY1"/>
  <c r="JU1"/>
  <c r="JN1"/>
  <c r="JJ1"/>
  <c r="JF1"/>
  <c r="JB1"/>
  <c r="IX1"/>
  <c r="IQ1"/>
  <c r="IM1"/>
  <c r="II1"/>
  <c r="IE1"/>
  <c r="IA1"/>
  <c r="HT1"/>
  <c r="HP1"/>
  <c r="HL1"/>
  <c r="HH1"/>
  <c r="HD1"/>
  <c r="GW1"/>
  <c r="GS1"/>
  <c r="GO1"/>
  <c r="GK1"/>
  <c r="GG1"/>
  <c r="FZ1"/>
  <c r="FV1"/>
  <c r="FR1"/>
  <c r="FN1"/>
  <c r="FJ1"/>
  <c r="FC1"/>
  <c r="EY1"/>
  <c r="EU1"/>
  <c r="EQ1"/>
  <c r="EM1"/>
  <c r="EF1"/>
  <c r="EB1"/>
  <c r="DX1"/>
  <c r="DT1"/>
  <c r="DP1"/>
  <c r="DI1"/>
  <c r="DE1"/>
  <c r="DA1"/>
  <c r="CW1"/>
  <c r="CS1"/>
  <c r="CL1"/>
  <c r="CH1"/>
  <c r="CD1"/>
  <c r="BZ1"/>
  <c r="BV1"/>
  <c r="BO1"/>
  <c r="BK1"/>
  <c r="BG1"/>
  <c r="BC1"/>
  <c r="AY1"/>
  <c r="AR1"/>
  <c r="AN1"/>
  <c r="AJ1"/>
  <c r="AF1"/>
  <c r="AB1"/>
  <c r="U1"/>
  <c r="Q1"/>
  <c r="M1"/>
  <c r="I1"/>
  <c r="E1"/>
  <c r="JO6" l="1"/>
  <c r="JO7"/>
  <c r="V12"/>
  <c r="JO13"/>
  <c r="V15"/>
  <c r="JO19"/>
  <c r="GX27"/>
  <c r="GX29"/>
  <c r="BW33"/>
  <c r="CM33"/>
  <c r="CX33"/>
  <c r="ER6" i="11"/>
  <c r="EV6"/>
  <c r="ER14"/>
  <c r="EV14"/>
  <c r="EC21"/>
  <c r="EG21"/>
  <c r="V6" i="4"/>
  <c r="V7"/>
  <c r="JO8"/>
  <c r="V14"/>
  <c r="JO18"/>
  <c r="GX31"/>
  <c r="DJ32"/>
  <c r="GX32"/>
  <c r="CE33"/>
  <c r="DF33"/>
  <c r="IR34"/>
  <c r="KD34"/>
  <c r="ER9" i="11"/>
  <c r="EV9"/>
  <c r="ER18"/>
  <c r="EV18"/>
  <c r="EV35" i="4"/>
  <c r="GH35"/>
  <c r="GX35"/>
  <c r="IJ35"/>
  <c r="JV35"/>
  <c r="KW35"/>
  <c r="CA6" i="11"/>
  <c r="DU6"/>
  <c r="ER7"/>
  <c r="DF8"/>
  <c r="EC8"/>
  <c r="EN8"/>
  <c r="AZ9"/>
  <c r="CI9"/>
  <c r="DU9"/>
  <c r="CA10"/>
  <c r="EC10"/>
  <c r="EN10"/>
  <c r="BH11"/>
  <c r="DB11"/>
  <c r="DY11"/>
  <c r="BH12"/>
  <c r="DB12"/>
  <c r="DY12"/>
  <c r="CE13"/>
  <c r="CT13"/>
  <c r="ER13"/>
  <c r="AZ14"/>
  <c r="CI14"/>
  <c r="CX14"/>
  <c r="DU14"/>
  <c r="DB15"/>
  <c r="DY15"/>
  <c r="CA16"/>
  <c r="DF16"/>
  <c r="EC16"/>
  <c r="EN16"/>
  <c r="CA17"/>
  <c r="DF17"/>
  <c r="EC17"/>
  <c r="EN17"/>
  <c r="AZ18"/>
  <c r="ER19"/>
  <c r="BH21"/>
  <c r="CA21"/>
  <c r="ER29"/>
  <c r="EV29"/>
  <c r="EC30"/>
  <c r="EG30"/>
  <c r="ER17"/>
  <c r="EV17"/>
  <c r="BL21"/>
  <c r="BP21"/>
  <c r="EV33" i="4"/>
  <c r="FW33"/>
  <c r="GH33"/>
  <c r="GX33"/>
  <c r="KH33"/>
  <c r="AO34"/>
  <c r="EN34"/>
  <c r="FD34"/>
  <c r="FO34"/>
  <c r="GP34"/>
  <c r="HQ34"/>
  <c r="IJ34"/>
  <c r="JV34"/>
  <c r="KW34"/>
  <c r="EN35"/>
  <c r="FD35"/>
  <c r="FO35"/>
  <c r="GP35"/>
  <c r="HQ35"/>
  <c r="IB35"/>
  <c r="IR35"/>
  <c r="KD35"/>
  <c r="AZ6" i="11"/>
  <c r="DB6"/>
  <c r="EC6"/>
  <c r="EN6"/>
  <c r="AZ7"/>
  <c r="DY7"/>
  <c r="DU8"/>
  <c r="EV8"/>
  <c r="CA9"/>
  <c r="EC9"/>
  <c r="EN9"/>
  <c r="CI10"/>
  <c r="CX10"/>
  <c r="DU10"/>
  <c r="EV10"/>
  <c r="AZ11"/>
  <c r="CT11"/>
  <c r="ER11"/>
  <c r="AZ12"/>
  <c r="ER12"/>
  <c r="DB13"/>
  <c r="DY13"/>
  <c r="CA14"/>
  <c r="EC14"/>
  <c r="EN14"/>
  <c r="ER15"/>
  <c r="AZ16"/>
  <c r="CI16"/>
  <c r="CX16"/>
  <c r="DU16"/>
  <c r="EV16"/>
  <c r="AZ17"/>
  <c r="CI17"/>
  <c r="EG18"/>
  <c r="EN18"/>
  <c r="AZ19"/>
  <c r="AZ20"/>
  <c r="CE20"/>
  <c r="DU20"/>
  <c r="ER20"/>
  <c r="EV20"/>
  <c r="DY21"/>
  <c r="CA22"/>
  <c r="DF22"/>
  <c r="DJ22"/>
  <c r="EC26"/>
  <c r="EG26"/>
  <c r="EC34"/>
  <c r="EG34"/>
  <c r="CX17"/>
  <c r="DU17"/>
  <c r="DB18"/>
  <c r="DY18"/>
  <c r="DB19"/>
  <c r="DY19"/>
  <c r="DB20"/>
  <c r="DY20"/>
  <c r="AZ21"/>
  <c r="CE21"/>
  <c r="CT21"/>
  <c r="EN21"/>
  <c r="EZ21"/>
  <c r="CT22"/>
  <c r="ER22"/>
  <c r="CA23"/>
  <c r="DF23"/>
  <c r="EC23"/>
  <c r="EN23"/>
  <c r="EZ23"/>
  <c r="CA24"/>
  <c r="EC24"/>
  <c r="CA25"/>
  <c r="EC25"/>
  <c r="EN25"/>
  <c r="CT26"/>
  <c r="EN26"/>
  <c r="CA27"/>
  <c r="DF27"/>
  <c r="EC27"/>
  <c r="BH28"/>
  <c r="DB28"/>
  <c r="DY28"/>
  <c r="BH29"/>
  <c r="DB29"/>
  <c r="DY29"/>
  <c r="AZ30"/>
  <c r="EN30"/>
  <c r="ER31"/>
  <c r="AZ32"/>
  <c r="CI32"/>
  <c r="DU32"/>
  <c r="ER32"/>
  <c r="AZ33"/>
  <c r="ER33"/>
  <c r="AZ34"/>
  <c r="EN34"/>
  <c r="ER35"/>
  <c r="DU31"/>
  <c r="EV31"/>
  <c r="CM32"/>
  <c r="DB32"/>
  <c r="DY32"/>
  <c r="EV32"/>
  <c r="CX33"/>
  <c r="DU33"/>
  <c r="EV33"/>
  <c r="DU34"/>
  <c r="ER34"/>
  <c r="AZ35"/>
  <c r="CX35"/>
  <c r="DU35"/>
  <c r="EV35"/>
  <c r="ER24"/>
  <c r="AZ25"/>
  <c r="FW35" i="4"/>
  <c r="DJ30"/>
  <c r="DJ31"/>
  <c r="DJ24"/>
  <c r="CI6" i="11"/>
  <c r="CI7"/>
  <c r="CI8"/>
  <c r="CI11"/>
  <c r="CI12"/>
  <c r="CI13"/>
  <c r="CI15"/>
  <c r="CI18"/>
  <c r="CI19"/>
  <c r="CI20"/>
  <c r="CI21"/>
  <c r="CI22"/>
  <c r="CI26"/>
  <c r="CI28"/>
  <c r="CI29"/>
  <c r="CI30"/>
  <c r="CI31"/>
  <c r="CI33"/>
  <c r="CI34"/>
  <c r="CI35"/>
  <c r="BW7"/>
  <c r="BW11"/>
  <c r="BW19"/>
  <c r="BW29"/>
  <c r="BW30"/>
  <c r="BW33"/>
  <c r="BW34"/>
  <c r="N34" i="4"/>
  <c r="BH7" i="11"/>
  <c r="BH17"/>
  <c r="BH18"/>
  <c r="BH22"/>
  <c r="BH25"/>
  <c r="BH26"/>
  <c r="BH27"/>
  <c r="BH31"/>
  <c r="BH32"/>
  <c r="BH35"/>
  <c r="BH6"/>
  <c r="BH8"/>
  <c r="BH13"/>
  <c r="BH14"/>
  <c r="BH15"/>
  <c r="BH16"/>
  <c r="BH19"/>
  <c r="BH20"/>
  <c r="DQ26"/>
  <c r="DQ20"/>
  <c r="DQ21"/>
  <c r="EG8"/>
  <c r="EG9"/>
  <c r="EG12"/>
  <c r="EG13"/>
  <c r="EG15"/>
  <c r="EG6"/>
  <c r="EG7"/>
  <c r="EG10"/>
  <c r="EG11"/>
  <c r="EG14"/>
  <c r="EG16"/>
  <c r="EG17"/>
  <c r="EG19"/>
  <c r="EG22"/>
  <c r="EG23"/>
  <c r="EG25"/>
  <c r="EG28"/>
  <c r="EG31"/>
  <c r="EG33"/>
  <c r="EG35"/>
  <c r="AG25"/>
  <c r="CX6"/>
  <c r="CX7"/>
  <c r="CX8"/>
  <c r="CX9"/>
  <c r="CX12"/>
  <c r="CX13"/>
  <c r="CX15"/>
  <c r="CX18"/>
  <c r="CX20"/>
  <c r="CX21"/>
  <c r="CX24"/>
  <c r="CX26"/>
  <c r="CX27"/>
  <c r="CX29"/>
  <c r="CX30"/>
  <c r="CX32"/>
  <c r="CX34"/>
  <c r="DJ25" i="4"/>
  <c r="DJ8"/>
  <c r="DJ9"/>
  <c r="DJ10"/>
  <c r="DJ16"/>
  <c r="DJ28"/>
  <c r="DJ29"/>
  <c r="AK25" i="11"/>
  <c r="AK19"/>
  <c r="AK32"/>
  <c r="HI33" i="4"/>
  <c r="F6"/>
  <c r="D27" i="10"/>
  <c r="D26"/>
  <c r="D25"/>
  <c r="N6" i="4"/>
  <c r="F27" i="10"/>
  <c r="F26"/>
  <c r="F25"/>
  <c r="H27"/>
  <c r="H26"/>
  <c r="H25"/>
  <c r="I27"/>
  <c r="I26"/>
  <c r="I25"/>
  <c r="J27"/>
  <c r="J26"/>
  <c r="J25"/>
  <c r="K27"/>
  <c r="K26"/>
  <c r="K25"/>
  <c r="L27"/>
  <c r="L26"/>
  <c r="L25"/>
  <c r="M27"/>
  <c r="M26"/>
  <c r="M25"/>
  <c r="Q27"/>
  <c r="Q26"/>
  <c r="Q25"/>
  <c r="R27"/>
  <c r="R26"/>
  <c r="R25"/>
  <c r="V27"/>
  <c r="V26"/>
  <c r="V25"/>
  <c r="CX6" i="4"/>
  <c r="AA27" i="10"/>
  <c r="AA26"/>
  <c r="AA25"/>
  <c r="AE27"/>
  <c r="AE26"/>
  <c r="AE25"/>
  <c r="BO27"/>
  <c r="BO26"/>
  <c r="BO25"/>
  <c r="BP27"/>
  <c r="BP26"/>
  <c r="BP25"/>
  <c r="BQ27"/>
  <c r="BQ26"/>
  <c r="BQ25"/>
  <c r="BR27"/>
  <c r="BR26"/>
  <c r="BR25"/>
  <c r="F7" i="4"/>
  <c r="D24" i="10"/>
  <c r="D23"/>
  <c r="D22"/>
  <c r="N7" i="4"/>
  <c r="F24" i="10"/>
  <c r="F23"/>
  <c r="F22"/>
  <c r="H24"/>
  <c r="H23"/>
  <c r="H22"/>
  <c r="I24"/>
  <c r="I23"/>
  <c r="I22"/>
  <c r="J24"/>
  <c r="J23"/>
  <c r="J22"/>
  <c r="K24"/>
  <c r="K23"/>
  <c r="K22"/>
  <c r="L24"/>
  <c r="L23"/>
  <c r="L22"/>
  <c r="M24"/>
  <c r="M23"/>
  <c r="M22"/>
  <c r="Q24"/>
  <c r="Q23"/>
  <c r="Q22"/>
  <c r="R24"/>
  <c r="R23"/>
  <c r="R22"/>
  <c r="V24"/>
  <c r="V23"/>
  <c r="V22"/>
  <c r="CX7" i="4"/>
  <c r="AA24" i="10"/>
  <c r="AA23"/>
  <c r="AA22"/>
  <c r="AE24"/>
  <c r="AE23"/>
  <c r="AE22"/>
  <c r="BO24"/>
  <c r="BO23"/>
  <c r="BO22"/>
  <c r="BP24"/>
  <c r="BP23"/>
  <c r="BP22"/>
  <c r="BQ24"/>
  <c r="BQ23"/>
  <c r="BQ22"/>
  <c r="BR24"/>
  <c r="BR23"/>
  <c r="BR22"/>
  <c r="BW24"/>
  <c r="BW23"/>
  <c r="BW22"/>
  <c r="C21"/>
  <c r="C19"/>
  <c r="C20"/>
  <c r="J8" i="4"/>
  <c r="E21" i="10"/>
  <c r="E19"/>
  <c r="E20"/>
  <c r="R8" i="4"/>
  <c r="G21" i="10"/>
  <c r="G19"/>
  <c r="G20"/>
  <c r="O20"/>
  <c r="O21"/>
  <c r="O19"/>
  <c r="T21"/>
  <c r="T19"/>
  <c r="T20"/>
  <c r="Z21"/>
  <c r="Z19"/>
  <c r="Z20"/>
  <c r="DB8" i="4"/>
  <c r="AB21" i="10"/>
  <c r="AB19"/>
  <c r="AB20"/>
  <c r="AG20"/>
  <c r="AG21"/>
  <c r="AG19"/>
  <c r="AH21"/>
  <c r="AH19"/>
  <c r="AH20"/>
  <c r="AI20"/>
  <c r="AI21"/>
  <c r="AI19"/>
  <c r="AJ21"/>
  <c r="AJ19"/>
  <c r="AJ20"/>
  <c r="AK20"/>
  <c r="AK21"/>
  <c r="AK19"/>
  <c r="AL21"/>
  <c r="AL19"/>
  <c r="AL20"/>
  <c r="AM20"/>
  <c r="AM21"/>
  <c r="AM19"/>
  <c r="AN21"/>
  <c r="AN19"/>
  <c r="AN20"/>
  <c r="AO20"/>
  <c r="AO21"/>
  <c r="AO19"/>
  <c r="AP21"/>
  <c r="AP19"/>
  <c r="AP20"/>
  <c r="AQ20"/>
  <c r="AQ21"/>
  <c r="AQ19"/>
  <c r="AR21"/>
  <c r="AR19"/>
  <c r="AR20"/>
  <c r="AS20"/>
  <c r="AS21"/>
  <c r="AS19"/>
  <c r="AT21"/>
  <c r="AT19"/>
  <c r="AT20"/>
  <c r="AW20"/>
  <c r="AW21"/>
  <c r="AW19"/>
  <c r="AX21"/>
  <c r="AX19"/>
  <c r="AX20"/>
  <c r="AY20"/>
  <c r="AY21"/>
  <c r="AY19"/>
  <c r="AZ21"/>
  <c r="AZ19"/>
  <c r="AZ20"/>
  <c r="BO21"/>
  <c r="BO19"/>
  <c r="BO20"/>
  <c r="BP20"/>
  <c r="BP21"/>
  <c r="BP19"/>
  <c r="BQ21"/>
  <c r="BQ19"/>
  <c r="BQ20"/>
  <c r="BR20"/>
  <c r="BR21"/>
  <c r="BR19"/>
  <c r="BW21"/>
  <c r="BW19"/>
  <c r="BW20"/>
  <c r="C17"/>
  <c r="C18"/>
  <c r="C16"/>
  <c r="J9" i="4"/>
  <c r="E17" i="10"/>
  <c r="E18"/>
  <c r="E16"/>
  <c r="R9" i="4"/>
  <c r="G17" i="10"/>
  <c r="G18"/>
  <c r="G16"/>
  <c r="O18"/>
  <c r="O16"/>
  <c r="O17"/>
  <c r="T17"/>
  <c r="T18"/>
  <c r="T16"/>
  <c r="Z17"/>
  <c r="Z18"/>
  <c r="Z16"/>
  <c r="DB9" i="4"/>
  <c r="AB17" i="10"/>
  <c r="AB18"/>
  <c r="AB16"/>
  <c r="AG18"/>
  <c r="AG16"/>
  <c r="AG17"/>
  <c r="AH17"/>
  <c r="AH18"/>
  <c r="AH16"/>
  <c r="AI18"/>
  <c r="AI16"/>
  <c r="AI17"/>
  <c r="AJ17"/>
  <c r="AJ18"/>
  <c r="AJ16"/>
  <c r="AK18"/>
  <c r="AK16"/>
  <c r="AK17"/>
  <c r="AL17"/>
  <c r="AL18"/>
  <c r="AL16"/>
  <c r="AM18"/>
  <c r="AM16"/>
  <c r="AM17"/>
  <c r="AN17"/>
  <c r="AN18"/>
  <c r="AN16"/>
  <c r="AO18"/>
  <c r="AO16"/>
  <c r="AO17"/>
  <c r="AP17"/>
  <c r="AP18"/>
  <c r="AP16"/>
  <c r="AQ18"/>
  <c r="AQ16"/>
  <c r="AQ17"/>
  <c r="AR17"/>
  <c r="AR18"/>
  <c r="AR16"/>
  <c r="AS18"/>
  <c r="AS16"/>
  <c r="AS17"/>
  <c r="AT17"/>
  <c r="AT18"/>
  <c r="AT16"/>
  <c r="AW18"/>
  <c r="AW16"/>
  <c r="AW17"/>
  <c r="AX17"/>
  <c r="AX18"/>
  <c r="AX16"/>
  <c r="AY18"/>
  <c r="AY16"/>
  <c r="AY17"/>
  <c r="AZ17"/>
  <c r="AZ18"/>
  <c r="AZ16"/>
  <c r="BC18"/>
  <c r="BC16"/>
  <c r="BC17"/>
  <c r="BD17"/>
  <c r="BD18"/>
  <c r="BD16"/>
  <c r="BE18"/>
  <c r="BE16"/>
  <c r="BE17"/>
  <c r="BF17"/>
  <c r="BF18"/>
  <c r="BF16"/>
  <c r="BG18"/>
  <c r="BG16"/>
  <c r="BG17"/>
  <c r="BH17"/>
  <c r="BH18"/>
  <c r="BH16"/>
  <c r="BI18"/>
  <c r="BI16"/>
  <c r="BI17"/>
  <c r="BJ17"/>
  <c r="BJ18"/>
  <c r="BJ16"/>
  <c r="BN18"/>
  <c r="BN16"/>
  <c r="BN17"/>
  <c r="BW17"/>
  <c r="BW18"/>
  <c r="BW16"/>
  <c r="C15"/>
  <c r="C13"/>
  <c r="C14"/>
  <c r="J10" i="4"/>
  <c r="E15" i="10"/>
  <c r="E13"/>
  <c r="E14"/>
  <c r="R10" i="4"/>
  <c r="G15" i="10"/>
  <c r="G13"/>
  <c r="G14"/>
  <c r="O14"/>
  <c r="O15"/>
  <c r="O13"/>
  <c r="T15"/>
  <c r="T13"/>
  <c r="T14"/>
  <c r="Z15"/>
  <c r="Z13"/>
  <c r="Z14"/>
  <c r="DB10" i="4"/>
  <c r="AB15" i="10"/>
  <c r="AB13"/>
  <c r="AB14"/>
  <c r="AG14"/>
  <c r="AG15"/>
  <c r="AG13"/>
  <c r="AH15"/>
  <c r="AH13"/>
  <c r="AH14"/>
  <c r="AI14"/>
  <c r="AI15"/>
  <c r="AI13"/>
  <c r="AJ15"/>
  <c r="AJ13"/>
  <c r="AJ14"/>
  <c r="AK14"/>
  <c r="AK15"/>
  <c r="AK13"/>
  <c r="AL15"/>
  <c r="AL13"/>
  <c r="AL14"/>
  <c r="AM14"/>
  <c r="AM15"/>
  <c r="AM13"/>
  <c r="AN15"/>
  <c r="AN13"/>
  <c r="AN14"/>
  <c r="AO14"/>
  <c r="AO15"/>
  <c r="AO13"/>
  <c r="AP15"/>
  <c r="AP13"/>
  <c r="AP14"/>
  <c r="AQ14"/>
  <c r="AQ15"/>
  <c r="AQ13"/>
  <c r="AR15"/>
  <c r="AR13"/>
  <c r="AR14"/>
  <c r="AS14"/>
  <c r="AS15"/>
  <c r="AS13"/>
  <c r="AT15"/>
  <c r="AT13"/>
  <c r="AT14"/>
  <c r="AW14"/>
  <c r="AW15"/>
  <c r="AW13"/>
  <c r="AX15"/>
  <c r="AX13"/>
  <c r="AX14"/>
  <c r="AY14"/>
  <c r="AY15"/>
  <c r="AY13"/>
  <c r="AZ15"/>
  <c r="AZ13"/>
  <c r="AZ14"/>
  <c r="BC14"/>
  <c r="BC15"/>
  <c r="BC13"/>
  <c r="BD15"/>
  <c r="BD13"/>
  <c r="BD14"/>
  <c r="BE14"/>
  <c r="BE15"/>
  <c r="BE13"/>
  <c r="C27"/>
  <c r="C26"/>
  <c r="C25"/>
  <c r="J6" i="4"/>
  <c r="E27" i="10"/>
  <c r="E26"/>
  <c r="E25"/>
  <c r="R6" i="4"/>
  <c r="G27" i="10"/>
  <c r="G26"/>
  <c r="G25"/>
  <c r="O27"/>
  <c r="O26"/>
  <c r="O25"/>
  <c r="T27"/>
  <c r="T26"/>
  <c r="T25"/>
  <c r="Z27"/>
  <c r="Z26"/>
  <c r="Z25"/>
  <c r="DB6" i="4"/>
  <c r="AB27" i="10"/>
  <c r="AB26"/>
  <c r="AB25"/>
  <c r="AG27"/>
  <c r="AG26"/>
  <c r="AG25"/>
  <c r="AH27"/>
  <c r="AH26"/>
  <c r="AH25"/>
  <c r="AI27"/>
  <c r="AI26"/>
  <c r="AI25"/>
  <c r="AJ27"/>
  <c r="AJ26"/>
  <c r="AJ25"/>
  <c r="AK27"/>
  <c r="AK26"/>
  <c r="AK25"/>
  <c r="AL27"/>
  <c r="AL26"/>
  <c r="AL25"/>
  <c r="AM27"/>
  <c r="AM26"/>
  <c r="AM25"/>
  <c r="AN27"/>
  <c r="AN26"/>
  <c r="AN25"/>
  <c r="AO27"/>
  <c r="AO26"/>
  <c r="AO25"/>
  <c r="AP27"/>
  <c r="AP26"/>
  <c r="AP25"/>
  <c r="AQ27"/>
  <c r="AQ26"/>
  <c r="AQ25"/>
  <c r="AR27"/>
  <c r="AR26"/>
  <c r="AR25"/>
  <c r="AS27"/>
  <c r="AS26"/>
  <c r="AS25"/>
  <c r="AT27"/>
  <c r="AT26"/>
  <c r="AT25"/>
  <c r="AW27"/>
  <c r="AW26"/>
  <c r="AW25"/>
  <c r="AX27"/>
  <c r="AX26"/>
  <c r="AX25"/>
  <c r="AY27"/>
  <c r="AY26"/>
  <c r="AY25"/>
  <c r="AZ27"/>
  <c r="AZ26"/>
  <c r="AZ25"/>
  <c r="BC27"/>
  <c r="BC26"/>
  <c r="BC25"/>
  <c r="BD27"/>
  <c r="BD26"/>
  <c r="BD25"/>
  <c r="BE27"/>
  <c r="BE26"/>
  <c r="BE25"/>
  <c r="BF27"/>
  <c r="BF26"/>
  <c r="BF25"/>
  <c r="BG27"/>
  <c r="BG26"/>
  <c r="BG25"/>
  <c r="BH27"/>
  <c r="BH26"/>
  <c r="BH25"/>
  <c r="BI27"/>
  <c r="BI26"/>
  <c r="BI25"/>
  <c r="BJ27"/>
  <c r="BJ26"/>
  <c r="BJ25"/>
  <c r="BN27"/>
  <c r="BN26"/>
  <c r="BN25"/>
  <c r="BW27"/>
  <c r="BW26"/>
  <c r="BW25"/>
  <c r="C24"/>
  <c r="C23"/>
  <c r="C22"/>
  <c r="J7" i="4"/>
  <c r="E24" i="10"/>
  <c r="E23"/>
  <c r="E22"/>
  <c r="R7" i="4"/>
  <c r="G24" i="10"/>
  <c r="G23"/>
  <c r="G22"/>
  <c r="O24"/>
  <c r="O23"/>
  <c r="O22"/>
  <c r="T24"/>
  <c r="T23"/>
  <c r="T22"/>
  <c r="CT7" i="4"/>
  <c r="Z24" i="10"/>
  <c r="Z23"/>
  <c r="Z22"/>
  <c r="DB7" i="4"/>
  <c r="AB24" i="10"/>
  <c r="AB23"/>
  <c r="AB22"/>
  <c r="AG24"/>
  <c r="AG23"/>
  <c r="AG22"/>
  <c r="AH24"/>
  <c r="AH23"/>
  <c r="AH22"/>
  <c r="AI24"/>
  <c r="AI23"/>
  <c r="AI22"/>
  <c r="AJ24"/>
  <c r="AJ23"/>
  <c r="AJ22"/>
  <c r="AK24"/>
  <c r="AK23"/>
  <c r="AK22"/>
  <c r="AL24"/>
  <c r="AL23"/>
  <c r="AL22"/>
  <c r="AM24"/>
  <c r="AM23"/>
  <c r="AM22"/>
  <c r="AN24"/>
  <c r="AN23"/>
  <c r="AN22"/>
  <c r="AO24"/>
  <c r="AO23"/>
  <c r="AO22"/>
  <c r="AP24"/>
  <c r="AP23"/>
  <c r="AP22"/>
  <c r="AQ24"/>
  <c r="AQ23"/>
  <c r="AQ22"/>
  <c r="AR24"/>
  <c r="AR23"/>
  <c r="AR22"/>
  <c r="AS24"/>
  <c r="AS23"/>
  <c r="AS22"/>
  <c r="AT24"/>
  <c r="AT23"/>
  <c r="AT22"/>
  <c r="AW24"/>
  <c r="AW23"/>
  <c r="AW22"/>
  <c r="AX24"/>
  <c r="AX23"/>
  <c r="AX22"/>
  <c r="AY24"/>
  <c r="AY23"/>
  <c r="AY22"/>
  <c r="AZ24"/>
  <c r="AZ23"/>
  <c r="AZ22"/>
  <c r="BC24"/>
  <c r="BC23"/>
  <c r="BC22"/>
  <c r="BD24"/>
  <c r="BD23"/>
  <c r="BD22"/>
  <c r="BE24"/>
  <c r="BE23"/>
  <c r="BE22"/>
  <c r="BF24"/>
  <c r="BF23"/>
  <c r="BF22"/>
  <c r="BG24"/>
  <c r="BG23"/>
  <c r="BG22"/>
  <c r="BH24"/>
  <c r="BH23"/>
  <c r="BH22"/>
  <c r="BI24"/>
  <c r="BI23"/>
  <c r="BI22"/>
  <c r="BJ24"/>
  <c r="BJ23"/>
  <c r="BJ22"/>
  <c r="BN24"/>
  <c r="BN23"/>
  <c r="BN22"/>
  <c r="F8" i="4"/>
  <c r="D20" i="10"/>
  <c r="D21"/>
  <c r="D19"/>
  <c r="N8" i="4"/>
  <c r="F20" i="10"/>
  <c r="F21"/>
  <c r="F19"/>
  <c r="H20"/>
  <c r="H21"/>
  <c r="H19"/>
  <c r="I21"/>
  <c r="I19"/>
  <c r="I20"/>
  <c r="J20"/>
  <c r="J21"/>
  <c r="J19"/>
  <c r="K21"/>
  <c r="K19"/>
  <c r="K20"/>
  <c r="L20"/>
  <c r="L21"/>
  <c r="L19"/>
  <c r="M21"/>
  <c r="M19"/>
  <c r="M20"/>
  <c r="BL8" i="4"/>
  <c r="Q21" i="10"/>
  <c r="Q19"/>
  <c r="Q20"/>
  <c r="R20"/>
  <c r="R21"/>
  <c r="R19"/>
  <c r="V20"/>
  <c r="V21"/>
  <c r="V19"/>
  <c r="CX8" i="4"/>
  <c r="AA20" i="10"/>
  <c r="AA21"/>
  <c r="AA19"/>
  <c r="DF8" i="4"/>
  <c r="AC20" i="10"/>
  <c r="AC21"/>
  <c r="AC19"/>
  <c r="DQ8" i="4"/>
  <c r="AE21" i="10"/>
  <c r="AE19"/>
  <c r="AE20"/>
  <c r="BC20"/>
  <c r="BC21"/>
  <c r="BC19"/>
  <c r="BD21"/>
  <c r="BD19"/>
  <c r="BD20"/>
  <c r="BE20"/>
  <c r="BE21"/>
  <c r="BE19"/>
  <c r="BF21"/>
  <c r="BF19"/>
  <c r="BF20"/>
  <c r="BG20"/>
  <c r="BG21"/>
  <c r="BG19"/>
  <c r="BH21"/>
  <c r="BH19"/>
  <c r="BH20"/>
  <c r="BI20"/>
  <c r="BI21"/>
  <c r="BI19"/>
  <c r="BJ21"/>
  <c r="BJ19"/>
  <c r="BJ20"/>
  <c r="BN20"/>
  <c r="BN21"/>
  <c r="BN19"/>
  <c r="F9" i="4"/>
  <c r="D18" i="10"/>
  <c r="D16"/>
  <c r="D17"/>
  <c r="N9" i="4"/>
  <c r="F18" i="10"/>
  <c r="F16"/>
  <c r="F17"/>
  <c r="H18"/>
  <c r="H16"/>
  <c r="H17"/>
  <c r="I17"/>
  <c r="I18"/>
  <c r="I16"/>
  <c r="J18"/>
  <c r="J16"/>
  <c r="J17"/>
  <c r="K17"/>
  <c r="K18"/>
  <c r="K16"/>
  <c r="L18"/>
  <c r="L16"/>
  <c r="L17"/>
  <c r="M17"/>
  <c r="M18"/>
  <c r="M16"/>
  <c r="BL9" i="4"/>
  <c r="Q17" i="10"/>
  <c r="Q18"/>
  <c r="Q16"/>
  <c r="R18"/>
  <c r="R16"/>
  <c r="R17"/>
  <c r="V18"/>
  <c r="V16"/>
  <c r="V17"/>
  <c r="CX9" i="4"/>
  <c r="AA18" i="10"/>
  <c r="AA16"/>
  <c r="AA17"/>
  <c r="DF9" i="4"/>
  <c r="AC18" i="10"/>
  <c r="AC16"/>
  <c r="AC17"/>
  <c r="DQ9" i="4"/>
  <c r="AE17" i="10"/>
  <c r="AE18"/>
  <c r="AE16"/>
  <c r="BO17"/>
  <c r="BO18"/>
  <c r="BO16"/>
  <c r="BP18"/>
  <c r="BP16"/>
  <c r="BP17"/>
  <c r="BQ17"/>
  <c r="BQ18"/>
  <c r="BQ16"/>
  <c r="BR18"/>
  <c r="BR16"/>
  <c r="BR17"/>
  <c r="F10" i="4"/>
  <c r="D14" i="10"/>
  <c r="D15"/>
  <c r="D13"/>
  <c r="N10" i="4"/>
  <c r="F14" i="10"/>
  <c r="F15"/>
  <c r="F13"/>
  <c r="H14"/>
  <c r="H15"/>
  <c r="H13"/>
  <c r="I15"/>
  <c r="I13"/>
  <c r="I14"/>
  <c r="J14"/>
  <c r="J15"/>
  <c r="J13"/>
  <c r="K15"/>
  <c r="K13"/>
  <c r="K14"/>
  <c r="L14"/>
  <c r="L15"/>
  <c r="L13"/>
  <c r="M15"/>
  <c r="M13"/>
  <c r="M14"/>
  <c r="Q15"/>
  <c r="Q13"/>
  <c r="Q14"/>
  <c r="R14"/>
  <c r="R15"/>
  <c r="R13"/>
  <c r="V14"/>
  <c r="V15"/>
  <c r="V13"/>
  <c r="CX10" i="4"/>
  <c r="AA14" i="10"/>
  <c r="AA15"/>
  <c r="AA13"/>
  <c r="DF10" i="4"/>
  <c r="AC14" i="10"/>
  <c r="AC15"/>
  <c r="AC13"/>
  <c r="AE15"/>
  <c r="AE13"/>
  <c r="AE14"/>
  <c r="BO15"/>
  <c r="BO13"/>
  <c r="BO14"/>
  <c r="BP14"/>
  <c r="BP15"/>
  <c r="BP13"/>
  <c r="BQ15"/>
  <c r="BQ13"/>
  <c r="BQ14"/>
  <c r="BR14"/>
  <c r="BR15"/>
  <c r="BR13"/>
  <c r="BW15"/>
  <c r="BW13"/>
  <c r="BW14"/>
  <c r="C11"/>
  <c r="C12"/>
  <c r="C10"/>
  <c r="J11" i="4"/>
  <c r="E11" i="10"/>
  <c r="E12"/>
  <c r="E10"/>
  <c r="R11" i="4"/>
  <c r="G11" i="10"/>
  <c r="G12"/>
  <c r="G10"/>
  <c r="BD11" i="4"/>
  <c r="O12" i="10"/>
  <c r="O10"/>
  <c r="O11"/>
  <c r="T11"/>
  <c r="T12"/>
  <c r="T10"/>
  <c r="Z11"/>
  <c r="Z12"/>
  <c r="Z10"/>
  <c r="DB11" i="4"/>
  <c r="AB11" i="10"/>
  <c r="AB12"/>
  <c r="AB10"/>
  <c r="AG12"/>
  <c r="AG10"/>
  <c r="AG11"/>
  <c r="AH11"/>
  <c r="AH12"/>
  <c r="AH10"/>
  <c r="AI12"/>
  <c r="AI10"/>
  <c r="AI11"/>
  <c r="AJ11"/>
  <c r="AJ12"/>
  <c r="AJ10"/>
  <c r="AK12"/>
  <c r="AK10"/>
  <c r="AK11"/>
  <c r="AL11"/>
  <c r="AL12"/>
  <c r="AL10"/>
  <c r="AM12"/>
  <c r="AM10"/>
  <c r="AM11"/>
  <c r="AN11"/>
  <c r="AN12"/>
  <c r="AN10"/>
  <c r="AO12"/>
  <c r="AO10"/>
  <c r="AO11"/>
  <c r="AP11"/>
  <c r="AP12"/>
  <c r="AP10"/>
  <c r="AQ12"/>
  <c r="AQ10"/>
  <c r="AQ11"/>
  <c r="AR11"/>
  <c r="AR12"/>
  <c r="AR10"/>
  <c r="AS12"/>
  <c r="AS10"/>
  <c r="AS11"/>
  <c r="AT11"/>
  <c r="AT12"/>
  <c r="AT10"/>
  <c r="AW12"/>
  <c r="AW10"/>
  <c r="AW11"/>
  <c r="AX11"/>
  <c r="AX12"/>
  <c r="AX10"/>
  <c r="AY12"/>
  <c r="AY10"/>
  <c r="AY11"/>
  <c r="AZ11"/>
  <c r="AZ12"/>
  <c r="AZ10"/>
  <c r="BC12"/>
  <c r="BC10"/>
  <c r="BC11"/>
  <c r="BD11"/>
  <c r="BD12"/>
  <c r="BD10"/>
  <c r="BE12"/>
  <c r="BE10"/>
  <c r="BE11"/>
  <c r="BF11"/>
  <c r="BF12"/>
  <c r="BF10"/>
  <c r="BG12"/>
  <c r="BG10"/>
  <c r="BG11"/>
  <c r="BH11"/>
  <c r="BH12"/>
  <c r="BH10"/>
  <c r="BI12"/>
  <c r="BI10"/>
  <c r="BI11"/>
  <c r="BJ11"/>
  <c r="BJ12"/>
  <c r="BJ10"/>
  <c r="BN12"/>
  <c r="BN10"/>
  <c r="BN11"/>
  <c r="F12" i="4"/>
  <c r="D8" i="10"/>
  <c r="D9"/>
  <c r="D7"/>
  <c r="N12" i="4"/>
  <c r="F8" i="10"/>
  <c r="F9"/>
  <c r="F7"/>
  <c r="H8"/>
  <c r="H9"/>
  <c r="H7"/>
  <c r="I9"/>
  <c r="I7"/>
  <c r="I8"/>
  <c r="J8"/>
  <c r="J9"/>
  <c r="J7"/>
  <c r="K9"/>
  <c r="K7"/>
  <c r="K8"/>
  <c r="L8"/>
  <c r="L9"/>
  <c r="L7"/>
  <c r="M9"/>
  <c r="M7"/>
  <c r="M8"/>
  <c r="BL12" i="4"/>
  <c r="Q9" i="10"/>
  <c r="Q7"/>
  <c r="Q8"/>
  <c r="R8"/>
  <c r="R9"/>
  <c r="R7"/>
  <c r="V8"/>
  <c r="V9"/>
  <c r="V7"/>
  <c r="CX12" i="4"/>
  <c r="AA8" i="10"/>
  <c r="AA9"/>
  <c r="AA7"/>
  <c r="DF12" i="4"/>
  <c r="AC8" i="10"/>
  <c r="AC9"/>
  <c r="AC7"/>
  <c r="DQ12" i="4"/>
  <c r="AE9" i="10"/>
  <c r="AE7"/>
  <c r="AE8"/>
  <c r="BC8"/>
  <c r="BC9"/>
  <c r="BC7"/>
  <c r="BD9"/>
  <c r="BD7"/>
  <c r="BD8"/>
  <c r="BE8"/>
  <c r="BE9"/>
  <c r="BE7"/>
  <c r="BF9"/>
  <c r="BF7"/>
  <c r="BF8"/>
  <c r="BG8"/>
  <c r="BG9"/>
  <c r="BG7"/>
  <c r="BH9"/>
  <c r="BH7"/>
  <c r="BH8"/>
  <c r="BI8"/>
  <c r="BI9"/>
  <c r="BI7"/>
  <c r="BJ9"/>
  <c r="BJ7"/>
  <c r="BJ8"/>
  <c r="BN8"/>
  <c r="BN9"/>
  <c r="BN7"/>
  <c r="F13" i="4"/>
  <c r="D6" i="10"/>
  <c r="D4"/>
  <c r="D5"/>
  <c r="N13" i="4"/>
  <c r="F6" i="10"/>
  <c r="F4"/>
  <c r="F5"/>
  <c r="H6"/>
  <c r="H4"/>
  <c r="H5"/>
  <c r="I5"/>
  <c r="I6"/>
  <c r="I4"/>
  <c r="J6"/>
  <c r="J4"/>
  <c r="J5"/>
  <c r="K5"/>
  <c r="K6"/>
  <c r="K4"/>
  <c r="L6"/>
  <c r="L4"/>
  <c r="L5"/>
  <c r="M5"/>
  <c r="M6"/>
  <c r="M4"/>
  <c r="Q5"/>
  <c r="Q6"/>
  <c r="Q4"/>
  <c r="R6"/>
  <c r="R4"/>
  <c r="R5"/>
  <c r="V6"/>
  <c r="V4"/>
  <c r="V5"/>
  <c r="CX13" i="4"/>
  <c r="AA6" i="10"/>
  <c r="AA4"/>
  <c r="AA5"/>
  <c r="DF13" i="4"/>
  <c r="AC6" i="10"/>
  <c r="AC4"/>
  <c r="AC5"/>
  <c r="AE5"/>
  <c r="AE6"/>
  <c r="AE4"/>
  <c r="BO5"/>
  <c r="BO6"/>
  <c r="BO4"/>
  <c r="JV13" i="4"/>
  <c r="BQ5" i="10"/>
  <c r="BQ6"/>
  <c r="BQ4"/>
  <c r="KD13" i="4"/>
  <c r="F14"/>
  <c r="D2" i="10"/>
  <c r="D3"/>
  <c r="D1"/>
  <c r="N14" i="4"/>
  <c r="F2" i="10"/>
  <c r="F3"/>
  <c r="F1"/>
  <c r="H2"/>
  <c r="H3"/>
  <c r="H1"/>
  <c r="AC14" i="4"/>
  <c r="J2" i="10"/>
  <c r="J3"/>
  <c r="J1"/>
  <c r="AK14" i="4"/>
  <c r="L2" i="10"/>
  <c r="L3"/>
  <c r="L1"/>
  <c r="AS14" i="4"/>
  <c r="T3" i="10"/>
  <c r="T1"/>
  <c r="T2"/>
  <c r="CE14" i="4"/>
  <c r="AH3" i="10"/>
  <c r="AH1"/>
  <c r="AH2"/>
  <c r="EG14" i="4"/>
  <c r="AJ3" i="10"/>
  <c r="AJ1"/>
  <c r="AJ2"/>
  <c r="ER14" i="4"/>
  <c r="AL3" i="10"/>
  <c r="AL1"/>
  <c r="AL2"/>
  <c r="EZ14" i="4"/>
  <c r="AN3" i="10"/>
  <c r="AN1"/>
  <c r="AN2"/>
  <c r="FK14" i="4"/>
  <c r="AP3" i="10"/>
  <c r="AP1"/>
  <c r="AP2"/>
  <c r="FS14" i="4"/>
  <c r="AC6"/>
  <c r="AG6"/>
  <c r="AK6"/>
  <c r="AO6"/>
  <c r="AS6"/>
  <c r="AZ6"/>
  <c r="BP6"/>
  <c r="BW6"/>
  <c r="CM6"/>
  <c r="DU6"/>
  <c r="JV6"/>
  <c r="JZ6"/>
  <c r="KD6"/>
  <c r="KH6"/>
  <c r="AC7"/>
  <c r="AG7"/>
  <c r="AK7"/>
  <c r="AO7"/>
  <c r="AS7"/>
  <c r="AZ7"/>
  <c r="BP7"/>
  <c r="BW7"/>
  <c r="CM7"/>
  <c r="DU7"/>
  <c r="JV7"/>
  <c r="JZ7"/>
  <c r="KD7"/>
  <c r="KH7"/>
  <c r="KW7"/>
  <c r="LA7"/>
  <c r="V8"/>
  <c r="BH8"/>
  <c r="CE8"/>
  <c r="EC8"/>
  <c r="EG8"/>
  <c r="EN8"/>
  <c r="ER8"/>
  <c r="EV8"/>
  <c r="EZ8"/>
  <c r="FD8"/>
  <c r="FK8"/>
  <c r="FO8"/>
  <c r="FS8"/>
  <c r="FW8"/>
  <c r="GA8"/>
  <c r="GH8"/>
  <c r="GL8"/>
  <c r="GP8"/>
  <c r="GT8"/>
  <c r="GX8"/>
  <c r="HE8"/>
  <c r="JV8"/>
  <c r="JZ8"/>
  <c r="KD8"/>
  <c r="KH8"/>
  <c r="KW8"/>
  <c r="LA8"/>
  <c r="V9"/>
  <c r="BH9"/>
  <c r="CE9"/>
  <c r="EC9"/>
  <c r="EG9"/>
  <c r="EN9"/>
  <c r="ER9"/>
  <c r="EV9"/>
  <c r="EZ9"/>
  <c r="FD9"/>
  <c r="FK9"/>
  <c r="FO9"/>
  <c r="FS9"/>
  <c r="FW9"/>
  <c r="GA9"/>
  <c r="GH9"/>
  <c r="GL9"/>
  <c r="GP9"/>
  <c r="GT9"/>
  <c r="GX9"/>
  <c r="HE9"/>
  <c r="HQ9"/>
  <c r="HU9"/>
  <c r="IB9"/>
  <c r="IF9"/>
  <c r="IJ9"/>
  <c r="IN9"/>
  <c r="IR9"/>
  <c r="JO9"/>
  <c r="KW9"/>
  <c r="LA9"/>
  <c r="V10"/>
  <c r="BH10"/>
  <c r="CE10"/>
  <c r="EC10"/>
  <c r="EG10"/>
  <c r="EN10"/>
  <c r="ER10"/>
  <c r="EV10"/>
  <c r="EZ10"/>
  <c r="FD10"/>
  <c r="FK10"/>
  <c r="FO10"/>
  <c r="FS10"/>
  <c r="FW10"/>
  <c r="GA10"/>
  <c r="GH10"/>
  <c r="GL10"/>
  <c r="GP10"/>
  <c r="GT10"/>
  <c r="GX10"/>
  <c r="HE10"/>
  <c r="HQ10"/>
  <c r="HU10"/>
  <c r="IB10"/>
  <c r="BF15" i="10"/>
  <c r="BF13"/>
  <c r="BF14"/>
  <c r="BG14"/>
  <c r="BG15"/>
  <c r="BG13"/>
  <c r="BH15"/>
  <c r="BH13"/>
  <c r="BH14"/>
  <c r="BI14"/>
  <c r="BI15"/>
  <c r="BI13"/>
  <c r="BJ15"/>
  <c r="BJ13"/>
  <c r="BJ14"/>
  <c r="BN14"/>
  <c r="BN15"/>
  <c r="BN13"/>
  <c r="F11" i="4"/>
  <c r="D12" i="10"/>
  <c r="D10"/>
  <c r="D11"/>
  <c r="N11" i="4"/>
  <c r="F12" i="10"/>
  <c r="F10"/>
  <c r="F11"/>
  <c r="H12"/>
  <c r="H10"/>
  <c r="H11"/>
  <c r="I11"/>
  <c r="I12"/>
  <c r="I10"/>
  <c r="J12"/>
  <c r="J10"/>
  <c r="J11"/>
  <c r="K11"/>
  <c r="K12"/>
  <c r="K10"/>
  <c r="L12"/>
  <c r="L10"/>
  <c r="L11"/>
  <c r="M11"/>
  <c r="M12"/>
  <c r="M10"/>
  <c r="Q11"/>
  <c r="Q12"/>
  <c r="Q10"/>
  <c r="R12"/>
  <c r="R10"/>
  <c r="R11"/>
  <c r="V12"/>
  <c r="V10"/>
  <c r="V11"/>
  <c r="CX11" i="4"/>
  <c r="AA12" i="10"/>
  <c r="AA10"/>
  <c r="AA11"/>
  <c r="DF11" i="4"/>
  <c r="AC12" i="10"/>
  <c r="AC10"/>
  <c r="AC11"/>
  <c r="AE11"/>
  <c r="AE12"/>
  <c r="AE10"/>
  <c r="BO11"/>
  <c r="BO12"/>
  <c r="BO10"/>
  <c r="BP12"/>
  <c r="BP10"/>
  <c r="BP11"/>
  <c r="BQ11"/>
  <c r="BQ12"/>
  <c r="BQ10"/>
  <c r="BR12"/>
  <c r="BR10"/>
  <c r="BR11"/>
  <c r="BW11"/>
  <c r="BW12"/>
  <c r="BW10"/>
  <c r="C9"/>
  <c r="C7"/>
  <c r="C8"/>
  <c r="J12" i="4"/>
  <c r="E9" i="10"/>
  <c r="E7"/>
  <c r="E8"/>
  <c r="R12" i="4"/>
  <c r="G9" i="10"/>
  <c r="G7"/>
  <c r="G8"/>
  <c r="O8"/>
  <c r="O9"/>
  <c r="O7"/>
  <c r="T9"/>
  <c r="T7"/>
  <c r="T8"/>
  <c r="Z9"/>
  <c r="Z7"/>
  <c r="Z8"/>
  <c r="DB12" i="4"/>
  <c r="AB9" i="10"/>
  <c r="AB7"/>
  <c r="AB8"/>
  <c r="AG8"/>
  <c r="AG9"/>
  <c r="AG7"/>
  <c r="AH9"/>
  <c r="AH7"/>
  <c r="AH8"/>
  <c r="AI8"/>
  <c r="AI9"/>
  <c r="AI7"/>
  <c r="AJ9"/>
  <c r="AJ7"/>
  <c r="AJ8"/>
  <c r="AK8"/>
  <c r="AK9"/>
  <c r="AK7"/>
  <c r="AL9"/>
  <c r="AL7"/>
  <c r="AL8"/>
  <c r="AM8"/>
  <c r="AM9"/>
  <c r="AM7"/>
  <c r="AN9"/>
  <c r="AN7"/>
  <c r="AN8"/>
  <c r="AO8"/>
  <c r="AO9"/>
  <c r="AO7"/>
  <c r="AP9"/>
  <c r="AP7"/>
  <c r="AP8"/>
  <c r="AQ8"/>
  <c r="AQ9"/>
  <c r="AQ7"/>
  <c r="AR9"/>
  <c r="AR7"/>
  <c r="AR8"/>
  <c r="AS8"/>
  <c r="AS9"/>
  <c r="AS7"/>
  <c r="AT9"/>
  <c r="AT7"/>
  <c r="AT8"/>
  <c r="AW8"/>
  <c r="AW9"/>
  <c r="AW7"/>
  <c r="AX9"/>
  <c r="AX7"/>
  <c r="AX8"/>
  <c r="AY8"/>
  <c r="AY9"/>
  <c r="AY7"/>
  <c r="AZ9"/>
  <c r="AZ7"/>
  <c r="AZ8"/>
  <c r="BO9"/>
  <c r="BO7"/>
  <c r="BO8"/>
  <c r="BP8"/>
  <c r="BP9"/>
  <c r="BP7"/>
  <c r="BQ9"/>
  <c r="BQ7"/>
  <c r="BQ8"/>
  <c r="BR8"/>
  <c r="BR9"/>
  <c r="BR7"/>
  <c r="BW9"/>
  <c r="BW7"/>
  <c r="BW8"/>
  <c r="C5"/>
  <c r="C6"/>
  <c r="C4"/>
  <c r="J13" i="4"/>
  <c r="E5" i="10"/>
  <c r="E6"/>
  <c r="E4"/>
  <c r="R13" i="4"/>
  <c r="G5" i="10"/>
  <c r="G6"/>
  <c r="G4"/>
  <c r="BD13" i="4"/>
  <c r="O6" i="10"/>
  <c r="O4"/>
  <c r="O5"/>
  <c r="T5"/>
  <c r="T6"/>
  <c r="T4"/>
  <c r="Z5"/>
  <c r="Z6"/>
  <c r="Z4"/>
  <c r="DB13" i="4"/>
  <c r="AB5" i="10"/>
  <c r="AB6"/>
  <c r="AB4"/>
  <c r="AG6"/>
  <c r="AG4"/>
  <c r="AG5"/>
  <c r="AH5"/>
  <c r="AH6"/>
  <c r="AH4"/>
  <c r="AI6"/>
  <c r="AI4"/>
  <c r="AI5"/>
  <c r="AJ5"/>
  <c r="AJ6"/>
  <c r="AJ4"/>
  <c r="AK6"/>
  <c r="AK4"/>
  <c r="AK5"/>
  <c r="AL5"/>
  <c r="AL6"/>
  <c r="AL4"/>
  <c r="AM6"/>
  <c r="AM4"/>
  <c r="AM5"/>
  <c r="AN5"/>
  <c r="AN6"/>
  <c r="AN4"/>
  <c r="AO6"/>
  <c r="AO4"/>
  <c r="AO5"/>
  <c r="AP5"/>
  <c r="AP6"/>
  <c r="AP4"/>
  <c r="AQ6"/>
  <c r="AQ4"/>
  <c r="AQ5"/>
  <c r="AR5"/>
  <c r="AR6"/>
  <c r="AR4"/>
  <c r="AS6"/>
  <c r="AS4"/>
  <c r="AS5"/>
  <c r="AT5"/>
  <c r="AT6"/>
  <c r="AT4"/>
  <c r="AW6"/>
  <c r="AW4"/>
  <c r="AW5"/>
  <c r="AX5"/>
  <c r="AX6"/>
  <c r="AX4"/>
  <c r="AY6"/>
  <c r="AY4"/>
  <c r="AY5"/>
  <c r="AZ5"/>
  <c r="AZ6"/>
  <c r="AZ4"/>
  <c r="BC6"/>
  <c r="BC4"/>
  <c r="BC5"/>
  <c r="BD5"/>
  <c r="BD6"/>
  <c r="BD4"/>
  <c r="BE6"/>
  <c r="BE4"/>
  <c r="BE5"/>
  <c r="BF5"/>
  <c r="BF6"/>
  <c r="BF4"/>
  <c r="BG6"/>
  <c r="BG4"/>
  <c r="BG5"/>
  <c r="BH5"/>
  <c r="BH6"/>
  <c r="BH4"/>
  <c r="BI6"/>
  <c r="BI4"/>
  <c r="BI5"/>
  <c r="BJ5"/>
  <c r="BJ6"/>
  <c r="BJ4"/>
  <c r="BN6"/>
  <c r="BN4"/>
  <c r="BN5"/>
  <c r="BP6"/>
  <c r="BP4"/>
  <c r="BP5"/>
  <c r="JZ13" i="4"/>
  <c r="BR6" i="10"/>
  <c r="BR4"/>
  <c r="BR5"/>
  <c r="KH13" i="4"/>
  <c r="I3" i="10"/>
  <c r="I1"/>
  <c r="I2"/>
  <c r="AG14" i="4"/>
  <c r="K3" i="10"/>
  <c r="K1"/>
  <c r="K2"/>
  <c r="AO14" i="4"/>
  <c r="M3" i="10"/>
  <c r="M1"/>
  <c r="M2"/>
  <c r="AZ14" i="4"/>
  <c r="O2" i="10"/>
  <c r="O3"/>
  <c r="O1"/>
  <c r="BH14" i="4"/>
  <c r="Z3" i="10"/>
  <c r="Z1"/>
  <c r="Z2"/>
  <c r="DB14" i="4"/>
  <c r="AB3" i="10"/>
  <c r="AB1"/>
  <c r="AB2"/>
  <c r="AG2"/>
  <c r="AG3"/>
  <c r="AG1"/>
  <c r="EC14" i="4"/>
  <c r="AI2" i="10"/>
  <c r="AI3"/>
  <c r="AI1"/>
  <c r="EN14" i="4"/>
  <c r="AK2" i="10"/>
  <c r="AK3"/>
  <c r="AK1"/>
  <c r="EV14" i="4"/>
  <c r="AM2" i="10"/>
  <c r="AM3"/>
  <c r="AM1"/>
  <c r="FD14" i="4"/>
  <c r="AO2" i="10"/>
  <c r="AO3"/>
  <c r="AO1"/>
  <c r="FO14" i="4"/>
  <c r="JV10"/>
  <c r="JZ10"/>
  <c r="KD10"/>
  <c r="KH10"/>
  <c r="KW10"/>
  <c r="LA10"/>
  <c r="V11"/>
  <c r="BH11"/>
  <c r="CE11"/>
  <c r="EC11"/>
  <c r="EG11"/>
  <c r="EN11"/>
  <c r="ER11"/>
  <c r="EV11"/>
  <c r="EZ11"/>
  <c r="FD11"/>
  <c r="FK11"/>
  <c r="FO11"/>
  <c r="FS11"/>
  <c r="FW11"/>
  <c r="GA11"/>
  <c r="GH11"/>
  <c r="GL11"/>
  <c r="GP11"/>
  <c r="GT11"/>
  <c r="GX11"/>
  <c r="HE11"/>
  <c r="HQ11"/>
  <c r="HU11"/>
  <c r="IB11"/>
  <c r="IF11"/>
  <c r="IJ11"/>
  <c r="IN11"/>
  <c r="IR11"/>
  <c r="JO11"/>
  <c r="AC12"/>
  <c r="AG12"/>
  <c r="AK12"/>
  <c r="AO12"/>
  <c r="AS12"/>
  <c r="AZ12"/>
  <c r="BP12"/>
  <c r="BW12"/>
  <c r="CM12"/>
  <c r="DJ12"/>
  <c r="DU12"/>
  <c r="HQ12"/>
  <c r="HU12"/>
  <c r="IB12"/>
  <c r="IF12"/>
  <c r="IJ12"/>
  <c r="IN12"/>
  <c r="IR12"/>
  <c r="JO12"/>
  <c r="AC13"/>
  <c r="AG13"/>
  <c r="AK13"/>
  <c r="AO13"/>
  <c r="AS13"/>
  <c r="AZ13"/>
  <c r="BP13"/>
  <c r="BW13"/>
  <c r="CM13"/>
  <c r="DJ13"/>
  <c r="DU13"/>
  <c r="BW5" i="10"/>
  <c r="BW6"/>
  <c r="BW4"/>
  <c r="C3"/>
  <c r="C1"/>
  <c r="C2"/>
  <c r="J14" i="4"/>
  <c r="E3" i="10"/>
  <c r="E1"/>
  <c r="E2"/>
  <c r="R14" i="4"/>
  <c r="G3" i="10"/>
  <c r="G1"/>
  <c r="G2"/>
  <c r="BL14" i="4"/>
  <c r="Q3" i="10"/>
  <c r="Q1"/>
  <c r="Q2"/>
  <c r="R2"/>
  <c r="R3"/>
  <c r="R1"/>
  <c r="V2"/>
  <c r="V3"/>
  <c r="V1"/>
  <c r="CX14" i="4"/>
  <c r="AA2" i="10"/>
  <c r="AA3"/>
  <c r="AA1"/>
  <c r="DF14" i="4"/>
  <c r="AC2" i="10"/>
  <c r="AC3"/>
  <c r="AC1"/>
  <c r="DQ14" i="4"/>
  <c r="AE3" i="10"/>
  <c r="AE1"/>
  <c r="AE2"/>
  <c r="BO3"/>
  <c r="BO1"/>
  <c r="BO2"/>
  <c r="BP2"/>
  <c r="BP3"/>
  <c r="BP1"/>
  <c r="BQ3"/>
  <c r="BQ1"/>
  <c r="BQ2"/>
  <c r="BR2"/>
  <c r="BR3"/>
  <c r="BR1"/>
  <c r="BW3"/>
  <c r="BW1"/>
  <c r="BW2"/>
  <c r="C54"/>
  <c r="C55"/>
  <c r="C53"/>
  <c r="J15" i="4"/>
  <c r="E54" i="10"/>
  <c r="E55"/>
  <c r="E53"/>
  <c r="R15" i="4"/>
  <c r="G54" i="10"/>
  <c r="G55"/>
  <c r="G53"/>
  <c r="BD15" i="4"/>
  <c r="O55" i="10"/>
  <c r="O53"/>
  <c r="O54"/>
  <c r="CA15" i="4"/>
  <c r="T54" i="10"/>
  <c r="T55"/>
  <c r="T53"/>
  <c r="Z54"/>
  <c r="Z55"/>
  <c r="Z53"/>
  <c r="DB15" i="4"/>
  <c r="AB54" i="10"/>
  <c r="AB55"/>
  <c r="AB53"/>
  <c r="AG55"/>
  <c r="AG53"/>
  <c r="AG54"/>
  <c r="AH54"/>
  <c r="AH55"/>
  <c r="AH53"/>
  <c r="AI55"/>
  <c r="AI53"/>
  <c r="AI54"/>
  <c r="AJ54"/>
  <c r="AJ55"/>
  <c r="AJ53"/>
  <c r="AK55"/>
  <c r="AK53"/>
  <c r="AK54"/>
  <c r="AL54"/>
  <c r="AL55"/>
  <c r="AL53"/>
  <c r="AM55"/>
  <c r="AM53"/>
  <c r="AM54"/>
  <c r="AN54"/>
  <c r="AN55"/>
  <c r="AN53"/>
  <c r="AO55"/>
  <c r="AO53"/>
  <c r="AO54"/>
  <c r="AP54"/>
  <c r="AP55"/>
  <c r="AP53"/>
  <c r="AQ55"/>
  <c r="AQ53"/>
  <c r="AQ54"/>
  <c r="AR54"/>
  <c r="AR55"/>
  <c r="AR53"/>
  <c r="AS55"/>
  <c r="AS53"/>
  <c r="AS54"/>
  <c r="AT54"/>
  <c r="AT55"/>
  <c r="AT53"/>
  <c r="AW55"/>
  <c r="AW53"/>
  <c r="AW54"/>
  <c r="AX54"/>
  <c r="AX55"/>
  <c r="AX53"/>
  <c r="AY55"/>
  <c r="AY53"/>
  <c r="AY54"/>
  <c r="AZ54"/>
  <c r="AZ55"/>
  <c r="AZ53"/>
  <c r="BC55"/>
  <c r="BC53"/>
  <c r="BC54"/>
  <c r="BD54"/>
  <c r="BD55"/>
  <c r="BD53"/>
  <c r="BE55"/>
  <c r="BE53"/>
  <c r="BE54"/>
  <c r="BF54"/>
  <c r="BF55"/>
  <c r="BF53"/>
  <c r="BG55"/>
  <c r="BG53"/>
  <c r="BG54"/>
  <c r="BH54"/>
  <c r="BH55"/>
  <c r="BH53"/>
  <c r="BI55"/>
  <c r="BI53"/>
  <c r="BI54"/>
  <c r="BJ54"/>
  <c r="BJ55"/>
  <c r="BJ53"/>
  <c r="BN55"/>
  <c r="BN53"/>
  <c r="BN54"/>
  <c r="F16" i="4"/>
  <c r="D51" i="10"/>
  <c r="D52"/>
  <c r="D50"/>
  <c r="N16" i="4"/>
  <c r="F51" i="10"/>
  <c r="F52"/>
  <c r="F50"/>
  <c r="H51"/>
  <c r="H52"/>
  <c r="H50"/>
  <c r="I52"/>
  <c r="I50"/>
  <c r="I51"/>
  <c r="J51"/>
  <c r="J52"/>
  <c r="J50"/>
  <c r="K52"/>
  <c r="K50"/>
  <c r="K51"/>
  <c r="L51"/>
  <c r="L52"/>
  <c r="L50"/>
  <c r="M52"/>
  <c r="M50"/>
  <c r="M51"/>
  <c r="BL16" i="4"/>
  <c r="Q52" i="10"/>
  <c r="Q50"/>
  <c r="Q51"/>
  <c r="R51"/>
  <c r="R52"/>
  <c r="R50"/>
  <c r="V51"/>
  <c r="V52"/>
  <c r="V50"/>
  <c r="CX16" i="4"/>
  <c r="AA51" i="10"/>
  <c r="AA52"/>
  <c r="AA50"/>
  <c r="DF16" i="4"/>
  <c r="AC51" i="10"/>
  <c r="AC52"/>
  <c r="AC50"/>
  <c r="AE52"/>
  <c r="AE50"/>
  <c r="AE51"/>
  <c r="BC51"/>
  <c r="BC52"/>
  <c r="BC50"/>
  <c r="BD52"/>
  <c r="BD50"/>
  <c r="BD51"/>
  <c r="BE51"/>
  <c r="BE52"/>
  <c r="BE50"/>
  <c r="BF52"/>
  <c r="BF50"/>
  <c r="BF51"/>
  <c r="BG51"/>
  <c r="BG52"/>
  <c r="BG50"/>
  <c r="BH52"/>
  <c r="BH50"/>
  <c r="BH51"/>
  <c r="BI51"/>
  <c r="BI52"/>
  <c r="BI50"/>
  <c r="BJ52"/>
  <c r="BJ50"/>
  <c r="BJ51"/>
  <c r="BN51"/>
  <c r="BN52"/>
  <c r="BN50"/>
  <c r="BW52"/>
  <c r="BW50"/>
  <c r="BW51"/>
  <c r="C48"/>
  <c r="C49"/>
  <c r="C47"/>
  <c r="J17" i="4"/>
  <c r="E48" i="10"/>
  <c r="E49"/>
  <c r="E47"/>
  <c r="R17" i="4"/>
  <c r="G48" i="10"/>
  <c r="G49"/>
  <c r="G47"/>
  <c r="O49"/>
  <c r="O47"/>
  <c r="O48"/>
  <c r="T48"/>
  <c r="T49"/>
  <c r="T47"/>
  <c r="Z48"/>
  <c r="Z49"/>
  <c r="Z47"/>
  <c r="DB17" i="4"/>
  <c r="AB48" i="10"/>
  <c r="AB49"/>
  <c r="AB47"/>
  <c r="BO48"/>
  <c r="BO49"/>
  <c r="BO47"/>
  <c r="BP49"/>
  <c r="BP47"/>
  <c r="BP48"/>
  <c r="BQ48"/>
  <c r="BQ49"/>
  <c r="BQ47"/>
  <c r="BR49"/>
  <c r="BR47"/>
  <c r="BR48"/>
  <c r="F18" i="4"/>
  <c r="D45" i="10"/>
  <c r="D46"/>
  <c r="D44"/>
  <c r="N18" i="4"/>
  <c r="F45" i="10"/>
  <c r="F46"/>
  <c r="F44"/>
  <c r="H45"/>
  <c r="H46"/>
  <c r="H44"/>
  <c r="I46"/>
  <c r="I44"/>
  <c r="I45"/>
  <c r="J45"/>
  <c r="J46"/>
  <c r="J44"/>
  <c r="K46"/>
  <c r="K44"/>
  <c r="K45"/>
  <c r="L45"/>
  <c r="L46"/>
  <c r="L44"/>
  <c r="M46"/>
  <c r="M44"/>
  <c r="M45"/>
  <c r="Q46"/>
  <c r="Q44"/>
  <c r="Q45"/>
  <c r="R45"/>
  <c r="R46"/>
  <c r="R44"/>
  <c r="CT18" i="4"/>
  <c r="Z46" i="10"/>
  <c r="Z44"/>
  <c r="Z45"/>
  <c r="DB18" i="4"/>
  <c r="AB46" i="10"/>
  <c r="AB44"/>
  <c r="AB45"/>
  <c r="AG45"/>
  <c r="AG46"/>
  <c r="AG44"/>
  <c r="AH46"/>
  <c r="AH44"/>
  <c r="AH45"/>
  <c r="AI45"/>
  <c r="AI46"/>
  <c r="AI44"/>
  <c r="AJ46"/>
  <c r="AJ44"/>
  <c r="AJ45"/>
  <c r="AK45"/>
  <c r="AK46"/>
  <c r="AK44"/>
  <c r="AL46"/>
  <c r="AL44"/>
  <c r="AL45"/>
  <c r="AM45"/>
  <c r="AM46"/>
  <c r="AM44"/>
  <c r="AN46"/>
  <c r="AN44"/>
  <c r="AN45"/>
  <c r="AO45"/>
  <c r="AO46"/>
  <c r="AO44"/>
  <c r="AP46"/>
  <c r="AP44"/>
  <c r="AP45"/>
  <c r="AQ45"/>
  <c r="AQ46"/>
  <c r="AQ44"/>
  <c r="AR46"/>
  <c r="AR44"/>
  <c r="AR45"/>
  <c r="AS45"/>
  <c r="AS46"/>
  <c r="AS44"/>
  <c r="AT46"/>
  <c r="AT44"/>
  <c r="AT45"/>
  <c r="AW45"/>
  <c r="AW46"/>
  <c r="AW44"/>
  <c r="AX46"/>
  <c r="AX44"/>
  <c r="AX45"/>
  <c r="AY45"/>
  <c r="AY46"/>
  <c r="AY44"/>
  <c r="AZ46"/>
  <c r="AZ44"/>
  <c r="AZ45"/>
  <c r="BC45"/>
  <c r="BC46"/>
  <c r="BC44"/>
  <c r="BD46"/>
  <c r="BD44"/>
  <c r="BD45"/>
  <c r="BE45"/>
  <c r="BE46"/>
  <c r="BE44"/>
  <c r="BF46"/>
  <c r="BF44"/>
  <c r="BF45"/>
  <c r="BG45"/>
  <c r="BG46"/>
  <c r="BG44"/>
  <c r="BH46"/>
  <c r="BH44"/>
  <c r="BH45"/>
  <c r="BI45"/>
  <c r="BI46"/>
  <c r="BI44"/>
  <c r="BJ46"/>
  <c r="BJ44"/>
  <c r="BJ45"/>
  <c r="BN45"/>
  <c r="BN46"/>
  <c r="BN44"/>
  <c r="BW46"/>
  <c r="BW44"/>
  <c r="BW45"/>
  <c r="C42"/>
  <c r="C43"/>
  <c r="C41"/>
  <c r="J19" i="4"/>
  <c r="E42" i="10"/>
  <c r="E43"/>
  <c r="E41"/>
  <c r="R19" i="4"/>
  <c r="G42" i="10"/>
  <c r="G43"/>
  <c r="G41"/>
  <c r="O43"/>
  <c r="O41"/>
  <c r="O42"/>
  <c r="T42"/>
  <c r="T43"/>
  <c r="T41"/>
  <c r="V43"/>
  <c r="V41"/>
  <c r="V42"/>
  <c r="CX19" i="4"/>
  <c r="AA43" i="10"/>
  <c r="AA41"/>
  <c r="AA42"/>
  <c r="DF19" i="4"/>
  <c r="AC43" i="10"/>
  <c r="AC41"/>
  <c r="AC42"/>
  <c r="AE42"/>
  <c r="AE43"/>
  <c r="AE41"/>
  <c r="BC43"/>
  <c r="BC41"/>
  <c r="BC42"/>
  <c r="BD42"/>
  <c r="BD43"/>
  <c r="BD41"/>
  <c r="BE43"/>
  <c r="BE41"/>
  <c r="BE42"/>
  <c r="BF42"/>
  <c r="BF43"/>
  <c r="BF41"/>
  <c r="BG43"/>
  <c r="BG41"/>
  <c r="BG42"/>
  <c r="BH42"/>
  <c r="BH43"/>
  <c r="BH41"/>
  <c r="BI43"/>
  <c r="BI41"/>
  <c r="BI42"/>
  <c r="BJ42"/>
  <c r="BJ43"/>
  <c r="BJ41"/>
  <c r="BN43"/>
  <c r="BN41"/>
  <c r="BN42"/>
  <c r="F20" i="4"/>
  <c r="D39" i="10"/>
  <c r="D40"/>
  <c r="D38"/>
  <c r="N20" i="4"/>
  <c r="F39" i="10"/>
  <c r="F40"/>
  <c r="F38"/>
  <c r="H39"/>
  <c r="H40"/>
  <c r="H38"/>
  <c r="I40"/>
  <c r="I38"/>
  <c r="I39"/>
  <c r="J39"/>
  <c r="J40"/>
  <c r="J38"/>
  <c r="K40"/>
  <c r="K38"/>
  <c r="K39"/>
  <c r="L39"/>
  <c r="L40"/>
  <c r="L38"/>
  <c r="M40"/>
  <c r="M38"/>
  <c r="M39"/>
  <c r="O39"/>
  <c r="O40"/>
  <c r="O38"/>
  <c r="T40"/>
  <c r="T38"/>
  <c r="T39"/>
  <c r="Z40"/>
  <c r="Z38"/>
  <c r="Z39"/>
  <c r="DB20" i="4"/>
  <c r="AB40" i="10"/>
  <c r="AB38"/>
  <c r="AB39"/>
  <c r="AG39"/>
  <c r="AG40"/>
  <c r="AG38"/>
  <c r="AH40"/>
  <c r="AH38"/>
  <c r="AH39"/>
  <c r="AI39"/>
  <c r="AI40"/>
  <c r="AI38"/>
  <c r="AJ40"/>
  <c r="AJ38"/>
  <c r="AJ39"/>
  <c r="AK39"/>
  <c r="AK40"/>
  <c r="AK38"/>
  <c r="AL40"/>
  <c r="AL38"/>
  <c r="AL39"/>
  <c r="AM39"/>
  <c r="AM40"/>
  <c r="AM38"/>
  <c r="AN40"/>
  <c r="AN38"/>
  <c r="AN39"/>
  <c r="AO39"/>
  <c r="AO40"/>
  <c r="AO38"/>
  <c r="AP40"/>
  <c r="AP38"/>
  <c r="AP39"/>
  <c r="AQ39"/>
  <c r="AQ40"/>
  <c r="AQ38"/>
  <c r="AR40"/>
  <c r="AR38"/>
  <c r="AR39"/>
  <c r="AS39"/>
  <c r="AS40"/>
  <c r="AS38"/>
  <c r="AT40"/>
  <c r="AT38"/>
  <c r="AT39"/>
  <c r="AW39"/>
  <c r="AW40"/>
  <c r="AW38"/>
  <c r="AX40"/>
  <c r="AX38"/>
  <c r="AX39"/>
  <c r="AY39"/>
  <c r="AY40"/>
  <c r="AY38"/>
  <c r="AZ40"/>
  <c r="AZ38"/>
  <c r="AZ39"/>
  <c r="BO40"/>
  <c r="BO38"/>
  <c r="BO39"/>
  <c r="BP39"/>
  <c r="BP40"/>
  <c r="BP38"/>
  <c r="BQ40"/>
  <c r="BQ38"/>
  <c r="BQ39"/>
  <c r="BR39"/>
  <c r="BR40"/>
  <c r="BR38"/>
  <c r="F21" i="4"/>
  <c r="D37" i="10"/>
  <c r="D35"/>
  <c r="D36"/>
  <c r="N21" i="4"/>
  <c r="F37" i="10"/>
  <c r="F35"/>
  <c r="F36"/>
  <c r="H37"/>
  <c r="H35"/>
  <c r="H36"/>
  <c r="I36"/>
  <c r="I37"/>
  <c r="I35"/>
  <c r="J37"/>
  <c r="J35"/>
  <c r="J36"/>
  <c r="K36"/>
  <c r="K37"/>
  <c r="K35"/>
  <c r="L37"/>
  <c r="L35"/>
  <c r="L36"/>
  <c r="M36"/>
  <c r="M37"/>
  <c r="M35"/>
  <c r="Q36"/>
  <c r="Q37"/>
  <c r="Q35"/>
  <c r="R37"/>
  <c r="R35"/>
  <c r="R36"/>
  <c r="V37"/>
  <c r="V35"/>
  <c r="V36"/>
  <c r="CX21" i="4"/>
  <c r="AA37" i="10"/>
  <c r="AA35"/>
  <c r="AA36"/>
  <c r="DF21" i="4"/>
  <c r="AC37" i="10"/>
  <c r="AC35"/>
  <c r="AC36"/>
  <c r="AE36"/>
  <c r="AE37"/>
  <c r="AE35"/>
  <c r="BO36"/>
  <c r="BO37"/>
  <c r="BO35"/>
  <c r="BP37"/>
  <c r="BP35"/>
  <c r="BP36"/>
  <c r="BQ36"/>
  <c r="BQ37"/>
  <c r="BQ35"/>
  <c r="BR37"/>
  <c r="BR35"/>
  <c r="BR36"/>
  <c r="F22" i="4"/>
  <c r="D32" i="10"/>
  <c r="D34"/>
  <c r="D33"/>
  <c r="N22" i="4"/>
  <c r="F34" i="10"/>
  <c r="F32"/>
  <c r="F33"/>
  <c r="H32"/>
  <c r="H34"/>
  <c r="H33"/>
  <c r="I34"/>
  <c r="I33"/>
  <c r="I32"/>
  <c r="J34"/>
  <c r="J32"/>
  <c r="J33"/>
  <c r="K34"/>
  <c r="K33"/>
  <c r="K32"/>
  <c r="L32"/>
  <c r="L34"/>
  <c r="L33"/>
  <c r="M34"/>
  <c r="M33"/>
  <c r="M32"/>
  <c r="Q34"/>
  <c r="Q33"/>
  <c r="Q32"/>
  <c r="R32"/>
  <c r="R34"/>
  <c r="R33"/>
  <c r="Z34"/>
  <c r="Z33"/>
  <c r="Z32"/>
  <c r="DB22" i="4"/>
  <c r="AB34" i="10"/>
  <c r="AB33"/>
  <c r="AB32"/>
  <c r="AG32"/>
  <c r="AG34"/>
  <c r="AG33"/>
  <c r="AH34"/>
  <c r="AH33"/>
  <c r="AH32"/>
  <c r="AI34"/>
  <c r="AI32"/>
  <c r="AI33"/>
  <c r="AJ34"/>
  <c r="AJ33"/>
  <c r="AJ32"/>
  <c r="AK32"/>
  <c r="AK34"/>
  <c r="AK33"/>
  <c r="AL34"/>
  <c r="AL33"/>
  <c r="AL32"/>
  <c r="AM34"/>
  <c r="AM32"/>
  <c r="AM33"/>
  <c r="AN34"/>
  <c r="AN33"/>
  <c r="AN32"/>
  <c r="AO32"/>
  <c r="AO34"/>
  <c r="AO33"/>
  <c r="AP34"/>
  <c r="AP33"/>
  <c r="AP32"/>
  <c r="AQ34"/>
  <c r="AQ32"/>
  <c r="AQ33"/>
  <c r="AR34"/>
  <c r="AR33"/>
  <c r="AR32"/>
  <c r="AS32"/>
  <c r="AS34"/>
  <c r="AS33"/>
  <c r="AT34"/>
  <c r="AT33"/>
  <c r="AT32"/>
  <c r="AW34"/>
  <c r="AW32"/>
  <c r="AW33"/>
  <c r="AX34"/>
  <c r="AX33"/>
  <c r="AX32"/>
  <c r="AY32"/>
  <c r="AY34"/>
  <c r="AY33"/>
  <c r="AZ34"/>
  <c r="AZ33"/>
  <c r="AZ32"/>
  <c r="BO34"/>
  <c r="BO33"/>
  <c r="BO32"/>
  <c r="BP32"/>
  <c r="BP34"/>
  <c r="BP33"/>
  <c r="BQ34"/>
  <c r="BQ33"/>
  <c r="BQ32"/>
  <c r="BR34"/>
  <c r="BR32"/>
  <c r="BR33"/>
  <c r="F23" i="4"/>
  <c r="D30" i="10"/>
  <c r="D31"/>
  <c r="D29"/>
  <c r="N23" i="4"/>
  <c r="F30" i="10"/>
  <c r="F31"/>
  <c r="F29"/>
  <c r="H30"/>
  <c r="H31"/>
  <c r="H29"/>
  <c r="I31"/>
  <c r="I29"/>
  <c r="I30"/>
  <c r="J30"/>
  <c r="J31"/>
  <c r="J29"/>
  <c r="K31"/>
  <c r="K29"/>
  <c r="K30"/>
  <c r="L30"/>
  <c r="L31"/>
  <c r="L29"/>
  <c r="M31"/>
  <c r="M29"/>
  <c r="M30"/>
  <c r="Q31"/>
  <c r="Q29"/>
  <c r="Q30"/>
  <c r="R30"/>
  <c r="R31"/>
  <c r="R29"/>
  <c r="V30"/>
  <c r="V31"/>
  <c r="V29"/>
  <c r="CX23" i="4"/>
  <c r="AA30" i="10"/>
  <c r="AA31"/>
  <c r="AA29"/>
  <c r="DF23" i="4"/>
  <c r="AC30" i="10"/>
  <c r="AC31"/>
  <c r="AC29"/>
  <c r="AE31"/>
  <c r="AE29"/>
  <c r="AE30"/>
  <c r="AH31"/>
  <c r="AH29"/>
  <c r="AH30"/>
  <c r="EG23" i="4"/>
  <c r="AJ31" i="10"/>
  <c r="AJ29"/>
  <c r="AJ30"/>
  <c r="ER23" i="4"/>
  <c r="AL31" i="10"/>
  <c r="AL29"/>
  <c r="AL30"/>
  <c r="EZ23" i="4"/>
  <c r="AN31" i="10"/>
  <c r="AN29"/>
  <c r="AN30"/>
  <c r="FK23" i="4"/>
  <c r="AP31" i="10"/>
  <c r="AP29"/>
  <c r="AP30"/>
  <c r="FS23" i="4"/>
  <c r="AR31" i="10"/>
  <c r="AR29"/>
  <c r="AR30"/>
  <c r="GA23" i="4"/>
  <c r="AT31" i="10"/>
  <c r="AT29"/>
  <c r="AT30"/>
  <c r="GL23" i="4"/>
  <c r="AX31" i="10"/>
  <c r="AX29"/>
  <c r="AX30"/>
  <c r="GT23" i="4"/>
  <c r="AZ31" i="10"/>
  <c r="AZ29"/>
  <c r="AZ30"/>
  <c r="HE23" i="4"/>
  <c r="BP30" i="10"/>
  <c r="BP31"/>
  <c r="BP29"/>
  <c r="JZ23" i="4"/>
  <c r="BR30" i="10"/>
  <c r="BR31"/>
  <c r="BR29"/>
  <c r="KH23" i="4"/>
  <c r="I83" i="10"/>
  <c r="I81"/>
  <c r="I82"/>
  <c r="AG24" i="4"/>
  <c r="K83" i="10"/>
  <c r="K81"/>
  <c r="K82"/>
  <c r="AO24" i="4"/>
  <c r="JO14"/>
  <c r="DJ15"/>
  <c r="V16"/>
  <c r="DJ17"/>
  <c r="JO17"/>
  <c r="V18"/>
  <c r="DJ18"/>
  <c r="V20"/>
  <c r="DJ20"/>
  <c r="JO20"/>
  <c r="V21"/>
  <c r="JO21"/>
  <c r="V22"/>
  <c r="DJ22"/>
  <c r="JO22"/>
  <c r="V23"/>
  <c r="AQ2" i="10"/>
  <c r="AQ3"/>
  <c r="AQ1"/>
  <c r="AR3"/>
  <c r="AR1"/>
  <c r="AR2"/>
  <c r="AS2"/>
  <c r="AS3"/>
  <c r="AS1"/>
  <c r="AT3"/>
  <c r="AT1"/>
  <c r="AT2"/>
  <c r="AW2"/>
  <c r="AW3"/>
  <c r="AW1"/>
  <c r="AX3"/>
  <c r="AX1"/>
  <c r="AX2"/>
  <c r="AY2"/>
  <c r="AY3"/>
  <c r="AY1"/>
  <c r="AZ3"/>
  <c r="AZ1"/>
  <c r="AZ2"/>
  <c r="BC2"/>
  <c r="BC3"/>
  <c r="BC1"/>
  <c r="BD3"/>
  <c r="BD1"/>
  <c r="BD2"/>
  <c r="BE2"/>
  <c r="BE3"/>
  <c r="BE1"/>
  <c r="BF3"/>
  <c r="BF1"/>
  <c r="BF2"/>
  <c r="BG2"/>
  <c r="BG3"/>
  <c r="BG1"/>
  <c r="BH3"/>
  <c r="BH1"/>
  <c r="BH2"/>
  <c r="BI2"/>
  <c r="BI3"/>
  <c r="BI1"/>
  <c r="BJ3"/>
  <c r="BJ1"/>
  <c r="BJ2"/>
  <c r="BN2"/>
  <c r="BN3"/>
  <c r="BN1"/>
  <c r="F15" i="4"/>
  <c r="D55" i="10"/>
  <c r="D53"/>
  <c r="D54"/>
  <c r="N15" i="4"/>
  <c r="F55" i="10"/>
  <c r="F53"/>
  <c r="F54"/>
  <c r="H55"/>
  <c r="H53"/>
  <c r="H54"/>
  <c r="I54"/>
  <c r="I55"/>
  <c r="I53"/>
  <c r="J55"/>
  <c r="J53"/>
  <c r="J54"/>
  <c r="K54"/>
  <c r="K55"/>
  <c r="K53"/>
  <c r="L55"/>
  <c r="L53"/>
  <c r="L54"/>
  <c r="M54"/>
  <c r="M55"/>
  <c r="M53"/>
  <c r="Q54"/>
  <c r="Q55"/>
  <c r="Q53"/>
  <c r="R55"/>
  <c r="R53"/>
  <c r="R54"/>
  <c r="V55"/>
  <c r="V53"/>
  <c r="V54"/>
  <c r="CX15" i="4"/>
  <c r="AA55" i="10"/>
  <c r="AA53"/>
  <c r="AA54"/>
  <c r="DF15" i="4"/>
  <c r="AC55" i="10"/>
  <c r="AC53"/>
  <c r="AC54"/>
  <c r="AE54"/>
  <c r="AE55"/>
  <c r="AE53"/>
  <c r="BO54"/>
  <c r="BO55"/>
  <c r="BO53"/>
  <c r="BP55"/>
  <c r="BP53"/>
  <c r="BP54"/>
  <c r="BQ54"/>
  <c r="BQ55"/>
  <c r="BQ53"/>
  <c r="BR55"/>
  <c r="BR53"/>
  <c r="BR54"/>
  <c r="BW54"/>
  <c r="BW55"/>
  <c r="BW53"/>
  <c r="C52"/>
  <c r="C50"/>
  <c r="C51"/>
  <c r="J16" i="4"/>
  <c r="E52" i="10"/>
  <c r="E50"/>
  <c r="E51"/>
  <c r="R16" i="4"/>
  <c r="G52" i="10"/>
  <c r="G50"/>
  <c r="G51"/>
  <c r="O51"/>
  <c r="O52"/>
  <c r="O50"/>
  <c r="T52"/>
  <c r="T50"/>
  <c r="T51"/>
  <c r="Z52"/>
  <c r="Z50"/>
  <c r="Z51"/>
  <c r="DB16" i="4"/>
  <c r="AB52" i="10"/>
  <c r="AB50"/>
  <c r="AB51"/>
  <c r="AG51"/>
  <c r="AG52"/>
  <c r="AG50"/>
  <c r="AH52"/>
  <c r="AH50"/>
  <c r="AH51"/>
  <c r="AI51"/>
  <c r="AI52"/>
  <c r="AI50"/>
  <c r="AJ52"/>
  <c r="AJ50"/>
  <c r="AJ51"/>
  <c r="AK51"/>
  <c r="AK52"/>
  <c r="AK50"/>
  <c r="AL52"/>
  <c r="AL50"/>
  <c r="AL51"/>
  <c r="AM51"/>
  <c r="AM52"/>
  <c r="AM50"/>
  <c r="AN52"/>
  <c r="AN50"/>
  <c r="AN51"/>
  <c r="AO51"/>
  <c r="AO52"/>
  <c r="AO50"/>
  <c r="AP52"/>
  <c r="AP50"/>
  <c r="AP51"/>
  <c r="AQ51"/>
  <c r="AQ52"/>
  <c r="AQ50"/>
  <c r="AR52"/>
  <c r="AR50"/>
  <c r="AR51"/>
  <c r="AS51"/>
  <c r="AS52"/>
  <c r="AS50"/>
  <c r="AT52"/>
  <c r="AT50"/>
  <c r="AT51"/>
  <c r="AW51"/>
  <c r="AW52"/>
  <c r="AW50"/>
  <c r="AX52"/>
  <c r="AX50"/>
  <c r="AX51"/>
  <c r="AY51"/>
  <c r="AY52"/>
  <c r="AY50"/>
  <c r="AZ52"/>
  <c r="AZ50"/>
  <c r="AZ51"/>
  <c r="BO52"/>
  <c r="BO50"/>
  <c r="BO51"/>
  <c r="BP51"/>
  <c r="BP52"/>
  <c r="BP50"/>
  <c r="BQ52"/>
  <c r="BQ50"/>
  <c r="BQ51"/>
  <c r="BR51"/>
  <c r="BR52"/>
  <c r="BR50"/>
  <c r="F17" i="4"/>
  <c r="D49" i="10"/>
  <c r="D47"/>
  <c r="D48"/>
  <c r="N17" i="4"/>
  <c r="F49" i="10"/>
  <c r="F47"/>
  <c r="F48"/>
  <c r="H49"/>
  <c r="H47"/>
  <c r="H48"/>
  <c r="I48"/>
  <c r="I49"/>
  <c r="I47"/>
  <c r="J49"/>
  <c r="J47"/>
  <c r="J48"/>
  <c r="K48"/>
  <c r="K49"/>
  <c r="K47"/>
  <c r="L49"/>
  <c r="L47"/>
  <c r="L48"/>
  <c r="M48"/>
  <c r="M49"/>
  <c r="M47"/>
  <c r="Q48"/>
  <c r="Q49"/>
  <c r="Q47"/>
  <c r="R49"/>
  <c r="R47"/>
  <c r="R48"/>
  <c r="V49"/>
  <c r="V47"/>
  <c r="V48"/>
  <c r="CX17" i="4"/>
  <c r="AA49" i="10"/>
  <c r="AA47"/>
  <c r="AA48"/>
  <c r="DF17" i="4"/>
  <c r="AC49" i="10"/>
  <c r="AC47"/>
  <c r="AC48"/>
  <c r="DQ17" i="4"/>
  <c r="AE48" i="10"/>
  <c r="AE49"/>
  <c r="AE47"/>
  <c r="AG49"/>
  <c r="AG47"/>
  <c r="AG48"/>
  <c r="AH48"/>
  <c r="AH49"/>
  <c r="AH47"/>
  <c r="AI49"/>
  <c r="AI47"/>
  <c r="AI48"/>
  <c r="AJ48"/>
  <c r="AJ49"/>
  <c r="AJ47"/>
  <c r="AK49"/>
  <c r="AK47"/>
  <c r="AK48"/>
  <c r="AL48"/>
  <c r="AL49"/>
  <c r="AL47"/>
  <c r="AM49"/>
  <c r="AM47"/>
  <c r="AM48"/>
  <c r="AN48"/>
  <c r="AN49"/>
  <c r="AN47"/>
  <c r="AO49"/>
  <c r="AO47"/>
  <c r="AO48"/>
  <c r="AP48"/>
  <c r="AP49"/>
  <c r="AP47"/>
  <c r="AQ49"/>
  <c r="AQ47"/>
  <c r="AQ48"/>
  <c r="AR48"/>
  <c r="AR49"/>
  <c r="AR47"/>
  <c r="AS49"/>
  <c r="AS47"/>
  <c r="AS48"/>
  <c r="AT48"/>
  <c r="AT49"/>
  <c r="AT47"/>
  <c r="AW49"/>
  <c r="AW47"/>
  <c r="AW48"/>
  <c r="AX48"/>
  <c r="AX49"/>
  <c r="AX47"/>
  <c r="AY49"/>
  <c r="AY47"/>
  <c r="AY48"/>
  <c r="AZ48"/>
  <c r="AZ49"/>
  <c r="AZ47"/>
  <c r="BC49"/>
  <c r="BC47"/>
  <c r="BC48"/>
  <c r="BD48"/>
  <c r="BD49"/>
  <c r="BD47"/>
  <c r="BE49"/>
  <c r="BE47"/>
  <c r="BE48"/>
  <c r="BF48"/>
  <c r="BF49"/>
  <c r="BF47"/>
  <c r="BG49"/>
  <c r="BG47"/>
  <c r="BG48"/>
  <c r="BH48"/>
  <c r="BH49"/>
  <c r="BH47"/>
  <c r="BI49"/>
  <c r="BI47"/>
  <c r="BI48"/>
  <c r="BJ48"/>
  <c r="BJ49"/>
  <c r="BJ47"/>
  <c r="BN49"/>
  <c r="BN47"/>
  <c r="BN48"/>
  <c r="BW48"/>
  <c r="BW49"/>
  <c r="BW47"/>
  <c r="C46"/>
  <c r="C44"/>
  <c r="C45"/>
  <c r="J18" i="4"/>
  <c r="E46" i="10"/>
  <c r="E44"/>
  <c r="E45"/>
  <c r="R18" i="4"/>
  <c r="G46" i="10"/>
  <c r="G44"/>
  <c r="G45"/>
  <c r="O45"/>
  <c r="O46"/>
  <c r="O44"/>
  <c r="T46"/>
  <c r="T44"/>
  <c r="T45"/>
  <c r="V45"/>
  <c r="V46"/>
  <c r="V44"/>
  <c r="CX18" i="4"/>
  <c r="AA45" i="10"/>
  <c r="AA46"/>
  <c r="AA44"/>
  <c r="DF18" i="4"/>
  <c r="AC45" i="10"/>
  <c r="AC46"/>
  <c r="AC44"/>
  <c r="AE46"/>
  <c r="AE44"/>
  <c r="AE45"/>
  <c r="BO46"/>
  <c r="BO44"/>
  <c r="BO45"/>
  <c r="BP45"/>
  <c r="BP46"/>
  <c r="BP44"/>
  <c r="BQ46"/>
  <c r="BQ44"/>
  <c r="BQ45"/>
  <c r="BR45"/>
  <c r="BR46"/>
  <c r="BR44"/>
  <c r="F19" i="4"/>
  <c r="D43" i="10"/>
  <c r="D41"/>
  <c r="D42"/>
  <c r="N19" i="4"/>
  <c r="F43" i="10"/>
  <c r="F41"/>
  <c r="F42"/>
  <c r="H43"/>
  <c r="H41"/>
  <c r="H42"/>
  <c r="I42"/>
  <c r="I43"/>
  <c r="I41"/>
  <c r="J43"/>
  <c r="J41"/>
  <c r="J42"/>
  <c r="K42"/>
  <c r="K43"/>
  <c r="K41"/>
  <c r="L43"/>
  <c r="L41"/>
  <c r="L42"/>
  <c r="M42"/>
  <c r="M43"/>
  <c r="M41"/>
  <c r="Q42"/>
  <c r="Q43"/>
  <c r="Q41"/>
  <c r="R43"/>
  <c r="R41"/>
  <c r="R42"/>
  <c r="CT19" i="4"/>
  <c r="Z42" i="10"/>
  <c r="Z43"/>
  <c r="Z41"/>
  <c r="DB19" i="4"/>
  <c r="AB42" i="10"/>
  <c r="AB43"/>
  <c r="AB41"/>
  <c r="AG43"/>
  <c r="AG41"/>
  <c r="AG42"/>
  <c r="AH42"/>
  <c r="AH43"/>
  <c r="AH41"/>
  <c r="AI43"/>
  <c r="AI41"/>
  <c r="AI42"/>
  <c r="AJ42"/>
  <c r="AJ43"/>
  <c r="AJ41"/>
  <c r="AK43"/>
  <c r="AK41"/>
  <c r="AK42"/>
  <c r="AL42"/>
  <c r="AL43"/>
  <c r="AL41"/>
  <c r="AM43"/>
  <c r="AM41"/>
  <c r="AM42"/>
  <c r="AN42"/>
  <c r="AN43"/>
  <c r="AN41"/>
  <c r="AO43"/>
  <c r="AO41"/>
  <c r="AO42"/>
  <c r="AP42"/>
  <c r="AP43"/>
  <c r="AP41"/>
  <c r="AQ43"/>
  <c r="AQ41"/>
  <c r="AQ42"/>
  <c r="AR42"/>
  <c r="AR43"/>
  <c r="AR41"/>
  <c r="AS43"/>
  <c r="AS41"/>
  <c r="AS42"/>
  <c r="AT42"/>
  <c r="AT43"/>
  <c r="AT41"/>
  <c r="AW43"/>
  <c r="AW41"/>
  <c r="AW42"/>
  <c r="AX42"/>
  <c r="AX43"/>
  <c r="AX41"/>
  <c r="AY43"/>
  <c r="AY41"/>
  <c r="AY42"/>
  <c r="AZ42"/>
  <c r="AZ43"/>
  <c r="AZ41"/>
  <c r="BO42"/>
  <c r="BO43"/>
  <c r="BO41"/>
  <c r="BP43"/>
  <c r="BP41"/>
  <c r="BP42"/>
  <c r="BQ42"/>
  <c r="BQ43"/>
  <c r="BQ41"/>
  <c r="BR43"/>
  <c r="BR41"/>
  <c r="BR42"/>
  <c r="BW42"/>
  <c r="BW43"/>
  <c r="BW41"/>
  <c r="C40"/>
  <c r="C38"/>
  <c r="C39"/>
  <c r="J20" i="4"/>
  <c r="E40" i="10"/>
  <c r="E38"/>
  <c r="E39"/>
  <c r="R20" i="4"/>
  <c r="G40" i="10"/>
  <c r="G38"/>
  <c r="G39"/>
  <c r="Q40"/>
  <c r="Q38"/>
  <c r="Q39"/>
  <c r="R39"/>
  <c r="R40"/>
  <c r="R38"/>
  <c r="V39"/>
  <c r="V40"/>
  <c r="V38"/>
  <c r="CX20" i="4"/>
  <c r="AA39" i="10"/>
  <c r="AA40"/>
  <c r="AA38"/>
  <c r="DF20" i="4"/>
  <c r="AC39" i="10"/>
  <c r="AC40"/>
  <c r="AC38"/>
  <c r="AE40"/>
  <c r="AE38"/>
  <c r="AE39"/>
  <c r="BC39"/>
  <c r="BC40"/>
  <c r="BC38"/>
  <c r="BD40"/>
  <c r="BD38"/>
  <c r="BD39"/>
  <c r="BE39"/>
  <c r="BE40"/>
  <c r="BE38"/>
  <c r="BF40"/>
  <c r="BF38"/>
  <c r="BF39"/>
  <c r="BG39"/>
  <c r="BG40"/>
  <c r="BG38"/>
  <c r="BH40"/>
  <c r="BH38"/>
  <c r="BH39"/>
  <c r="BI39"/>
  <c r="BI40"/>
  <c r="BI38"/>
  <c r="BJ40"/>
  <c r="BJ38"/>
  <c r="BJ39"/>
  <c r="BN39"/>
  <c r="BN40"/>
  <c r="BN38"/>
  <c r="BW40"/>
  <c r="BW38"/>
  <c r="BW39"/>
  <c r="C36"/>
  <c r="C37"/>
  <c r="C35"/>
  <c r="J21" i="4"/>
  <c r="E36" i="10"/>
  <c r="E37"/>
  <c r="E35"/>
  <c r="R21" i="4"/>
  <c r="G36" i="10"/>
  <c r="G37"/>
  <c r="G35"/>
  <c r="O37"/>
  <c r="O35"/>
  <c r="O36"/>
  <c r="T36"/>
  <c r="T37"/>
  <c r="T35"/>
  <c r="Z36"/>
  <c r="Z37"/>
  <c r="Z35"/>
  <c r="DB21" i="4"/>
  <c r="AB36" i="10"/>
  <c r="AB37"/>
  <c r="AB35"/>
  <c r="AG37"/>
  <c r="AG35"/>
  <c r="AG36"/>
  <c r="AH36"/>
  <c r="AH37"/>
  <c r="AH35"/>
  <c r="AI37"/>
  <c r="AI35"/>
  <c r="AI36"/>
  <c r="AJ36"/>
  <c r="AJ37"/>
  <c r="AJ35"/>
  <c r="AK37"/>
  <c r="AK35"/>
  <c r="AK36"/>
  <c r="AL36"/>
  <c r="AL37"/>
  <c r="AL35"/>
  <c r="AM37"/>
  <c r="AM35"/>
  <c r="AM36"/>
  <c r="AN36"/>
  <c r="AN37"/>
  <c r="AN35"/>
  <c r="AO37"/>
  <c r="AO35"/>
  <c r="AO36"/>
  <c r="AP36"/>
  <c r="AP37"/>
  <c r="AP35"/>
  <c r="AQ37"/>
  <c r="AQ35"/>
  <c r="AQ36"/>
  <c r="AR36"/>
  <c r="AR37"/>
  <c r="AR35"/>
  <c r="AS37"/>
  <c r="AS35"/>
  <c r="AS36"/>
  <c r="AT36"/>
  <c r="AT37"/>
  <c r="AT35"/>
  <c r="AW37"/>
  <c r="AW35"/>
  <c r="AW36"/>
  <c r="AX36"/>
  <c r="AX37"/>
  <c r="AX35"/>
  <c r="AY37"/>
  <c r="AY35"/>
  <c r="AY36"/>
  <c r="AZ36"/>
  <c r="AZ37"/>
  <c r="AZ35"/>
  <c r="BC37"/>
  <c r="BC35"/>
  <c r="BC36"/>
  <c r="BD36"/>
  <c r="BD37"/>
  <c r="BD35"/>
  <c r="BE37"/>
  <c r="BE35"/>
  <c r="BE36"/>
  <c r="BF36"/>
  <c r="BF37"/>
  <c r="BF35"/>
  <c r="BG37"/>
  <c r="BG35"/>
  <c r="BG36"/>
  <c r="BH36"/>
  <c r="BH37"/>
  <c r="BH35"/>
  <c r="BI37"/>
  <c r="BI35"/>
  <c r="BI36"/>
  <c r="BJ36"/>
  <c r="BJ37"/>
  <c r="BJ35"/>
  <c r="BN37"/>
  <c r="BN35"/>
  <c r="BN36"/>
  <c r="BW36"/>
  <c r="BW37"/>
  <c r="BW35"/>
  <c r="C34"/>
  <c r="C33"/>
  <c r="C32"/>
  <c r="J22" i="4"/>
  <c r="E34" i="10"/>
  <c r="E33"/>
  <c r="E32"/>
  <c r="R22" i="4"/>
  <c r="G34" i="10"/>
  <c r="G33"/>
  <c r="G32"/>
  <c r="O34"/>
  <c r="O32"/>
  <c r="O33"/>
  <c r="T34"/>
  <c r="T33"/>
  <c r="T32"/>
  <c r="V34"/>
  <c r="V32"/>
  <c r="V33"/>
  <c r="CX22" i="4"/>
  <c r="AA32" i="10"/>
  <c r="AA34"/>
  <c r="AA33"/>
  <c r="DF22" i="4"/>
  <c r="AC34" i="10"/>
  <c r="AC32"/>
  <c r="AC33"/>
  <c r="DQ22" i="4"/>
  <c r="AE34" i="10"/>
  <c r="AE33"/>
  <c r="AE32"/>
  <c r="BC34"/>
  <c r="BC32"/>
  <c r="BC33"/>
  <c r="BD34"/>
  <c r="BD33"/>
  <c r="BD32"/>
  <c r="BE32"/>
  <c r="BE34"/>
  <c r="BE33"/>
  <c r="BF34"/>
  <c r="BF33"/>
  <c r="BF32"/>
  <c r="BG34"/>
  <c r="BG32"/>
  <c r="BG33"/>
  <c r="BH34"/>
  <c r="BH33"/>
  <c r="BH32"/>
  <c r="BI32"/>
  <c r="BI34"/>
  <c r="BI33"/>
  <c r="BJ34"/>
  <c r="BJ33"/>
  <c r="BJ32"/>
  <c r="JK22" i="4"/>
  <c r="BN34" i="10"/>
  <c r="BN32"/>
  <c r="BN33"/>
  <c r="BW34"/>
  <c r="BW33"/>
  <c r="BW32"/>
  <c r="C31"/>
  <c r="C29"/>
  <c r="C30"/>
  <c r="J23" i="4"/>
  <c r="E31" i="10"/>
  <c r="E29"/>
  <c r="E30"/>
  <c r="R23" i="4"/>
  <c r="G31" i="10"/>
  <c r="G29"/>
  <c r="G30"/>
  <c r="O30"/>
  <c r="O31"/>
  <c r="O29"/>
  <c r="T31"/>
  <c r="T29"/>
  <c r="T30"/>
  <c r="Z31"/>
  <c r="Z29"/>
  <c r="Z30"/>
  <c r="DB23" i="4"/>
  <c r="AB31" i="10"/>
  <c r="AB29"/>
  <c r="AB30"/>
  <c r="AG30"/>
  <c r="AG31"/>
  <c r="AG29"/>
  <c r="EC23" i="4"/>
  <c r="AI30" i="10"/>
  <c r="AI31"/>
  <c r="AI29"/>
  <c r="EN23" i="4"/>
  <c r="AK30" i="10"/>
  <c r="AK31"/>
  <c r="AK29"/>
  <c r="EV23" i="4"/>
  <c r="AM30" i="10"/>
  <c r="AM31"/>
  <c r="AM29"/>
  <c r="FD23" i="4"/>
  <c r="AO30" i="10"/>
  <c r="AO31"/>
  <c r="AO29"/>
  <c r="FO23" i="4"/>
  <c r="AQ30" i="10"/>
  <c r="AQ31"/>
  <c r="AQ29"/>
  <c r="FW23" i="4"/>
  <c r="AS30" i="10"/>
  <c r="AS31"/>
  <c r="AS29"/>
  <c r="GH23" i="4"/>
  <c r="AW30" i="10"/>
  <c r="AW31"/>
  <c r="AW29"/>
  <c r="GP23" i="4"/>
  <c r="AY30" i="10"/>
  <c r="AY31"/>
  <c r="AY29"/>
  <c r="GX23" i="4"/>
  <c r="BO31" i="10"/>
  <c r="BO29"/>
  <c r="BO30"/>
  <c r="JV23" i="4"/>
  <c r="BQ31" i="10"/>
  <c r="BQ29"/>
  <c r="BQ30"/>
  <c r="KD23" i="4"/>
  <c r="F24"/>
  <c r="D82" i="10"/>
  <c r="D83"/>
  <c r="D81"/>
  <c r="N24" i="4"/>
  <c r="F82" i="10"/>
  <c r="F83"/>
  <c r="F81"/>
  <c r="H82"/>
  <c r="H83"/>
  <c r="H81"/>
  <c r="AC24" i="4"/>
  <c r="J82" i="10"/>
  <c r="J83"/>
  <c r="J81"/>
  <c r="AK24" i="4"/>
  <c r="L82" i="10"/>
  <c r="L83"/>
  <c r="L81"/>
  <c r="M83"/>
  <c r="M81"/>
  <c r="M82"/>
  <c r="O82"/>
  <c r="O83"/>
  <c r="O81"/>
  <c r="T83"/>
  <c r="T81"/>
  <c r="T82"/>
  <c r="Z83"/>
  <c r="Z81"/>
  <c r="Z82"/>
  <c r="DB24" i="4"/>
  <c r="AB83" i="10"/>
  <c r="AB81"/>
  <c r="AB82"/>
  <c r="AG82"/>
  <c r="AG83"/>
  <c r="AG81"/>
  <c r="AH83"/>
  <c r="AH81"/>
  <c r="AH82"/>
  <c r="AI82"/>
  <c r="AI83"/>
  <c r="AI81"/>
  <c r="AJ83"/>
  <c r="AJ81"/>
  <c r="AJ82"/>
  <c r="AK82"/>
  <c r="AK83"/>
  <c r="AK81"/>
  <c r="AL83"/>
  <c r="AL81"/>
  <c r="AL82"/>
  <c r="AM82"/>
  <c r="AM83"/>
  <c r="AM81"/>
  <c r="AN83"/>
  <c r="AN81"/>
  <c r="AN82"/>
  <c r="AO82"/>
  <c r="AO83"/>
  <c r="AO81"/>
  <c r="AP83"/>
  <c r="AP81"/>
  <c r="AP82"/>
  <c r="AQ82"/>
  <c r="AQ83"/>
  <c r="AQ81"/>
  <c r="AR83"/>
  <c r="AR81"/>
  <c r="AR82"/>
  <c r="AS82"/>
  <c r="AS83"/>
  <c r="AS81"/>
  <c r="AT83"/>
  <c r="AT81"/>
  <c r="AT82"/>
  <c r="AW82"/>
  <c r="AW83"/>
  <c r="AW81"/>
  <c r="AX83"/>
  <c r="AX81"/>
  <c r="AX82"/>
  <c r="AY82"/>
  <c r="AY83"/>
  <c r="AY81"/>
  <c r="AZ83"/>
  <c r="AZ81"/>
  <c r="AZ82"/>
  <c r="BC82"/>
  <c r="BC83"/>
  <c r="BC81"/>
  <c r="BD83"/>
  <c r="BD81"/>
  <c r="BD82"/>
  <c r="BE82"/>
  <c r="BE83"/>
  <c r="BE81"/>
  <c r="BF83"/>
  <c r="BF81"/>
  <c r="BF82"/>
  <c r="BG82"/>
  <c r="BG83"/>
  <c r="BG81"/>
  <c r="BH83"/>
  <c r="BH81"/>
  <c r="BH82"/>
  <c r="BI82"/>
  <c r="BI83"/>
  <c r="BI81"/>
  <c r="BJ83"/>
  <c r="BJ81"/>
  <c r="BJ82"/>
  <c r="BN82"/>
  <c r="BN83"/>
  <c r="BN81"/>
  <c r="BW83"/>
  <c r="BW81"/>
  <c r="BW82"/>
  <c r="C79"/>
  <c r="C80"/>
  <c r="C78"/>
  <c r="J25" i="4"/>
  <c r="E79" i="10"/>
  <c r="E80"/>
  <c r="E78"/>
  <c r="R25" i="4"/>
  <c r="G79" i="10"/>
  <c r="G80"/>
  <c r="G78"/>
  <c r="O80"/>
  <c r="O78"/>
  <c r="O79"/>
  <c r="T79"/>
  <c r="T80"/>
  <c r="T78"/>
  <c r="Z79"/>
  <c r="Z80"/>
  <c r="Z78"/>
  <c r="DB25" i="4"/>
  <c r="AB79" i="10"/>
  <c r="AB80"/>
  <c r="AB78"/>
  <c r="AG80"/>
  <c r="AG78"/>
  <c r="AG79"/>
  <c r="AH79"/>
  <c r="AH80"/>
  <c r="AH78"/>
  <c r="AI80"/>
  <c r="AI78"/>
  <c r="AI79"/>
  <c r="AJ79"/>
  <c r="AJ80"/>
  <c r="AJ78"/>
  <c r="AK80"/>
  <c r="AK78"/>
  <c r="AK79"/>
  <c r="AL79"/>
  <c r="AL80"/>
  <c r="AL78"/>
  <c r="AM80"/>
  <c r="AM78"/>
  <c r="AM79"/>
  <c r="AN79"/>
  <c r="AN80"/>
  <c r="AN78"/>
  <c r="AO80"/>
  <c r="AO78"/>
  <c r="AO79"/>
  <c r="AP79"/>
  <c r="AP80"/>
  <c r="AP78"/>
  <c r="AQ80"/>
  <c r="AQ78"/>
  <c r="AQ79"/>
  <c r="AR79"/>
  <c r="AR80"/>
  <c r="AR78"/>
  <c r="AS80"/>
  <c r="AS78"/>
  <c r="AS79"/>
  <c r="AT79"/>
  <c r="AT80"/>
  <c r="AT78"/>
  <c r="GP25" i="4"/>
  <c r="AX79" i="10"/>
  <c r="AX80"/>
  <c r="AX78"/>
  <c r="AZ79"/>
  <c r="AZ80"/>
  <c r="AZ78"/>
  <c r="BC80"/>
  <c r="BC78"/>
  <c r="BC79"/>
  <c r="BD79"/>
  <c r="BD80"/>
  <c r="BD78"/>
  <c r="BE80"/>
  <c r="BE78"/>
  <c r="BE79"/>
  <c r="BF79"/>
  <c r="BF80"/>
  <c r="BF78"/>
  <c r="BG80"/>
  <c r="BG78"/>
  <c r="BG79"/>
  <c r="BH79"/>
  <c r="BH80"/>
  <c r="BH78"/>
  <c r="BI80"/>
  <c r="BI78"/>
  <c r="BI79"/>
  <c r="BJ79"/>
  <c r="BJ80"/>
  <c r="BJ78"/>
  <c r="BN80"/>
  <c r="BN78"/>
  <c r="BN79"/>
  <c r="BW79"/>
  <c r="BW80"/>
  <c r="BW78"/>
  <c r="C77"/>
  <c r="C75"/>
  <c r="C76"/>
  <c r="J26" i="4"/>
  <c r="E77" i="10"/>
  <c r="E75"/>
  <c r="E76"/>
  <c r="R26" i="4"/>
  <c r="G77" i="10"/>
  <c r="G75"/>
  <c r="G76"/>
  <c r="O76"/>
  <c r="O77"/>
  <c r="O75"/>
  <c r="T77"/>
  <c r="T75"/>
  <c r="T76"/>
  <c r="Z77"/>
  <c r="Z75"/>
  <c r="Z76"/>
  <c r="DB26" i="4"/>
  <c r="AB77" i="10"/>
  <c r="AB75"/>
  <c r="AB76"/>
  <c r="AG76"/>
  <c r="AG77"/>
  <c r="AG75"/>
  <c r="AH77"/>
  <c r="AH75"/>
  <c r="AH76"/>
  <c r="AI76"/>
  <c r="AI77"/>
  <c r="AI75"/>
  <c r="AJ77"/>
  <c r="AJ75"/>
  <c r="AJ76"/>
  <c r="AK76"/>
  <c r="AK77"/>
  <c r="AK75"/>
  <c r="AL77"/>
  <c r="AL75"/>
  <c r="AL76"/>
  <c r="AM76"/>
  <c r="AM77"/>
  <c r="AM75"/>
  <c r="AN77"/>
  <c r="AN75"/>
  <c r="AN76"/>
  <c r="AO76"/>
  <c r="AO77"/>
  <c r="AO75"/>
  <c r="AP77"/>
  <c r="AP75"/>
  <c r="AP76"/>
  <c r="AQ76"/>
  <c r="AQ77"/>
  <c r="AQ75"/>
  <c r="AR77"/>
  <c r="AR75"/>
  <c r="AR76"/>
  <c r="AS76"/>
  <c r="AS77"/>
  <c r="AS75"/>
  <c r="GL26" i="4"/>
  <c r="AW76" i="10"/>
  <c r="AW77"/>
  <c r="AW75"/>
  <c r="GT26" i="4"/>
  <c r="AY76" i="10"/>
  <c r="AY77"/>
  <c r="AY75"/>
  <c r="BO77"/>
  <c r="BO75"/>
  <c r="BO76"/>
  <c r="BP76"/>
  <c r="BP77"/>
  <c r="BP75"/>
  <c r="BQ77"/>
  <c r="BQ75"/>
  <c r="BQ76"/>
  <c r="BR76"/>
  <c r="BR77"/>
  <c r="BR75"/>
  <c r="BW77"/>
  <c r="BW75"/>
  <c r="BW76"/>
  <c r="C73"/>
  <c r="C74"/>
  <c r="C72"/>
  <c r="J27" i="4"/>
  <c r="E73" i="10"/>
  <c r="E74"/>
  <c r="E72"/>
  <c r="R27" i="4"/>
  <c r="G73" i="10"/>
  <c r="G74"/>
  <c r="G72"/>
  <c r="O74"/>
  <c r="O72"/>
  <c r="O73"/>
  <c r="T73"/>
  <c r="T74"/>
  <c r="T72"/>
  <c r="V74"/>
  <c r="V72"/>
  <c r="V73"/>
  <c r="CX27" i="4"/>
  <c r="AA74" i="10"/>
  <c r="AA72"/>
  <c r="AA73"/>
  <c r="DF27" i="4"/>
  <c r="AC74" i="10"/>
  <c r="AC72"/>
  <c r="AC73"/>
  <c r="DQ27" i="4"/>
  <c r="AE73" i="10"/>
  <c r="AE74"/>
  <c r="AE72"/>
  <c r="GH27" i="4"/>
  <c r="AT74" i="10"/>
  <c r="AT73"/>
  <c r="AT72"/>
  <c r="GP27" i="4"/>
  <c r="AX73" i="10"/>
  <c r="AX74"/>
  <c r="AX72"/>
  <c r="AZ74"/>
  <c r="AZ73"/>
  <c r="AZ72"/>
  <c r="BO73"/>
  <c r="BO74"/>
  <c r="BO72"/>
  <c r="BP74"/>
  <c r="BP72"/>
  <c r="BP73"/>
  <c r="BQ74"/>
  <c r="BQ73"/>
  <c r="BQ72"/>
  <c r="BR74"/>
  <c r="BR72"/>
  <c r="BR73"/>
  <c r="F28" i="4"/>
  <c r="D70" i="10"/>
  <c r="D71"/>
  <c r="D69"/>
  <c r="N28" i="4"/>
  <c r="F70" i="10"/>
  <c r="F71"/>
  <c r="F69"/>
  <c r="H70"/>
  <c r="H71"/>
  <c r="H69"/>
  <c r="I71"/>
  <c r="I69"/>
  <c r="I70"/>
  <c r="J70"/>
  <c r="J71"/>
  <c r="J69"/>
  <c r="K71"/>
  <c r="K69"/>
  <c r="K70"/>
  <c r="L70"/>
  <c r="L71"/>
  <c r="L69"/>
  <c r="M71"/>
  <c r="M69"/>
  <c r="M70"/>
  <c r="Q71"/>
  <c r="Q69"/>
  <c r="Q70"/>
  <c r="R70"/>
  <c r="R71"/>
  <c r="R69"/>
  <c r="Z71"/>
  <c r="Z69"/>
  <c r="Z70"/>
  <c r="DB28" i="4"/>
  <c r="AB71" i="10"/>
  <c r="AB69"/>
  <c r="AB70"/>
  <c r="AG70"/>
  <c r="AG71"/>
  <c r="AG69"/>
  <c r="AH71"/>
  <c r="AH69"/>
  <c r="AH70"/>
  <c r="AI70"/>
  <c r="AI71"/>
  <c r="AI69"/>
  <c r="AJ71"/>
  <c r="AJ69"/>
  <c r="AJ70"/>
  <c r="AK70"/>
  <c r="AK71"/>
  <c r="AK69"/>
  <c r="AL71"/>
  <c r="AL69"/>
  <c r="AL70"/>
  <c r="AM70"/>
  <c r="AM71"/>
  <c r="AM69"/>
  <c r="AN71"/>
  <c r="AN69"/>
  <c r="AN70"/>
  <c r="AO70"/>
  <c r="AO71"/>
  <c r="AO69"/>
  <c r="AP71"/>
  <c r="AP69"/>
  <c r="AP70"/>
  <c r="AQ70"/>
  <c r="AQ71"/>
  <c r="AQ69"/>
  <c r="AR71"/>
  <c r="AR69"/>
  <c r="AR70"/>
  <c r="AS70"/>
  <c r="AS71"/>
  <c r="AS69"/>
  <c r="GL28" i="4"/>
  <c r="AW70" i="10"/>
  <c r="AW71"/>
  <c r="AW69"/>
  <c r="GT28" i="4"/>
  <c r="AY70" i="10"/>
  <c r="AY71"/>
  <c r="AY69"/>
  <c r="BC70"/>
  <c r="BC71"/>
  <c r="BC69"/>
  <c r="BD71"/>
  <c r="BD69"/>
  <c r="BD70"/>
  <c r="BE70"/>
  <c r="BE71"/>
  <c r="BE69"/>
  <c r="BF71"/>
  <c r="BF69"/>
  <c r="BF70"/>
  <c r="BG70"/>
  <c r="BG71"/>
  <c r="BG69"/>
  <c r="BH71"/>
  <c r="BH69"/>
  <c r="BH70"/>
  <c r="BI70"/>
  <c r="BI71"/>
  <c r="BI69"/>
  <c r="BJ71"/>
  <c r="BJ69"/>
  <c r="BJ70"/>
  <c r="BN70"/>
  <c r="BN71"/>
  <c r="BN69"/>
  <c r="F29" i="4"/>
  <c r="D68" i="10"/>
  <c r="D66"/>
  <c r="D67"/>
  <c r="N29" i="4"/>
  <c r="F68" i="10"/>
  <c r="F66"/>
  <c r="F67"/>
  <c r="H68"/>
  <c r="H66"/>
  <c r="H67"/>
  <c r="I67"/>
  <c r="I68"/>
  <c r="I66"/>
  <c r="J68"/>
  <c r="J66"/>
  <c r="J67"/>
  <c r="K67"/>
  <c r="K68"/>
  <c r="K66"/>
  <c r="L68"/>
  <c r="L66"/>
  <c r="L67"/>
  <c r="M67"/>
  <c r="M68"/>
  <c r="M66"/>
  <c r="BL29" i="4"/>
  <c r="Q67" i="10"/>
  <c r="Q68"/>
  <c r="Q66"/>
  <c r="R68"/>
  <c r="R66"/>
  <c r="R67"/>
  <c r="Z67"/>
  <c r="Z68"/>
  <c r="Z66"/>
  <c r="DB29" i="4"/>
  <c r="AB67" i="10"/>
  <c r="AB68"/>
  <c r="AB66"/>
  <c r="AG68"/>
  <c r="AG66"/>
  <c r="AG67"/>
  <c r="AH67"/>
  <c r="AH68"/>
  <c r="AH66"/>
  <c r="AI68"/>
  <c r="AI66"/>
  <c r="AI67"/>
  <c r="AJ67"/>
  <c r="AJ68"/>
  <c r="AJ66"/>
  <c r="AK68"/>
  <c r="AK66"/>
  <c r="AK67"/>
  <c r="EZ29" i="4"/>
  <c r="AM68" i="10"/>
  <c r="AM66"/>
  <c r="AM67"/>
  <c r="GH29" i="4"/>
  <c r="AT67" i="10"/>
  <c r="AT68"/>
  <c r="AT66"/>
  <c r="GP29" i="4"/>
  <c r="AX67" i="10"/>
  <c r="AX68"/>
  <c r="AX66"/>
  <c r="AZ67"/>
  <c r="AZ68"/>
  <c r="AZ66"/>
  <c r="BC68"/>
  <c r="BC66"/>
  <c r="BC67"/>
  <c r="BD67"/>
  <c r="BD68"/>
  <c r="BD66"/>
  <c r="BE68"/>
  <c r="BE66"/>
  <c r="BE67"/>
  <c r="BF67"/>
  <c r="BF68"/>
  <c r="BF66"/>
  <c r="BG68"/>
  <c r="BG66"/>
  <c r="BG67"/>
  <c r="BH67"/>
  <c r="BH68"/>
  <c r="BH66"/>
  <c r="BI68"/>
  <c r="BI66"/>
  <c r="BI67"/>
  <c r="BJ67"/>
  <c r="BJ68"/>
  <c r="BJ66"/>
  <c r="BN68"/>
  <c r="BN66"/>
  <c r="BN67"/>
  <c r="BW67"/>
  <c r="BW68"/>
  <c r="BW66"/>
  <c r="C65"/>
  <c r="C63"/>
  <c r="C64"/>
  <c r="J30" i="4"/>
  <c r="E65" i="10"/>
  <c r="E63"/>
  <c r="E64"/>
  <c r="R30" i="4"/>
  <c r="G65" i="10"/>
  <c r="G63"/>
  <c r="G64"/>
  <c r="O64"/>
  <c r="O65"/>
  <c r="O63"/>
  <c r="T65"/>
  <c r="T63"/>
  <c r="T64"/>
  <c r="Z65"/>
  <c r="Z63"/>
  <c r="Z64"/>
  <c r="DB30" i="4"/>
  <c r="AB65" i="10"/>
  <c r="AB63"/>
  <c r="AB64"/>
  <c r="AG64"/>
  <c r="AG65"/>
  <c r="AG63"/>
  <c r="AH65"/>
  <c r="AH63"/>
  <c r="AH64"/>
  <c r="AI64"/>
  <c r="AI65"/>
  <c r="AI63"/>
  <c r="ER30" i="4"/>
  <c r="AK64" i="10"/>
  <c r="AK65"/>
  <c r="AK63"/>
  <c r="EZ30" i="4"/>
  <c r="AM64" i="10"/>
  <c r="AM65"/>
  <c r="AM63"/>
  <c r="GH30" i="4"/>
  <c r="AT65" i="10"/>
  <c r="AT63"/>
  <c r="AT64"/>
  <c r="GP30" i="4"/>
  <c r="AX65" i="10"/>
  <c r="AX63"/>
  <c r="AX64"/>
  <c r="AZ65"/>
  <c r="AZ63"/>
  <c r="AZ64"/>
  <c r="BC64"/>
  <c r="BC65"/>
  <c r="BC63"/>
  <c r="BD65"/>
  <c r="BD63"/>
  <c r="BD64"/>
  <c r="BE64"/>
  <c r="BE65"/>
  <c r="BE63"/>
  <c r="BF65"/>
  <c r="BF63"/>
  <c r="BF64"/>
  <c r="BG64"/>
  <c r="BG65"/>
  <c r="BG63"/>
  <c r="BH65"/>
  <c r="BH63"/>
  <c r="BH64"/>
  <c r="BI64"/>
  <c r="BI65"/>
  <c r="BI63"/>
  <c r="BJ65"/>
  <c r="BJ63"/>
  <c r="BJ64"/>
  <c r="JK30" i="4"/>
  <c r="BN64" i="10"/>
  <c r="BN65"/>
  <c r="BN63"/>
  <c r="KW30" i="4"/>
  <c r="C61" i="10"/>
  <c r="C62"/>
  <c r="C60"/>
  <c r="J31" i="4"/>
  <c r="E61" i="10"/>
  <c r="E62"/>
  <c r="E60"/>
  <c r="R31" i="4"/>
  <c r="G61" i="10"/>
  <c r="G60"/>
  <c r="G62"/>
  <c r="O62"/>
  <c r="O60"/>
  <c r="O61"/>
  <c r="T61"/>
  <c r="T62"/>
  <c r="T60"/>
  <c r="V62"/>
  <c r="V60"/>
  <c r="V61"/>
  <c r="Z61"/>
  <c r="Z62"/>
  <c r="Z60"/>
  <c r="DB31" i="4"/>
  <c r="AB61" i="10"/>
  <c r="AB62"/>
  <c r="AB60"/>
  <c r="AG62"/>
  <c r="AG60"/>
  <c r="AG61"/>
  <c r="AH61"/>
  <c r="AH62"/>
  <c r="AH60"/>
  <c r="AI62"/>
  <c r="AI60"/>
  <c r="AI61"/>
  <c r="ER31" i="4"/>
  <c r="AK62" i="10"/>
  <c r="AK60"/>
  <c r="AK61"/>
  <c r="EZ31" i="4"/>
  <c r="AM62" i="10"/>
  <c r="AM60"/>
  <c r="AM61"/>
  <c r="GH31" i="4"/>
  <c r="AT61" i="10"/>
  <c r="AT62"/>
  <c r="AT60"/>
  <c r="GP31" i="4"/>
  <c r="AX61" i="10"/>
  <c r="AX62"/>
  <c r="AX60"/>
  <c r="AZ61"/>
  <c r="AZ62"/>
  <c r="AZ60"/>
  <c r="BO61"/>
  <c r="BO62"/>
  <c r="BO60"/>
  <c r="BP62"/>
  <c r="BP60"/>
  <c r="BP61"/>
  <c r="BQ61"/>
  <c r="BQ62"/>
  <c r="BQ60"/>
  <c r="BR62"/>
  <c r="BR60"/>
  <c r="BR61"/>
  <c r="KW31" i="4"/>
  <c r="C59" i="10"/>
  <c r="C57"/>
  <c r="C58"/>
  <c r="J32" i="4"/>
  <c r="E59" i="10"/>
  <c r="E57"/>
  <c r="E58"/>
  <c r="R32" i="4"/>
  <c r="G59" i="10"/>
  <c r="G57"/>
  <c r="G58"/>
  <c r="Q59"/>
  <c r="Q57"/>
  <c r="Q58"/>
  <c r="R58"/>
  <c r="R59"/>
  <c r="R57"/>
  <c r="T59"/>
  <c r="T57"/>
  <c r="T58"/>
  <c r="V58"/>
  <c r="V59"/>
  <c r="V57"/>
  <c r="Z59"/>
  <c r="Z57"/>
  <c r="Z58"/>
  <c r="DB32" i="4"/>
  <c r="AB59" i="10"/>
  <c r="AB57"/>
  <c r="AB58"/>
  <c r="AG58"/>
  <c r="AG59"/>
  <c r="AG57"/>
  <c r="AH59"/>
  <c r="AH57"/>
  <c r="AH58"/>
  <c r="AI58"/>
  <c r="AI59"/>
  <c r="AI57"/>
  <c r="ER32" i="4"/>
  <c r="AK58" i="10"/>
  <c r="AK59"/>
  <c r="AK57"/>
  <c r="EZ32" i="4"/>
  <c r="AM58" i="10"/>
  <c r="AM59"/>
  <c r="AM57"/>
  <c r="GH32" i="4"/>
  <c r="AT59" i="10"/>
  <c r="AT57"/>
  <c r="AT58"/>
  <c r="GP32" i="4"/>
  <c r="AX59" i="10"/>
  <c r="AX57"/>
  <c r="AX58"/>
  <c r="AZ59"/>
  <c r="AZ57"/>
  <c r="AZ58"/>
  <c r="BC58"/>
  <c r="BC59"/>
  <c r="BC57"/>
  <c r="BD59"/>
  <c r="BD57"/>
  <c r="BD58"/>
  <c r="BE58"/>
  <c r="BE59"/>
  <c r="BE57"/>
  <c r="BF59"/>
  <c r="BF57"/>
  <c r="BF58"/>
  <c r="BG58"/>
  <c r="BG59"/>
  <c r="BG57"/>
  <c r="BH59"/>
  <c r="BH57"/>
  <c r="BH58"/>
  <c r="BI58"/>
  <c r="BI59"/>
  <c r="BI57"/>
  <c r="BJ59"/>
  <c r="BJ57"/>
  <c r="BJ58"/>
  <c r="BN58"/>
  <c r="BN59"/>
  <c r="BN57"/>
  <c r="JV32" i="4"/>
  <c r="BP58" i="10"/>
  <c r="BP59"/>
  <c r="BP57"/>
  <c r="KD32" i="4"/>
  <c r="BR58" i="10"/>
  <c r="BR59"/>
  <c r="BR57"/>
  <c r="KW32" i="4"/>
  <c r="BC30" i="10"/>
  <c r="BC31"/>
  <c r="BC29"/>
  <c r="BD31"/>
  <c r="BD29"/>
  <c r="BD30"/>
  <c r="BE30"/>
  <c r="BE31"/>
  <c r="BE29"/>
  <c r="BF31"/>
  <c r="BF29"/>
  <c r="BF30"/>
  <c r="BG30"/>
  <c r="BG31"/>
  <c r="BG29"/>
  <c r="BH31"/>
  <c r="BH29"/>
  <c r="BH30"/>
  <c r="BI30"/>
  <c r="BI31"/>
  <c r="BI29"/>
  <c r="BJ31"/>
  <c r="BJ29"/>
  <c r="BJ30"/>
  <c r="BN30"/>
  <c r="BN31"/>
  <c r="BN29"/>
  <c r="BW31"/>
  <c r="BW29"/>
  <c r="BW30"/>
  <c r="C83"/>
  <c r="C81"/>
  <c r="C82"/>
  <c r="J24" i="4"/>
  <c r="E83" i="10"/>
  <c r="E81"/>
  <c r="E82"/>
  <c r="R24" i="4"/>
  <c r="G83" i="10"/>
  <c r="G81"/>
  <c r="G82"/>
  <c r="Q83"/>
  <c r="Q81"/>
  <c r="Q82"/>
  <c r="R82"/>
  <c r="R83"/>
  <c r="R81"/>
  <c r="V82"/>
  <c r="V83"/>
  <c r="V81"/>
  <c r="CX24" i="4"/>
  <c r="AA82" i="10"/>
  <c r="AA83"/>
  <c r="AA81"/>
  <c r="DF24" i="4"/>
  <c r="AC82" i="10"/>
  <c r="AC83"/>
  <c r="AC81"/>
  <c r="AE83"/>
  <c r="AE81"/>
  <c r="AE82"/>
  <c r="BO83"/>
  <c r="BO81"/>
  <c r="BO82"/>
  <c r="BP82"/>
  <c r="BP83"/>
  <c r="BP81"/>
  <c r="BQ83"/>
  <c r="BQ81"/>
  <c r="BQ82"/>
  <c r="BR82"/>
  <c r="BR83"/>
  <c r="BR81"/>
  <c r="F25" i="4"/>
  <c r="D80" i="10"/>
  <c r="D78"/>
  <c r="D79"/>
  <c r="N25" i="4"/>
  <c r="F80" i="10"/>
  <c r="F78"/>
  <c r="F79"/>
  <c r="H80"/>
  <c r="H78"/>
  <c r="H79"/>
  <c r="I79"/>
  <c r="I80"/>
  <c r="I78"/>
  <c r="J80"/>
  <c r="J78"/>
  <c r="J79"/>
  <c r="K79"/>
  <c r="K80"/>
  <c r="K78"/>
  <c r="L80"/>
  <c r="L78"/>
  <c r="L79"/>
  <c r="M79"/>
  <c r="M80"/>
  <c r="M78"/>
  <c r="Q79"/>
  <c r="Q80"/>
  <c r="Q78"/>
  <c r="R80"/>
  <c r="R78"/>
  <c r="R79"/>
  <c r="V80"/>
  <c r="V78"/>
  <c r="V79"/>
  <c r="CX25" i="4"/>
  <c r="AA80" i="10"/>
  <c r="AA78"/>
  <c r="AA79"/>
  <c r="DF25" i="4"/>
  <c r="AC80" i="10"/>
  <c r="AC78"/>
  <c r="AC79"/>
  <c r="AE79"/>
  <c r="AE80"/>
  <c r="AE78"/>
  <c r="GL25" i="4"/>
  <c r="AW80" i="10"/>
  <c r="AW78"/>
  <c r="AW79"/>
  <c r="GT25" i="4"/>
  <c r="AY80" i="10"/>
  <c r="AY78"/>
  <c r="AY79"/>
  <c r="BO79"/>
  <c r="BO80"/>
  <c r="BO78"/>
  <c r="BP80"/>
  <c r="BP78"/>
  <c r="BP79"/>
  <c r="BQ79"/>
  <c r="BQ80"/>
  <c r="BQ78"/>
  <c r="BR80"/>
  <c r="BR78"/>
  <c r="BR79"/>
  <c r="F26" i="4"/>
  <c r="D76" i="10"/>
  <c r="D77"/>
  <c r="D75"/>
  <c r="N26" i="4"/>
  <c r="F76" i="10"/>
  <c r="F77"/>
  <c r="F75"/>
  <c r="H76"/>
  <c r="H77"/>
  <c r="H75"/>
  <c r="I77"/>
  <c r="I75"/>
  <c r="I76"/>
  <c r="J76"/>
  <c r="J77"/>
  <c r="J75"/>
  <c r="K77"/>
  <c r="K75"/>
  <c r="K76"/>
  <c r="L76"/>
  <c r="L77"/>
  <c r="L75"/>
  <c r="M77"/>
  <c r="M75"/>
  <c r="M76"/>
  <c r="BL26" i="4"/>
  <c r="Q77" i="10"/>
  <c r="Q75"/>
  <c r="Q76"/>
  <c r="R76"/>
  <c r="R77"/>
  <c r="R75"/>
  <c r="V76"/>
  <c r="V77"/>
  <c r="V75"/>
  <c r="CX26" i="4"/>
  <c r="AA76" i="10"/>
  <c r="AA77"/>
  <c r="AA75"/>
  <c r="DF26" i="4"/>
  <c r="AC76" i="10"/>
  <c r="AC77"/>
  <c r="AC75"/>
  <c r="AE77"/>
  <c r="AE75"/>
  <c r="AE76"/>
  <c r="GH26" i="4"/>
  <c r="AT77" i="10"/>
  <c r="AT75"/>
  <c r="AT76"/>
  <c r="GP26" i="4"/>
  <c r="AX77" i="10"/>
  <c r="AX75"/>
  <c r="AX76"/>
  <c r="AZ77"/>
  <c r="AZ75"/>
  <c r="AZ76"/>
  <c r="BC76"/>
  <c r="BC77"/>
  <c r="BC75"/>
  <c r="BD77"/>
  <c r="BD75"/>
  <c r="BD76"/>
  <c r="BE76"/>
  <c r="BE77"/>
  <c r="BE75"/>
  <c r="BF77"/>
  <c r="BF75"/>
  <c r="BF76"/>
  <c r="BG76"/>
  <c r="BG77"/>
  <c r="BG75"/>
  <c r="BH77"/>
  <c r="BH75"/>
  <c r="BH76"/>
  <c r="BI76"/>
  <c r="BI77"/>
  <c r="BI75"/>
  <c r="BJ77"/>
  <c r="BJ75"/>
  <c r="BJ76"/>
  <c r="JK26" i="4"/>
  <c r="BN76" i="10"/>
  <c r="BN77"/>
  <c r="BN75"/>
  <c r="F27" i="4"/>
  <c r="D74" i="10"/>
  <c r="D72"/>
  <c r="D73"/>
  <c r="N27" i="4"/>
  <c r="F74" i="10"/>
  <c r="F72"/>
  <c r="F73"/>
  <c r="H74"/>
  <c r="H72"/>
  <c r="H73"/>
  <c r="I73"/>
  <c r="I74"/>
  <c r="I72"/>
  <c r="J74"/>
  <c r="J72"/>
  <c r="J73"/>
  <c r="K73"/>
  <c r="K74"/>
  <c r="K72"/>
  <c r="L74"/>
  <c r="L72"/>
  <c r="L73"/>
  <c r="M73"/>
  <c r="M74"/>
  <c r="M72"/>
  <c r="Q73"/>
  <c r="Q74"/>
  <c r="Q72"/>
  <c r="R74"/>
  <c r="R72"/>
  <c r="R73"/>
  <c r="Z73"/>
  <c r="Z74"/>
  <c r="Z72"/>
  <c r="DB27" i="4"/>
  <c r="AB73" i="10"/>
  <c r="AB74"/>
  <c r="AB72"/>
  <c r="AG74"/>
  <c r="AG72"/>
  <c r="AG73"/>
  <c r="AH73"/>
  <c r="AH74"/>
  <c r="AH72"/>
  <c r="AI74"/>
  <c r="AI72"/>
  <c r="AI73"/>
  <c r="AJ73"/>
  <c r="AJ74"/>
  <c r="AJ72"/>
  <c r="AK74"/>
  <c r="AK72"/>
  <c r="AK73"/>
  <c r="AL73"/>
  <c r="AL74"/>
  <c r="AL72"/>
  <c r="AM74"/>
  <c r="AM72"/>
  <c r="AM73"/>
  <c r="AN73"/>
  <c r="AN74"/>
  <c r="AN72"/>
  <c r="AO74"/>
  <c r="AO72"/>
  <c r="AO73"/>
  <c r="AP74"/>
  <c r="AP73"/>
  <c r="AP72"/>
  <c r="AQ74"/>
  <c r="AQ72"/>
  <c r="AQ73"/>
  <c r="AR73"/>
  <c r="AR74"/>
  <c r="AR72"/>
  <c r="AS74"/>
  <c r="AS72"/>
  <c r="AS73"/>
  <c r="GL27" i="4"/>
  <c r="AW74" i="10"/>
  <c r="AW72"/>
  <c r="AW73"/>
  <c r="GT27" i="4"/>
  <c r="AY74" i="10"/>
  <c r="AY72"/>
  <c r="AY73"/>
  <c r="BC74"/>
  <c r="BC72"/>
  <c r="BC73"/>
  <c r="BD73"/>
  <c r="BD74"/>
  <c r="BD72"/>
  <c r="BE74"/>
  <c r="BE72"/>
  <c r="BE73"/>
  <c r="BF74"/>
  <c r="BF73"/>
  <c r="BF72"/>
  <c r="BG74"/>
  <c r="BG72"/>
  <c r="BG73"/>
  <c r="BH73"/>
  <c r="BH74"/>
  <c r="BH72"/>
  <c r="BI74"/>
  <c r="BI72"/>
  <c r="BI73"/>
  <c r="BJ74"/>
  <c r="BJ73"/>
  <c r="BJ72"/>
  <c r="BN74"/>
  <c r="BN72"/>
  <c r="BN73"/>
  <c r="BW73"/>
  <c r="BW74"/>
  <c r="BW72"/>
  <c r="C71"/>
  <c r="C69"/>
  <c r="C70"/>
  <c r="J28" i="4"/>
  <c r="E71" i="10"/>
  <c r="E69"/>
  <c r="E70"/>
  <c r="R28" i="4"/>
  <c r="G71" i="10"/>
  <c r="G69"/>
  <c r="G70"/>
  <c r="O70"/>
  <c r="O71"/>
  <c r="O69"/>
  <c r="T71"/>
  <c r="T69"/>
  <c r="T70"/>
  <c r="V70"/>
  <c r="V71"/>
  <c r="V69"/>
  <c r="CX28" i="4"/>
  <c r="AA70" i="10"/>
  <c r="AA71"/>
  <c r="AA69"/>
  <c r="DF28" i="4"/>
  <c r="AC70" i="10"/>
  <c r="AC71"/>
  <c r="AC69"/>
  <c r="AE71"/>
  <c r="AE69"/>
  <c r="AE70"/>
  <c r="GH28" i="4"/>
  <c r="AT71" i="10"/>
  <c r="AT69"/>
  <c r="AT70"/>
  <c r="GP28" i="4"/>
  <c r="AX71" i="10"/>
  <c r="AX69"/>
  <c r="AX70"/>
  <c r="AZ71"/>
  <c r="AZ69"/>
  <c r="AZ70"/>
  <c r="BO71"/>
  <c r="BO69"/>
  <c r="BO70"/>
  <c r="BP70"/>
  <c r="BP71"/>
  <c r="BP69"/>
  <c r="BQ71"/>
  <c r="BQ69"/>
  <c r="BQ70"/>
  <c r="BR70"/>
  <c r="BR71"/>
  <c r="BR69"/>
  <c r="BW71"/>
  <c r="BW69"/>
  <c r="BW70"/>
  <c r="C67"/>
  <c r="C68"/>
  <c r="C66"/>
  <c r="J29" i="4"/>
  <c r="E67" i="10"/>
  <c r="E68"/>
  <c r="E66"/>
  <c r="R29" i="4"/>
  <c r="G67" i="10"/>
  <c r="G68"/>
  <c r="G66"/>
  <c r="O68"/>
  <c r="O66"/>
  <c r="O67"/>
  <c r="CA29" i="4"/>
  <c r="T67" i="10"/>
  <c r="T68"/>
  <c r="T66"/>
  <c r="V68"/>
  <c r="V66"/>
  <c r="V67"/>
  <c r="CX29" i="4"/>
  <c r="AA68" i="10"/>
  <c r="AA66"/>
  <c r="AA67"/>
  <c r="DF29" i="4"/>
  <c r="AC68" i="10"/>
  <c r="AC66"/>
  <c r="AC67"/>
  <c r="AE67"/>
  <c r="AE68"/>
  <c r="AE66"/>
  <c r="EV29" i="4"/>
  <c r="AL67" i="10"/>
  <c r="AL68"/>
  <c r="AL66"/>
  <c r="AN67"/>
  <c r="AN68"/>
  <c r="AN66"/>
  <c r="AO68"/>
  <c r="AO66"/>
  <c r="AO67"/>
  <c r="AP67"/>
  <c r="AP68"/>
  <c r="AP66"/>
  <c r="AQ68"/>
  <c r="AQ66"/>
  <c r="AQ67"/>
  <c r="AR67"/>
  <c r="AR68"/>
  <c r="AR66"/>
  <c r="AS68"/>
  <c r="AS66"/>
  <c r="AS67"/>
  <c r="GL29" i="4"/>
  <c r="AW68" i="10"/>
  <c r="AW66"/>
  <c r="AW67"/>
  <c r="GT29" i="4"/>
  <c r="AY68" i="10"/>
  <c r="AY66"/>
  <c r="AY67"/>
  <c r="BO67"/>
  <c r="BO68"/>
  <c r="BO66"/>
  <c r="BP68"/>
  <c r="BP66"/>
  <c r="BP67"/>
  <c r="BQ67"/>
  <c r="BQ68"/>
  <c r="BQ66"/>
  <c r="BR68"/>
  <c r="BR66"/>
  <c r="BR67"/>
  <c r="F30" i="4"/>
  <c r="D64" i="10"/>
  <c r="D65"/>
  <c r="D63"/>
  <c r="N30" i="4"/>
  <c r="F64" i="10"/>
  <c r="F65"/>
  <c r="F63"/>
  <c r="H64"/>
  <c r="H65"/>
  <c r="H63"/>
  <c r="I65"/>
  <c r="I63"/>
  <c r="I64"/>
  <c r="J64"/>
  <c r="J65"/>
  <c r="J63"/>
  <c r="K65"/>
  <c r="K63"/>
  <c r="K64"/>
  <c r="L64"/>
  <c r="L65"/>
  <c r="L63"/>
  <c r="M65"/>
  <c r="M63"/>
  <c r="M64"/>
  <c r="BL30" i="4"/>
  <c r="Q65" i="10"/>
  <c r="Q63"/>
  <c r="Q64"/>
  <c r="R64"/>
  <c r="R65"/>
  <c r="R63"/>
  <c r="V64"/>
  <c r="V65"/>
  <c r="V63"/>
  <c r="CX30" i="4"/>
  <c r="AA64" i="10"/>
  <c r="AA65"/>
  <c r="AA63"/>
  <c r="DF30" i="4"/>
  <c r="AC64" i="10"/>
  <c r="AC65"/>
  <c r="AC63"/>
  <c r="DQ30" i="4"/>
  <c r="AE65" i="10"/>
  <c r="AE63"/>
  <c r="AE64"/>
  <c r="EN30" i="4"/>
  <c r="AJ65" i="10"/>
  <c r="AJ63"/>
  <c r="AJ64"/>
  <c r="EV30" i="4"/>
  <c r="AL65" i="10"/>
  <c r="AL63"/>
  <c r="AL64"/>
  <c r="AN65"/>
  <c r="AN63"/>
  <c r="AN64"/>
  <c r="AO64"/>
  <c r="AO65"/>
  <c r="AO63"/>
  <c r="AP65"/>
  <c r="AP63"/>
  <c r="AP64"/>
  <c r="AQ64"/>
  <c r="AQ65"/>
  <c r="AQ63"/>
  <c r="AR65"/>
  <c r="AR63"/>
  <c r="AR64"/>
  <c r="AS64"/>
  <c r="AS65"/>
  <c r="AS63"/>
  <c r="GL30" i="4"/>
  <c r="AW64" i="10"/>
  <c r="AW65"/>
  <c r="AW63"/>
  <c r="GT30" i="4"/>
  <c r="AY64" i="10"/>
  <c r="AY65"/>
  <c r="AY63"/>
  <c r="BO65"/>
  <c r="BO63"/>
  <c r="BO64"/>
  <c r="BP64"/>
  <c r="BP65"/>
  <c r="BP63"/>
  <c r="BQ65"/>
  <c r="BQ63"/>
  <c r="BQ64"/>
  <c r="BR64"/>
  <c r="BR65"/>
  <c r="BR63"/>
  <c r="BW65"/>
  <c r="BW63"/>
  <c r="BW64"/>
  <c r="F31" i="4"/>
  <c r="D62" i="10"/>
  <c r="D61"/>
  <c r="D60"/>
  <c r="N31" i="4"/>
  <c r="F62" i="10"/>
  <c r="F61"/>
  <c r="F60"/>
  <c r="H62"/>
  <c r="H61"/>
  <c r="H60"/>
  <c r="I61"/>
  <c r="I62"/>
  <c r="I60"/>
  <c r="J62"/>
  <c r="J60"/>
  <c r="J61"/>
  <c r="K61"/>
  <c r="K62"/>
  <c r="K60"/>
  <c r="L62"/>
  <c r="L60"/>
  <c r="L61"/>
  <c r="M61"/>
  <c r="M62"/>
  <c r="M60"/>
  <c r="Q61"/>
  <c r="Q62"/>
  <c r="Q60"/>
  <c r="R62"/>
  <c r="R60"/>
  <c r="R61"/>
  <c r="CX31" i="4"/>
  <c r="AA62" i="10"/>
  <c r="AA60"/>
  <c r="AA61"/>
  <c r="DF31" i="4"/>
  <c r="AC62" i="10"/>
  <c r="AC60"/>
  <c r="AC61"/>
  <c r="DQ31" i="4"/>
  <c r="AE61" i="10"/>
  <c r="AE62"/>
  <c r="AE60"/>
  <c r="EN31" i="4"/>
  <c r="AJ61" i="10"/>
  <c r="AJ62"/>
  <c r="AJ60"/>
  <c r="EV31" i="4"/>
  <c r="AL61" i="10"/>
  <c r="AL62"/>
  <c r="AL60"/>
  <c r="AN61"/>
  <c r="AN62"/>
  <c r="AN60"/>
  <c r="AO62"/>
  <c r="AO60"/>
  <c r="AO61"/>
  <c r="AP61"/>
  <c r="AP62"/>
  <c r="AP60"/>
  <c r="AQ62"/>
  <c r="AQ60"/>
  <c r="AQ61"/>
  <c r="AR61"/>
  <c r="AR62"/>
  <c r="AR60"/>
  <c r="AS62"/>
  <c r="AS60"/>
  <c r="AS61"/>
  <c r="GL31" i="4"/>
  <c r="AW62" i="10"/>
  <c r="AW60"/>
  <c r="AW61"/>
  <c r="GT31" i="4"/>
  <c r="AY62" i="10"/>
  <c r="AY60"/>
  <c r="AY61"/>
  <c r="BC62"/>
  <c r="BC60"/>
  <c r="BC61"/>
  <c r="BD61"/>
  <c r="BD62"/>
  <c r="BD60"/>
  <c r="BE62"/>
  <c r="BE60"/>
  <c r="BE61"/>
  <c r="BF61"/>
  <c r="BF62"/>
  <c r="BF60"/>
  <c r="BG62"/>
  <c r="BG60"/>
  <c r="BG61"/>
  <c r="BH61"/>
  <c r="BH62"/>
  <c r="BH60"/>
  <c r="BI62"/>
  <c r="BI60"/>
  <c r="BI61"/>
  <c r="BJ61"/>
  <c r="BJ62"/>
  <c r="BJ60"/>
  <c r="BN62"/>
  <c r="BN60"/>
  <c r="BN61"/>
  <c r="KS31" i="4"/>
  <c r="BW61" i="10"/>
  <c r="BW62"/>
  <c r="BW60"/>
  <c r="F32" i="4"/>
  <c r="D58" i="10"/>
  <c r="D59"/>
  <c r="D57"/>
  <c r="N32" i="4"/>
  <c r="F58" i="10"/>
  <c r="F59"/>
  <c r="F57"/>
  <c r="H58"/>
  <c r="H59"/>
  <c r="H57"/>
  <c r="I59"/>
  <c r="I57"/>
  <c r="I58"/>
  <c r="J58"/>
  <c r="J59"/>
  <c r="J57"/>
  <c r="K59"/>
  <c r="K57"/>
  <c r="K58"/>
  <c r="L58"/>
  <c r="L59"/>
  <c r="L57"/>
  <c r="M59"/>
  <c r="M57"/>
  <c r="M58"/>
  <c r="O58"/>
  <c r="O59"/>
  <c r="O57"/>
  <c r="CX32" i="4"/>
  <c r="AA58" i="10"/>
  <c r="AA59"/>
  <c r="AA57"/>
  <c r="DF32" i="4"/>
  <c r="AC58" i="10"/>
  <c r="AC59"/>
  <c r="AC57"/>
  <c r="DQ32" i="4"/>
  <c r="AE59" i="10"/>
  <c r="AE57"/>
  <c r="AE58"/>
  <c r="EN32" i="4"/>
  <c r="AJ59" i="10"/>
  <c r="AJ57"/>
  <c r="AJ58"/>
  <c r="EV32" i="4"/>
  <c r="AL59" i="10"/>
  <c r="AL57"/>
  <c r="AL58"/>
  <c r="AN59"/>
  <c r="AN57"/>
  <c r="AN58"/>
  <c r="AO58"/>
  <c r="AO59"/>
  <c r="AO57"/>
  <c r="AP59"/>
  <c r="AP57"/>
  <c r="AP58"/>
  <c r="AQ58"/>
  <c r="AQ59"/>
  <c r="AQ57"/>
  <c r="AR59"/>
  <c r="AR57"/>
  <c r="AR58"/>
  <c r="AS58"/>
  <c r="AS59"/>
  <c r="AS57"/>
  <c r="GL32" i="4"/>
  <c r="AW58" i="10"/>
  <c r="AW59"/>
  <c r="AW57"/>
  <c r="GT32" i="4"/>
  <c r="AY58" i="10"/>
  <c r="AY59"/>
  <c r="AY57"/>
  <c r="BO59"/>
  <c r="BO57"/>
  <c r="BO58"/>
  <c r="JZ32" i="4"/>
  <c r="BQ59" i="10"/>
  <c r="BQ57"/>
  <c r="BQ58"/>
  <c r="KS32" i="4"/>
  <c r="BW59" i="10"/>
  <c r="BW57"/>
  <c r="BW58"/>
  <c r="AS24" i="4"/>
  <c r="AZ24"/>
  <c r="BH24"/>
  <c r="CE24"/>
  <c r="EC24"/>
  <c r="EG24"/>
  <c r="EN24"/>
  <c r="ER24"/>
  <c r="EV24"/>
  <c r="EZ24"/>
  <c r="FD24"/>
  <c r="FK24"/>
  <c r="FO24"/>
  <c r="FS24"/>
  <c r="FW24"/>
  <c r="GA24"/>
  <c r="GH24"/>
  <c r="GL24"/>
  <c r="GP24"/>
  <c r="GT24"/>
  <c r="GX24"/>
  <c r="HE24"/>
  <c r="HQ24"/>
  <c r="HU24"/>
  <c r="IB24"/>
  <c r="IF24"/>
  <c r="IJ24"/>
  <c r="IN24"/>
  <c r="IR24"/>
  <c r="JO24"/>
  <c r="KW24"/>
  <c r="LA24"/>
  <c r="V25"/>
  <c r="BH25"/>
  <c r="CE25"/>
  <c r="EC25"/>
  <c r="EG25"/>
  <c r="EN25"/>
  <c r="ER25"/>
  <c r="EV25"/>
  <c r="EZ25"/>
  <c r="FD25"/>
  <c r="FK25"/>
  <c r="FO25"/>
  <c r="FS25"/>
  <c r="FW25"/>
  <c r="GA25"/>
  <c r="GH25"/>
  <c r="HE25"/>
  <c r="HQ25"/>
  <c r="HU25"/>
  <c r="IB25"/>
  <c r="IF25"/>
  <c r="IJ25"/>
  <c r="IN25"/>
  <c r="IR25"/>
  <c r="JO25"/>
  <c r="KW25"/>
  <c r="LA25"/>
  <c r="V26"/>
  <c r="BH26"/>
  <c r="CE26"/>
  <c r="EC26"/>
  <c r="EG26"/>
  <c r="EN26"/>
  <c r="ER26"/>
  <c r="EV26"/>
  <c r="EZ26"/>
  <c r="FD26"/>
  <c r="FK26"/>
  <c r="FO26"/>
  <c r="FS26"/>
  <c r="FW26"/>
  <c r="GA26"/>
  <c r="GX26"/>
  <c r="JV26"/>
  <c r="JZ26"/>
  <c r="KD26"/>
  <c r="KH26"/>
  <c r="KW26"/>
  <c r="LA26"/>
  <c r="V27"/>
  <c r="BH27"/>
  <c r="CE27"/>
  <c r="CM27"/>
  <c r="DJ27"/>
  <c r="DU27"/>
  <c r="HE27"/>
  <c r="JV27"/>
  <c r="JZ27"/>
  <c r="KD27"/>
  <c r="KH27"/>
  <c r="AC28"/>
  <c r="AG28"/>
  <c r="AK28"/>
  <c r="AO28"/>
  <c r="AS28"/>
  <c r="AZ28"/>
  <c r="BP28"/>
  <c r="BW28"/>
  <c r="EC28"/>
  <c r="EG28"/>
  <c r="EN28"/>
  <c r="ER28"/>
  <c r="EV28"/>
  <c r="EZ28"/>
  <c r="FD28"/>
  <c r="FK28"/>
  <c r="FO28"/>
  <c r="FS28"/>
  <c r="FW28"/>
  <c r="GA28"/>
  <c r="GX28"/>
  <c r="HQ28"/>
  <c r="HU28"/>
  <c r="IB28"/>
  <c r="IF28"/>
  <c r="IJ28"/>
  <c r="IN28"/>
  <c r="IR28"/>
  <c r="JO28"/>
  <c r="AC29"/>
  <c r="AG29"/>
  <c r="AK29"/>
  <c r="AO29"/>
  <c r="AS29"/>
  <c r="AZ29"/>
  <c r="BP29"/>
  <c r="BW29"/>
  <c r="EC29"/>
  <c r="EG29"/>
  <c r="EN29"/>
  <c r="ER29"/>
  <c r="FD29"/>
  <c r="HE29"/>
  <c r="HQ29"/>
  <c r="HU29"/>
  <c r="IB29"/>
  <c r="IF29"/>
  <c r="IJ29"/>
  <c r="IN29"/>
  <c r="IR29"/>
  <c r="JO29"/>
  <c r="KW29"/>
  <c r="LA29"/>
  <c r="V30"/>
  <c r="BH30"/>
  <c r="CE30"/>
  <c r="EC30"/>
  <c r="EG30"/>
  <c r="FD30"/>
  <c r="HE30"/>
  <c r="HQ30"/>
  <c r="HU30"/>
  <c r="IB30"/>
  <c r="IF30"/>
  <c r="IJ30"/>
  <c r="IN30"/>
  <c r="IR30"/>
  <c r="JO30"/>
  <c r="LA30"/>
  <c r="V31"/>
  <c r="BH31"/>
  <c r="CM31"/>
  <c r="EC31"/>
  <c r="EG31"/>
  <c r="FD31"/>
  <c r="HE31"/>
  <c r="JV31"/>
  <c r="JZ31"/>
  <c r="KD31"/>
  <c r="LA31"/>
  <c r="V32"/>
  <c r="BP32"/>
  <c r="CM32"/>
  <c r="EC32"/>
  <c r="EG32"/>
  <c r="FD32"/>
  <c r="HE32"/>
  <c r="HQ32"/>
  <c r="HU32"/>
  <c r="IB32"/>
  <c r="IF32"/>
  <c r="IJ32"/>
  <c r="IN32"/>
  <c r="IR32"/>
  <c r="JO32"/>
  <c r="LA32"/>
  <c r="F33"/>
  <c r="N33"/>
  <c r="V33"/>
  <c r="AG33"/>
  <c r="AO33"/>
  <c r="DB33"/>
  <c r="DJ33"/>
  <c r="ER33"/>
  <c r="EZ33"/>
  <c r="FK33"/>
  <c r="FS33"/>
  <c r="GA33"/>
  <c r="GL33"/>
  <c r="GT33"/>
  <c r="HE33"/>
  <c r="HU33"/>
  <c r="JC33"/>
  <c r="JK33"/>
  <c r="JV33"/>
  <c r="KD33"/>
  <c r="KL33"/>
  <c r="KW33"/>
  <c r="J34"/>
  <c r="R34"/>
  <c r="AC34"/>
  <c r="AK34"/>
  <c r="AS34"/>
  <c r="DB34"/>
  <c r="DJ34"/>
  <c r="ER34"/>
  <c r="EZ34"/>
  <c r="FK34"/>
  <c r="FS34"/>
  <c r="GA34"/>
  <c r="GL34"/>
  <c r="GT34"/>
  <c r="HE34"/>
  <c r="HU34"/>
  <c r="IN34"/>
  <c r="IY34"/>
  <c r="JO34"/>
  <c r="JZ34"/>
  <c r="KH34"/>
  <c r="LA34"/>
  <c r="F35"/>
  <c r="N35"/>
  <c r="V35"/>
  <c r="AG35"/>
  <c r="AO35"/>
  <c r="AZ35"/>
  <c r="BH35"/>
  <c r="BP35"/>
  <c r="DB35"/>
  <c r="DJ35"/>
  <c r="ER35"/>
  <c r="EZ35"/>
  <c r="FK35"/>
  <c r="FS35"/>
  <c r="GA35"/>
  <c r="GL35"/>
  <c r="GT35"/>
  <c r="HE35"/>
  <c r="HU35"/>
  <c r="IF35"/>
  <c r="IN35"/>
  <c r="IY35"/>
  <c r="JO35"/>
  <c r="JZ35"/>
  <c r="KH35"/>
  <c r="KS35"/>
  <c r="LA35"/>
  <c r="C88" i="3"/>
  <c r="C90"/>
  <c r="C92"/>
  <c r="C94"/>
  <c r="C96"/>
  <c r="C102"/>
  <c r="C104"/>
  <c r="C106"/>
  <c r="C108"/>
  <c r="C116"/>
  <c r="C118"/>
  <c r="C120"/>
  <c r="C122"/>
  <c r="C125"/>
  <c r="C127"/>
  <c r="C129"/>
  <c r="C131"/>
  <c r="C133"/>
  <c r="C135"/>
  <c r="C137"/>
  <c r="C139"/>
  <c r="C141"/>
  <c r="C148"/>
  <c r="C150"/>
  <c r="C152"/>
  <c r="C155"/>
  <c r="C87"/>
  <c r="C89"/>
  <c r="C91"/>
  <c r="C93"/>
  <c r="C95"/>
  <c r="C97"/>
  <c r="C99"/>
  <c r="C101"/>
  <c r="C105"/>
  <c r="C109"/>
  <c r="C113"/>
  <c r="C115"/>
  <c r="C117"/>
  <c r="C119"/>
  <c r="C121"/>
  <c r="C123"/>
  <c r="C126"/>
  <c r="C128"/>
  <c r="C130"/>
  <c r="C132"/>
  <c r="C134"/>
  <c r="C136"/>
  <c r="C138"/>
  <c r="C140"/>
  <c r="C142"/>
  <c r="C149"/>
  <c r="C151"/>
  <c r="C153"/>
  <c r="C156"/>
  <c r="D201"/>
  <c r="BW26" i="11"/>
  <c r="BW9"/>
  <c r="BW12"/>
  <c r="BW13"/>
  <c r="BW20"/>
  <c r="BW21"/>
  <c r="BW22"/>
  <c r="BW25"/>
  <c r="BW28"/>
  <c r="HM33" i="4"/>
  <c r="EZ9" i="11"/>
  <c r="EZ15"/>
  <c r="EZ19"/>
  <c r="EZ25"/>
  <c r="EZ29"/>
  <c r="EZ31"/>
  <c r="EZ33"/>
  <c r="EZ35"/>
  <c r="DQ12"/>
  <c r="DQ28"/>
  <c r="DQ29"/>
  <c r="DQ31"/>
  <c r="DQ32"/>
  <c r="DQ33"/>
  <c r="DQ34"/>
  <c r="DF15"/>
  <c r="DF18"/>
  <c r="DF19"/>
  <c r="DF24"/>
  <c r="DF25"/>
  <c r="CT8"/>
  <c r="CT6"/>
  <c r="CT7"/>
  <c r="CT9"/>
  <c r="CT12"/>
  <c r="CT14"/>
  <c r="CT15"/>
  <c r="CT18"/>
  <c r="CT19"/>
  <c r="CT24"/>
  <c r="CT25"/>
  <c r="CT28"/>
  <c r="CT29"/>
  <c r="CT30"/>
  <c r="CT31"/>
  <c r="CT32"/>
  <c r="CT33"/>
  <c r="CT34"/>
  <c r="CT35"/>
  <c r="CM8"/>
  <c r="CM7"/>
  <c r="CM6"/>
  <c r="CE12"/>
  <c r="CE28"/>
  <c r="CE29"/>
  <c r="BL32"/>
  <c r="BL33"/>
  <c r="BL34"/>
  <c r="AK27"/>
  <c r="AK28"/>
  <c r="AK29"/>
  <c r="KL34" i="4"/>
  <c r="JK16"/>
  <c r="JK24"/>
  <c r="JK27"/>
  <c r="JK34"/>
  <c r="IY6"/>
  <c r="C143" i="3" s="1"/>
  <c r="BK27" i="10"/>
  <c r="BK26"/>
  <c r="BK25"/>
  <c r="IY8" i="4"/>
  <c r="BK20" i="10"/>
  <c r="BK21"/>
  <c r="BK19"/>
  <c r="IY10" i="4"/>
  <c r="BK14" i="10"/>
  <c r="BK15"/>
  <c r="BK13"/>
  <c r="IY13" i="4"/>
  <c r="BK6" i="10"/>
  <c r="BK4"/>
  <c r="BK5"/>
  <c r="IY15" i="4"/>
  <c r="BK54" i="10"/>
  <c r="BK55"/>
  <c r="BK53"/>
  <c r="IY18" i="4"/>
  <c r="BK45" i="10"/>
  <c r="BK46"/>
  <c r="BK44"/>
  <c r="IY21" i="4"/>
  <c r="BK37" i="10"/>
  <c r="BK35"/>
  <c r="BK36"/>
  <c r="IY22" i="4"/>
  <c r="BK33" i="10"/>
  <c r="BK34"/>
  <c r="BK32"/>
  <c r="IY27" i="4"/>
  <c r="BK73" i="10"/>
  <c r="BK74"/>
  <c r="BK72"/>
  <c r="IY28" i="4"/>
  <c r="BK71" i="10"/>
  <c r="BK69"/>
  <c r="BK70"/>
  <c r="IY29" i="4"/>
  <c r="BK67" i="10"/>
  <c r="BK68"/>
  <c r="BK66"/>
  <c r="IY31" i="4"/>
  <c r="BK61" i="10"/>
  <c r="BK62"/>
  <c r="BK60"/>
  <c r="IY32" i="4"/>
  <c r="BK59" i="10"/>
  <c r="BK57"/>
  <c r="BK58"/>
  <c r="IY7" i="4"/>
  <c r="BK24" i="10"/>
  <c r="BK23"/>
  <c r="BK22"/>
  <c r="IY9" i="4"/>
  <c r="BK18" i="10"/>
  <c r="BK16"/>
  <c r="BK17"/>
  <c r="IY11" i="4"/>
  <c r="BK12" i="10"/>
  <c r="BK10"/>
  <c r="BK11"/>
  <c r="IY12" i="4"/>
  <c r="BK8" i="10"/>
  <c r="BK9"/>
  <c r="BK7"/>
  <c r="IY14" i="4"/>
  <c r="BK2" i="10"/>
  <c r="BK3"/>
  <c r="BK1"/>
  <c r="IY16" i="4"/>
  <c r="BK51" i="10"/>
  <c r="BK52"/>
  <c r="BK50"/>
  <c r="IY17" i="4"/>
  <c r="BK49" i="10"/>
  <c r="BK47"/>
  <c r="BK48"/>
  <c r="IY19" i="4"/>
  <c r="BK43" i="10"/>
  <c r="BK41"/>
  <c r="BK42"/>
  <c r="IY20" i="4"/>
  <c r="BK39" i="10"/>
  <c r="BK40"/>
  <c r="BK38"/>
  <c r="IY23" i="4"/>
  <c r="BK31" i="10"/>
  <c r="BK29"/>
  <c r="BK30"/>
  <c r="IY24" i="4"/>
  <c r="BK83" i="10"/>
  <c r="BK81"/>
  <c r="BK82"/>
  <c r="IY25" i="4"/>
  <c r="BK79" i="10"/>
  <c r="BK80"/>
  <c r="BK78"/>
  <c r="IY26" i="4"/>
  <c r="BK77" i="10"/>
  <c r="BK75"/>
  <c r="BK76"/>
  <c r="IY30" i="4"/>
  <c r="BK65" i="10"/>
  <c r="BK63"/>
  <c r="BK64"/>
  <c r="JC34" i="4"/>
  <c r="JC35"/>
  <c r="DQ6"/>
  <c r="C112" i="3" s="1"/>
  <c r="DQ16" i="4"/>
  <c r="DQ20"/>
  <c r="DQ25"/>
  <c r="DQ28"/>
  <c r="DQ29"/>
  <c r="DQ34"/>
  <c r="AD23" i="10"/>
  <c r="AD24"/>
  <c r="AD22"/>
  <c r="AD15"/>
  <c r="AD14"/>
  <c r="AD13"/>
  <c r="AD11"/>
  <c r="AD10"/>
  <c r="AD12"/>
  <c r="AD5"/>
  <c r="AD6"/>
  <c r="AD4"/>
  <c r="AD46"/>
  <c r="AD45"/>
  <c r="AD44"/>
  <c r="AD43"/>
  <c r="AD42"/>
  <c r="AD41"/>
  <c r="AD34"/>
  <c r="AD33"/>
  <c r="AD32"/>
  <c r="AD31"/>
  <c r="AD30"/>
  <c r="AD29"/>
  <c r="AD83"/>
  <c r="AD82"/>
  <c r="AD81"/>
  <c r="AD77"/>
  <c r="AD76"/>
  <c r="AD75"/>
  <c r="DQ15" i="4"/>
  <c r="DQ21"/>
  <c r="AD27" i="10"/>
  <c r="AD25"/>
  <c r="AD26"/>
  <c r="AD21"/>
  <c r="AD20"/>
  <c r="AD19"/>
  <c r="AD18"/>
  <c r="AD17"/>
  <c r="AD16"/>
  <c r="AD9"/>
  <c r="AD8"/>
  <c r="AD7"/>
  <c r="AD1"/>
  <c r="AD3"/>
  <c r="AD2"/>
  <c r="AD55"/>
  <c r="AD54"/>
  <c r="AD53"/>
  <c r="AD52"/>
  <c r="AD51"/>
  <c r="AD50"/>
  <c r="AD49"/>
  <c r="AD48"/>
  <c r="AD47"/>
  <c r="AD40"/>
  <c r="AD39"/>
  <c r="AD38"/>
  <c r="AD37"/>
  <c r="AD36"/>
  <c r="AD35"/>
  <c r="AD80"/>
  <c r="AD79"/>
  <c r="AD78"/>
  <c r="AD74"/>
  <c r="AD73"/>
  <c r="AD72"/>
  <c r="AD71"/>
  <c r="AD70"/>
  <c r="AD69"/>
  <c r="AD68"/>
  <c r="AD67"/>
  <c r="AD66"/>
  <c r="AD65"/>
  <c r="AD64"/>
  <c r="AD63"/>
  <c r="AD62"/>
  <c r="AD61"/>
  <c r="AD60"/>
  <c r="AD59"/>
  <c r="AD58"/>
  <c r="AD57"/>
  <c r="DQ7" i="4"/>
  <c r="DQ10"/>
  <c r="DQ11"/>
  <c r="DQ13"/>
  <c r="DQ18"/>
  <c r="DQ19"/>
  <c r="DQ23"/>
  <c r="DQ24"/>
  <c r="DQ26"/>
  <c r="DQ33"/>
  <c r="DQ35"/>
  <c r="DJ7"/>
  <c r="DF7"/>
  <c r="AC24" i="10"/>
  <c r="AC23"/>
  <c r="AC22"/>
  <c r="DF6" i="4"/>
  <c r="C110" i="3" s="1"/>
  <c r="AC27" i="10"/>
  <c r="AC26"/>
  <c r="AC25"/>
  <c r="DJ6" i="4"/>
  <c r="C111" i="3" s="1"/>
  <c r="CT22" i="4"/>
  <c r="CT23"/>
  <c r="CT24"/>
  <c r="CT34"/>
  <c r="CT8"/>
  <c r="CT14"/>
  <c r="CT16"/>
  <c r="CT17"/>
  <c r="CT28"/>
  <c r="CT31"/>
  <c r="CA25"/>
  <c r="CA32"/>
  <c r="CA18"/>
  <c r="CA19"/>
  <c r="CA26"/>
  <c r="CA27"/>
  <c r="CA34"/>
  <c r="BL19"/>
  <c r="P20" i="10"/>
  <c r="P21"/>
  <c r="P19"/>
  <c r="P18"/>
  <c r="P16"/>
  <c r="P17"/>
  <c r="P8"/>
  <c r="P9"/>
  <c r="P7"/>
  <c r="P2"/>
  <c r="P3"/>
  <c r="P1"/>
  <c r="P55"/>
  <c r="P53"/>
  <c r="P54"/>
  <c r="P51"/>
  <c r="P52"/>
  <c r="P50"/>
  <c r="P31"/>
  <c r="P29"/>
  <c r="P30"/>
  <c r="P82"/>
  <c r="P83"/>
  <c r="P81"/>
  <c r="P80"/>
  <c r="P78"/>
  <c r="P79"/>
  <c r="P64"/>
  <c r="P65"/>
  <c r="P63"/>
  <c r="P62"/>
  <c r="P60"/>
  <c r="P61"/>
  <c r="BL6" i="4"/>
  <c r="C100" i="3" s="1"/>
  <c r="BL7" i="4"/>
  <c r="BL10"/>
  <c r="BL11"/>
  <c r="BL13"/>
  <c r="BL17"/>
  <c r="BL18"/>
  <c r="BL20"/>
  <c r="BL21"/>
  <c r="BL22"/>
  <c r="BL27"/>
  <c r="BL28"/>
  <c r="P26" i="10"/>
  <c r="P27"/>
  <c r="P25"/>
  <c r="P24"/>
  <c r="P22"/>
  <c r="P23"/>
  <c r="P14"/>
  <c r="P15"/>
  <c r="P13"/>
  <c r="P12"/>
  <c r="P10"/>
  <c r="P11"/>
  <c r="P6"/>
  <c r="P4"/>
  <c r="P5"/>
  <c r="P49"/>
  <c r="P47"/>
  <c r="P48"/>
  <c r="P45"/>
  <c r="P46"/>
  <c r="P44"/>
  <c r="P43"/>
  <c r="P41"/>
  <c r="P42"/>
  <c r="P39"/>
  <c r="P40"/>
  <c r="P38"/>
  <c r="P37"/>
  <c r="P35"/>
  <c r="P36"/>
  <c r="P33"/>
  <c r="P34"/>
  <c r="P32"/>
  <c r="P76"/>
  <c r="P77"/>
  <c r="P75"/>
  <c r="P74"/>
  <c r="P72"/>
  <c r="P73"/>
  <c r="P70"/>
  <c r="P71"/>
  <c r="P69"/>
  <c r="P68"/>
  <c r="P66"/>
  <c r="P67"/>
  <c r="P58"/>
  <c r="P59"/>
  <c r="P57"/>
  <c r="BL15" i="4"/>
  <c r="BL23"/>
  <c r="BL24"/>
  <c r="BL25"/>
  <c r="BL31"/>
  <c r="BL35"/>
  <c r="BD27"/>
  <c r="BD16"/>
  <c r="BD17"/>
  <c r="BD21"/>
  <c r="BD25"/>
  <c r="DQ30" i="11"/>
  <c r="DQ6"/>
  <c r="DQ7"/>
  <c r="DQ9"/>
  <c r="DQ10"/>
  <c r="DQ11"/>
  <c r="DQ13"/>
  <c r="DQ14"/>
  <c r="DQ15"/>
  <c r="DQ16"/>
  <c r="DQ17"/>
  <c r="DQ18"/>
  <c r="DQ19"/>
  <c r="DQ22"/>
  <c r="DQ23"/>
  <c r="DQ24"/>
  <c r="DQ25"/>
  <c r="DQ27"/>
  <c r="DQ35"/>
  <c r="BA24" i="10"/>
  <c r="BA23"/>
  <c r="BA22"/>
  <c r="BA21"/>
  <c r="BA20"/>
  <c r="BA19"/>
  <c r="BA31"/>
  <c r="BA30"/>
  <c r="BA29"/>
  <c r="BA77"/>
  <c r="BA76"/>
  <c r="BA75"/>
  <c r="BA74"/>
  <c r="BA73"/>
  <c r="BA72"/>
  <c r="BA68"/>
  <c r="BA67"/>
  <c r="BA66"/>
  <c r="BA15"/>
  <c r="BA14"/>
  <c r="BA13"/>
  <c r="BA6"/>
  <c r="BA5"/>
  <c r="BA4"/>
  <c r="BA52"/>
  <c r="BA51"/>
  <c r="BA50"/>
  <c r="BA49"/>
  <c r="BA48"/>
  <c r="BA47"/>
  <c r="BA37"/>
  <c r="BA36"/>
  <c r="BA35"/>
  <c r="BA83"/>
  <c r="BA82"/>
  <c r="BA81"/>
  <c r="BA80"/>
  <c r="BA79"/>
  <c r="BA78"/>
  <c r="BA71"/>
  <c r="BA70"/>
  <c r="BA69"/>
  <c r="BA59"/>
  <c r="BA58"/>
  <c r="BA57"/>
  <c r="BA27"/>
  <c r="BA26"/>
  <c r="BA25"/>
  <c r="BA18"/>
  <c r="BA17"/>
  <c r="BA16"/>
  <c r="BA12"/>
  <c r="BA11"/>
  <c r="BA10"/>
  <c r="BA9"/>
  <c r="BA8"/>
  <c r="BA7"/>
  <c r="BA3"/>
  <c r="BA2"/>
  <c r="BA1"/>
  <c r="BA55"/>
  <c r="BA54"/>
  <c r="BA53"/>
  <c r="BA46"/>
  <c r="BA45"/>
  <c r="BA44"/>
  <c r="BA43"/>
  <c r="BA42"/>
  <c r="BA41"/>
  <c r="BA40"/>
  <c r="BA39"/>
  <c r="BA38"/>
  <c r="BA34"/>
  <c r="BA33"/>
  <c r="BA32"/>
  <c r="BA65"/>
  <c r="BA64"/>
  <c r="BA63"/>
  <c r="BA61"/>
  <c r="BA60"/>
  <c r="BA62"/>
  <c r="HI7" i="4"/>
  <c r="HI8"/>
  <c r="HI10"/>
  <c r="HI13"/>
  <c r="HI16"/>
  <c r="HI17"/>
  <c r="HI21"/>
  <c r="HI23"/>
  <c r="HI24"/>
  <c r="HI25"/>
  <c r="HI26"/>
  <c r="HI27"/>
  <c r="HI28"/>
  <c r="HI29"/>
  <c r="HI32"/>
  <c r="HI34"/>
  <c r="HI35"/>
  <c r="BB18" i="10"/>
  <c r="BB16"/>
  <c r="BB17"/>
  <c r="BB6"/>
  <c r="BB4"/>
  <c r="BB5"/>
  <c r="BB2"/>
  <c r="BB3"/>
  <c r="BB1"/>
  <c r="BB51"/>
  <c r="BB52"/>
  <c r="BB50"/>
  <c r="BB49"/>
  <c r="BB47"/>
  <c r="BB48"/>
  <c r="BB45"/>
  <c r="BB46"/>
  <c r="BB44"/>
  <c r="BB33"/>
  <c r="BB34"/>
  <c r="BB32"/>
  <c r="BB80"/>
  <c r="BB78"/>
  <c r="BB79"/>
  <c r="BB62"/>
  <c r="BB60"/>
  <c r="BB61"/>
  <c r="HM34" i="4"/>
  <c r="HM35"/>
  <c r="BB26" i="10"/>
  <c r="BB27"/>
  <c r="BB25"/>
  <c r="BB24"/>
  <c r="BB22"/>
  <c r="BB23"/>
  <c r="BB20"/>
  <c r="BB21"/>
  <c r="BB19"/>
  <c r="BB14"/>
  <c r="BB15"/>
  <c r="BB13"/>
  <c r="BB12"/>
  <c r="BB10"/>
  <c r="BB11"/>
  <c r="BB8"/>
  <c r="BB9"/>
  <c r="BB7"/>
  <c r="BB55"/>
  <c r="BB53"/>
  <c r="BB54"/>
  <c r="BB43"/>
  <c r="BB41"/>
  <c r="BB42"/>
  <c r="BB39"/>
  <c r="BB40"/>
  <c r="BB38"/>
  <c r="BB37"/>
  <c r="BB35"/>
  <c r="BB36"/>
  <c r="BB31"/>
  <c r="BB29"/>
  <c r="BB30"/>
  <c r="BB82"/>
  <c r="BB83"/>
  <c r="BB81"/>
  <c r="BB76"/>
  <c r="BB77"/>
  <c r="BB75"/>
  <c r="BB74"/>
  <c r="BB72"/>
  <c r="BB73"/>
  <c r="BB70"/>
  <c r="BB71"/>
  <c r="BB69"/>
  <c r="BB68"/>
  <c r="BB66"/>
  <c r="BB67"/>
  <c r="BB64"/>
  <c r="BB65"/>
  <c r="BB63"/>
  <c r="BB58"/>
  <c r="BB59"/>
  <c r="BB57"/>
  <c r="HM13" i="4"/>
  <c r="HM14"/>
  <c r="HM17"/>
  <c r="HM18"/>
  <c r="HM25"/>
  <c r="BD20" i="11"/>
  <c r="BD21"/>
  <c r="N27" i="10"/>
  <c r="N26"/>
  <c r="N25"/>
  <c r="N15"/>
  <c r="N14"/>
  <c r="N13"/>
  <c r="N9"/>
  <c r="N8"/>
  <c r="N7"/>
  <c r="N6"/>
  <c r="N5"/>
  <c r="N4"/>
  <c r="N3"/>
  <c r="N2"/>
  <c r="N1"/>
  <c r="N49"/>
  <c r="N48"/>
  <c r="N47"/>
  <c r="N46"/>
  <c r="N45"/>
  <c r="N44"/>
  <c r="N43"/>
  <c r="N42"/>
  <c r="N41"/>
  <c r="N34"/>
  <c r="N33"/>
  <c r="N32"/>
  <c r="N31"/>
  <c r="N30"/>
  <c r="N29"/>
  <c r="N83"/>
  <c r="N82"/>
  <c r="N81"/>
  <c r="N77"/>
  <c r="N76"/>
  <c r="N75"/>
  <c r="N74"/>
  <c r="N73"/>
  <c r="N72"/>
  <c r="N65"/>
  <c r="N64"/>
  <c r="N63"/>
  <c r="N62"/>
  <c r="N61"/>
  <c r="N60"/>
  <c r="N59"/>
  <c r="N58"/>
  <c r="N57"/>
  <c r="BD7" i="4"/>
  <c r="BD9"/>
  <c r="BD29"/>
  <c r="N24" i="10"/>
  <c r="N23"/>
  <c r="N22"/>
  <c r="N21"/>
  <c r="N20"/>
  <c r="N19"/>
  <c r="N18"/>
  <c r="N17"/>
  <c r="N16"/>
  <c r="N12"/>
  <c r="N11"/>
  <c r="N10"/>
  <c r="N55"/>
  <c r="N54"/>
  <c r="N53"/>
  <c r="N52"/>
  <c r="N51"/>
  <c r="N50"/>
  <c r="N40"/>
  <c r="N39"/>
  <c r="N38"/>
  <c r="N37"/>
  <c r="N36"/>
  <c r="N35"/>
  <c r="N80"/>
  <c r="N79"/>
  <c r="N78"/>
  <c r="N71"/>
  <c r="N70"/>
  <c r="N69"/>
  <c r="N68"/>
  <c r="N67"/>
  <c r="N66"/>
  <c r="BD6" i="4"/>
  <c r="C98" i="3" s="1"/>
  <c r="BD12" i="4"/>
  <c r="BD18"/>
  <c r="BD19"/>
  <c r="BD23"/>
  <c r="BD26"/>
  <c r="BD30"/>
  <c r="BD31"/>
  <c r="BD35"/>
  <c r="BL31" i="11"/>
  <c r="W24" i="10"/>
  <c r="W23"/>
  <c r="W22"/>
  <c r="W21"/>
  <c r="W20"/>
  <c r="W19"/>
  <c r="W3"/>
  <c r="W2"/>
  <c r="W1"/>
  <c r="W52"/>
  <c r="W51"/>
  <c r="W50"/>
  <c r="W49"/>
  <c r="W48"/>
  <c r="W47"/>
  <c r="W46"/>
  <c r="W45"/>
  <c r="W44"/>
  <c r="W43"/>
  <c r="W42"/>
  <c r="W41"/>
  <c r="W34"/>
  <c r="W33"/>
  <c r="W32"/>
  <c r="W31"/>
  <c r="W30"/>
  <c r="W29"/>
  <c r="W83"/>
  <c r="W82"/>
  <c r="W81"/>
  <c r="W71"/>
  <c r="W70"/>
  <c r="W69"/>
  <c r="W62"/>
  <c r="W61"/>
  <c r="W60"/>
  <c r="CT6" i="4"/>
  <c r="C107" i="3" s="1"/>
  <c r="CT9" i="4"/>
  <c r="CT10"/>
  <c r="CT11"/>
  <c r="CT12"/>
  <c r="CT13"/>
  <c r="CT15"/>
  <c r="CT20"/>
  <c r="CT21"/>
  <c r="CT25"/>
  <c r="CT26"/>
  <c r="CT27"/>
  <c r="CT29"/>
  <c r="CT30"/>
  <c r="CT32"/>
  <c r="CT33"/>
  <c r="CT35"/>
  <c r="W27" i="10"/>
  <c r="W26"/>
  <c r="W25"/>
  <c r="W18"/>
  <c r="W17"/>
  <c r="W16"/>
  <c r="W15"/>
  <c r="W14"/>
  <c r="W13"/>
  <c r="W12"/>
  <c r="W11"/>
  <c r="W10"/>
  <c r="W9"/>
  <c r="W8"/>
  <c r="W7"/>
  <c r="W6"/>
  <c r="W5"/>
  <c r="W4"/>
  <c r="W55"/>
  <c r="W54"/>
  <c r="W53"/>
  <c r="W40"/>
  <c r="W39"/>
  <c r="W38"/>
  <c r="W37"/>
  <c r="W36"/>
  <c r="W35"/>
  <c r="W80"/>
  <c r="W79"/>
  <c r="W78"/>
  <c r="W77"/>
  <c r="W76"/>
  <c r="W75"/>
  <c r="W74"/>
  <c r="W73"/>
  <c r="W72"/>
  <c r="W68"/>
  <c r="W67"/>
  <c r="W66"/>
  <c r="W65"/>
  <c r="W64"/>
  <c r="W63"/>
  <c r="W59"/>
  <c r="W58"/>
  <c r="W57"/>
  <c r="DF6" i="11"/>
  <c r="DF7"/>
  <c r="DF9"/>
  <c r="DF10"/>
  <c r="DF11"/>
  <c r="DF13"/>
  <c r="DF14"/>
  <c r="DF35"/>
  <c r="DF12"/>
  <c r="DF20"/>
  <c r="DF21"/>
  <c r="DF26"/>
  <c r="DF28"/>
  <c r="DF29"/>
  <c r="DF30"/>
  <c r="DF31"/>
  <c r="DF32"/>
  <c r="DF33"/>
  <c r="DF34"/>
  <c r="AF27" i="10"/>
  <c r="AF25"/>
  <c r="AF26"/>
  <c r="AF23"/>
  <c r="AF24"/>
  <c r="AF22"/>
  <c r="AF21"/>
  <c r="AF19"/>
  <c r="AF20"/>
  <c r="AF17"/>
  <c r="AF18"/>
  <c r="AF16"/>
  <c r="AF5"/>
  <c r="AF6"/>
  <c r="AF4"/>
  <c r="AF3"/>
  <c r="AF1"/>
  <c r="AF2"/>
  <c r="AF48"/>
  <c r="AF49"/>
  <c r="AF47"/>
  <c r="AF46"/>
  <c r="AF44"/>
  <c r="AF45"/>
  <c r="AF30"/>
  <c r="AF31"/>
  <c r="AF29"/>
  <c r="AF83"/>
  <c r="AF81"/>
  <c r="AF82"/>
  <c r="AF73"/>
  <c r="AF74"/>
  <c r="AF72"/>
  <c r="AF71"/>
  <c r="AF69"/>
  <c r="AF70"/>
  <c r="AF67"/>
  <c r="AF68"/>
  <c r="AF66"/>
  <c r="AF15"/>
  <c r="AF13"/>
  <c r="AF14"/>
  <c r="AF11"/>
  <c r="AF12"/>
  <c r="AF10"/>
  <c r="AF9"/>
  <c r="AF7"/>
  <c r="AF8"/>
  <c r="AF54"/>
  <c r="AF55"/>
  <c r="AF53"/>
  <c r="AF52"/>
  <c r="AF50"/>
  <c r="AF51"/>
  <c r="AF42"/>
  <c r="AF43"/>
  <c r="AF41"/>
  <c r="AF40"/>
  <c r="AF38"/>
  <c r="AF39"/>
  <c r="AF36"/>
  <c r="AF37"/>
  <c r="AF35"/>
  <c r="AF34"/>
  <c r="AF32"/>
  <c r="AF33"/>
  <c r="AF79"/>
  <c r="AF80"/>
  <c r="AF78"/>
  <c r="AF77"/>
  <c r="AF75"/>
  <c r="AF76"/>
  <c r="AF65"/>
  <c r="AF63"/>
  <c r="AF64"/>
  <c r="AF61"/>
  <c r="AF62"/>
  <c r="AF60"/>
  <c r="AF59"/>
  <c r="AF57"/>
  <c r="AF58"/>
  <c r="DY6" i="4"/>
  <c r="DY7"/>
  <c r="DY8"/>
  <c r="DY9"/>
  <c r="DY13"/>
  <c r="DY18"/>
  <c r="DY27"/>
  <c r="DY28"/>
  <c r="DY29"/>
  <c r="BD28" i="11"/>
  <c r="BD29"/>
  <c r="AC31"/>
  <c r="BL12"/>
  <c r="BL8"/>
  <c r="BL20"/>
  <c r="BL26"/>
  <c r="BL28"/>
  <c r="BL29"/>
  <c r="BL30"/>
  <c r="BL6"/>
  <c r="BL7"/>
  <c r="BL9"/>
  <c r="BL10"/>
  <c r="BL11"/>
  <c r="BL13"/>
  <c r="BL14"/>
  <c r="BL15"/>
  <c r="BL16"/>
  <c r="BL17"/>
  <c r="BL18"/>
  <c r="BL19"/>
  <c r="BL22"/>
  <c r="BL23"/>
  <c r="BL24"/>
  <c r="BL25"/>
  <c r="BL27"/>
  <c r="BL35"/>
  <c r="JK14" i="4"/>
  <c r="JK12"/>
  <c r="JK9"/>
  <c r="JK15"/>
  <c r="JK20"/>
  <c r="JK25"/>
  <c r="JK31"/>
  <c r="JK6"/>
  <c r="C146" i="3" s="1"/>
  <c r="JK8" i="4"/>
  <c r="JK23"/>
  <c r="U24" i="10"/>
  <c r="U23"/>
  <c r="U22"/>
  <c r="U18"/>
  <c r="U17"/>
  <c r="U16"/>
  <c r="U15"/>
  <c r="U14"/>
  <c r="U13"/>
  <c r="U9"/>
  <c r="U8"/>
  <c r="U7"/>
  <c r="U6"/>
  <c r="U5"/>
  <c r="U4"/>
  <c r="U43"/>
  <c r="U42"/>
  <c r="U41"/>
  <c r="U37"/>
  <c r="U36"/>
  <c r="U35"/>
  <c r="U34"/>
  <c r="U33"/>
  <c r="U32"/>
  <c r="U31"/>
  <c r="U30"/>
  <c r="U29"/>
  <c r="U83"/>
  <c r="U82"/>
  <c r="U81"/>
  <c r="U80"/>
  <c r="U79"/>
  <c r="U78"/>
  <c r="U74"/>
  <c r="U73"/>
  <c r="U72"/>
  <c r="U71"/>
  <c r="U70"/>
  <c r="U69"/>
  <c r="U68"/>
  <c r="U67"/>
  <c r="U66"/>
  <c r="U65"/>
  <c r="U64"/>
  <c r="U63"/>
  <c r="CE31" i="4"/>
  <c r="U62" i="10"/>
  <c r="U61"/>
  <c r="U60"/>
  <c r="CE32" i="4"/>
  <c r="U59" i="10"/>
  <c r="U58"/>
  <c r="U57"/>
  <c r="CI33" i="4"/>
  <c r="CI35"/>
  <c r="U27" i="10"/>
  <c r="U26"/>
  <c r="U25"/>
  <c r="U21"/>
  <c r="U20"/>
  <c r="U19"/>
  <c r="U12"/>
  <c r="U11"/>
  <c r="U10"/>
  <c r="U3"/>
  <c r="U2"/>
  <c r="U1"/>
  <c r="U55"/>
  <c r="U54"/>
  <c r="U53"/>
  <c r="U52"/>
  <c r="U51"/>
  <c r="U50"/>
  <c r="U49"/>
  <c r="U48"/>
  <c r="U47"/>
  <c r="U46"/>
  <c r="U45"/>
  <c r="U44"/>
  <c r="U40"/>
  <c r="U39"/>
  <c r="U38"/>
  <c r="U77"/>
  <c r="U76"/>
  <c r="U75"/>
  <c r="CI7" i="4"/>
  <c r="CI9"/>
  <c r="CI21"/>
  <c r="CI23"/>
  <c r="CI25"/>
  <c r="CI30"/>
  <c r="CI31"/>
  <c r="CI32"/>
  <c r="CI34"/>
  <c r="AG18" i="11"/>
  <c r="AG20"/>
  <c r="AG21"/>
  <c r="AG28"/>
  <c r="AG29"/>
  <c r="AG33"/>
  <c r="R6"/>
  <c r="R28"/>
  <c r="R33"/>
  <c r="R30"/>
  <c r="AC7"/>
  <c r="AC15"/>
  <c r="AC26"/>
  <c r="AC27"/>
  <c r="AK8"/>
  <c r="AK11"/>
  <c r="AK13"/>
  <c r="AK16"/>
  <c r="AK18"/>
  <c r="AK23"/>
  <c r="AK7"/>
  <c r="C167" i="3" s="1"/>
  <c r="AK9" i="11"/>
  <c r="AK12"/>
  <c r="AK15"/>
  <c r="AK17"/>
  <c r="AK20"/>
  <c r="AK21"/>
  <c r="AK24"/>
  <c r="AK31"/>
  <c r="AK33"/>
  <c r="AK35"/>
  <c r="AO8"/>
  <c r="AO9"/>
  <c r="AO11"/>
  <c r="AO12"/>
  <c r="AO13"/>
  <c r="AO15"/>
  <c r="AO17"/>
  <c r="AO19"/>
  <c r="AO20"/>
  <c r="AO21"/>
  <c r="AO23"/>
  <c r="AO25"/>
  <c r="AO28"/>
  <c r="AO29"/>
  <c r="AO31"/>
  <c r="AO33"/>
  <c r="AC9"/>
  <c r="AC10"/>
  <c r="AC11"/>
  <c r="AC12"/>
  <c r="AC13"/>
  <c r="AC17"/>
  <c r="AC18"/>
  <c r="AC19"/>
  <c r="AC20"/>
  <c r="AC21"/>
  <c r="AC25"/>
  <c r="AC28"/>
  <c r="AC29"/>
  <c r="AC33"/>
  <c r="AC34"/>
  <c r="AC35"/>
  <c r="AG8"/>
  <c r="AG14"/>
  <c r="AG15"/>
  <c r="AG16"/>
  <c r="AG22"/>
  <c r="AG23"/>
  <c r="AG24"/>
  <c r="AG26"/>
  <c r="AG27"/>
  <c r="AG30"/>
  <c r="AG31"/>
  <c r="AG32"/>
  <c r="AG34"/>
  <c r="AG35"/>
  <c r="AG6"/>
  <c r="AG7"/>
  <c r="AG9"/>
  <c r="AG10"/>
  <c r="AG11"/>
  <c r="AG12"/>
  <c r="AG13"/>
  <c r="AG17"/>
  <c r="BW6"/>
  <c r="BW8"/>
  <c r="BW10"/>
  <c r="BW15"/>
  <c r="BW16"/>
  <c r="BW18"/>
  <c r="BW23"/>
  <c r="BW24"/>
  <c r="BW27"/>
  <c r="BW31"/>
  <c r="BW32"/>
  <c r="BW35"/>
  <c r="R14"/>
  <c r="R21"/>
  <c r="R24"/>
  <c r="R23"/>
  <c r="R26"/>
  <c r="R27"/>
  <c r="R7"/>
  <c r="R8"/>
  <c r="R9"/>
  <c r="R10"/>
  <c r="R11"/>
  <c r="R12"/>
  <c r="R13"/>
  <c r="R15"/>
  <c r="R16"/>
  <c r="R18"/>
  <c r="R20"/>
  <c r="R22"/>
  <c r="R25"/>
  <c r="R29"/>
  <c r="R31"/>
  <c r="R32"/>
  <c r="R34"/>
  <c r="R35"/>
  <c r="R17"/>
  <c r="R19"/>
  <c r="BU24" i="10"/>
  <c r="BU23"/>
  <c r="BU22"/>
  <c r="BU21"/>
  <c r="BU20"/>
  <c r="BU19"/>
  <c r="BU15"/>
  <c r="BU14"/>
  <c r="BU13"/>
  <c r="BU6"/>
  <c r="BU5"/>
  <c r="BU4"/>
  <c r="BU55"/>
  <c r="BU54"/>
  <c r="BU53"/>
  <c r="BU52"/>
  <c r="BU51"/>
  <c r="BU50"/>
  <c r="BU49"/>
  <c r="BU48"/>
  <c r="BU47"/>
  <c r="BU43"/>
  <c r="BU42"/>
  <c r="BU41"/>
  <c r="BU40"/>
  <c r="BU39"/>
  <c r="BU38"/>
  <c r="BU37"/>
  <c r="BU36"/>
  <c r="BU35"/>
  <c r="BU34"/>
  <c r="BU33"/>
  <c r="BU32"/>
  <c r="BU31"/>
  <c r="BU30"/>
  <c r="BU29"/>
  <c r="BU83"/>
  <c r="BU82"/>
  <c r="BU81"/>
  <c r="BU71"/>
  <c r="BU70"/>
  <c r="BU69"/>
  <c r="BU65"/>
  <c r="BU64"/>
  <c r="BU63"/>
  <c r="KH31" i="4"/>
  <c r="BU62" i="10"/>
  <c r="BU61"/>
  <c r="BU60"/>
  <c r="KH32" i="4"/>
  <c r="BU59" i="10"/>
  <c r="BU58"/>
  <c r="BU57"/>
  <c r="BU18"/>
  <c r="BU17"/>
  <c r="BU16"/>
  <c r="BU12"/>
  <c r="BU11"/>
  <c r="BU10"/>
  <c r="BU9"/>
  <c r="BU8"/>
  <c r="BU7"/>
  <c r="BU3"/>
  <c r="BU2"/>
  <c r="BU1"/>
  <c r="BU46"/>
  <c r="BU45"/>
  <c r="BU44"/>
  <c r="BU80"/>
  <c r="BU79"/>
  <c r="BU78"/>
  <c r="BU77"/>
  <c r="BU76"/>
  <c r="BU75"/>
  <c r="BU74"/>
  <c r="BU73"/>
  <c r="BU72"/>
  <c r="BU68"/>
  <c r="BU67"/>
  <c r="BU66"/>
  <c r="KL7" i="4"/>
  <c r="KL8"/>
  <c r="KL10"/>
  <c r="KL13"/>
  <c r="KL15"/>
  <c r="KL16"/>
  <c r="KL17"/>
  <c r="KL19"/>
  <c r="KL20"/>
  <c r="KL21"/>
  <c r="KL22"/>
  <c r="KL23"/>
  <c r="KL24"/>
  <c r="KL28"/>
  <c r="KL30"/>
  <c r="KL31"/>
  <c r="KL32"/>
  <c r="KL35"/>
  <c r="BM24" i="10"/>
  <c r="BM23"/>
  <c r="BM22"/>
  <c r="BM21"/>
  <c r="BM20"/>
  <c r="BM19"/>
  <c r="BM15"/>
  <c r="BM14"/>
  <c r="BM13"/>
  <c r="BM6"/>
  <c r="BM5"/>
  <c r="BM4"/>
  <c r="JG15" i="4"/>
  <c r="BM55" i="10"/>
  <c r="BM54"/>
  <c r="BM53"/>
  <c r="BM52"/>
  <c r="BM51"/>
  <c r="BM50"/>
  <c r="BM49"/>
  <c r="BM48"/>
  <c r="BM47"/>
  <c r="BM43"/>
  <c r="BM42"/>
  <c r="BM41"/>
  <c r="JG20" i="4"/>
  <c r="BM40" i="10"/>
  <c r="BM39"/>
  <c r="BM38"/>
  <c r="BM37"/>
  <c r="BM36"/>
  <c r="BM35"/>
  <c r="JG22" i="4"/>
  <c r="BM34" i="10"/>
  <c r="BM33"/>
  <c r="BM32"/>
  <c r="BM31"/>
  <c r="BM30"/>
  <c r="BM29"/>
  <c r="JG24" i="4"/>
  <c r="BM83" i="10"/>
  <c r="BM82"/>
  <c r="BM81"/>
  <c r="BM71"/>
  <c r="BM70"/>
  <c r="BM69"/>
  <c r="BM65"/>
  <c r="BM64"/>
  <c r="BM63"/>
  <c r="BM59"/>
  <c r="BM58"/>
  <c r="BM57"/>
  <c r="JK11" i="4"/>
  <c r="JK18"/>
  <c r="JK29"/>
  <c r="BM26" i="10"/>
  <c r="BM27"/>
  <c r="BM25"/>
  <c r="BM18"/>
  <c r="BM17"/>
  <c r="BM16"/>
  <c r="BM12"/>
  <c r="BM11"/>
  <c r="BM10"/>
  <c r="BM9"/>
  <c r="BM8"/>
  <c r="BM7"/>
  <c r="BM1"/>
  <c r="BM3"/>
  <c r="BM2"/>
  <c r="BM46"/>
  <c r="BM45"/>
  <c r="BM44"/>
  <c r="JG25" i="4"/>
  <c r="BM80" i="10"/>
  <c r="BM79"/>
  <c r="BM78"/>
  <c r="JG26" i="4"/>
  <c r="BM77" i="10"/>
  <c r="BM76"/>
  <c r="BM75"/>
  <c r="JG27" i="4"/>
  <c r="BM74" i="10"/>
  <c r="BM73"/>
  <c r="BM72"/>
  <c r="BM68"/>
  <c r="BM67"/>
  <c r="BM66"/>
  <c r="BM62"/>
  <c r="BM61"/>
  <c r="BM60"/>
  <c r="JK7" i="4"/>
  <c r="JK10"/>
  <c r="JK13"/>
  <c r="JK17"/>
  <c r="JK19"/>
  <c r="JK21"/>
  <c r="JK28"/>
  <c r="JK32"/>
  <c r="JK35"/>
  <c r="BU27" i="10"/>
  <c r="BU26"/>
  <c r="BU25"/>
  <c r="BV27"/>
  <c r="BV25"/>
  <c r="BV26"/>
  <c r="BV21"/>
  <c r="BV19"/>
  <c r="BV20"/>
  <c r="BV17"/>
  <c r="BV18"/>
  <c r="BV16"/>
  <c r="BV9"/>
  <c r="BV7"/>
  <c r="BV8"/>
  <c r="BV5"/>
  <c r="BV6"/>
  <c r="BV4"/>
  <c r="BV52"/>
  <c r="BV50"/>
  <c r="BV51"/>
  <c r="BV48"/>
  <c r="BV49"/>
  <c r="BV47"/>
  <c r="BV40"/>
  <c r="BV38"/>
  <c r="BV39"/>
  <c r="BV36"/>
  <c r="BV37"/>
  <c r="BV35"/>
  <c r="BV34"/>
  <c r="BV32"/>
  <c r="BV33"/>
  <c r="BV30"/>
  <c r="BV31"/>
  <c r="BV29"/>
  <c r="BV83"/>
  <c r="BV81"/>
  <c r="BV82"/>
  <c r="BV77"/>
  <c r="BV75"/>
  <c r="BV76"/>
  <c r="BV73"/>
  <c r="BV74"/>
  <c r="BV72"/>
  <c r="BV65"/>
  <c r="BV63"/>
  <c r="BV64"/>
  <c r="BV23"/>
  <c r="BV24"/>
  <c r="BV22"/>
  <c r="BV15"/>
  <c r="BV13"/>
  <c r="BV14"/>
  <c r="BV11"/>
  <c r="BV12"/>
  <c r="BV10"/>
  <c r="BV3"/>
  <c r="BV1"/>
  <c r="BV2"/>
  <c r="BV54"/>
  <c r="BV55"/>
  <c r="BV53"/>
  <c r="BV46"/>
  <c r="BV44"/>
  <c r="BV45"/>
  <c r="BV42"/>
  <c r="BV43"/>
  <c r="BV41"/>
  <c r="BV79"/>
  <c r="BV80"/>
  <c r="BV78"/>
  <c r="BV71"/>
  <c r="BV69"/>
  <c r="BV70"/>
  <c r="BV67"/>
  <c r="BV68"/>
  <c r="BV66"/>
  <c r="BV61"/>
  <c r="BV62"/>
  <c r="BV60"/>
  <c r="BV59"/>
  <c r="BV57"/>
  <c r="BV58"/>
  <c r="KS8" i="4"/>
  <c r="KS12"/>
  <c r="KS30"/>
  <c r="KS33"/>
  <c r="KS34"/>
  <c r="AW28" i="10"/>
  <c r="AW56" s="1"/>
  <c r="AY28"/>
  <c r="AY56" s="1"/>
  <c r="BA28"/>
  <c r="BA56" s="1"/>
  <c r="BC28"/>
  <c r="BC56" s="1"/>
  <c r="AT28"/>
  <c r="AT56" s="1"/>
  <c r="AX28"/>
  <c r="AX56" s="1"/>
  <c r="BB28"/>
  <c r="BB56" s="1"/>
  <c r="BD28"/>
  <c r="BD56" s="1"/>
  <c r="CA14" i="4"/>
  <c r="CA11"/>
  <c r="CA10"/>
  <c r="S27" i="10"/>
  <c r="S25"/>
  <c r="S26"/>
  <c r="S23"/>
  <c r="S24"/>
  <c r="S22"/>
  <c r="S21"/>
  <c r="S19"/>
  <c r="S20"/>
  <c r="S17"/>
  <c r="S18"/>
  <c r="S16"/>
  <c r="S9"/>
  <c r="S7"/>
  <c r="S8"/>
  <c r="S5"/>
  <c r="S6"/>
  <c r="S4"/>
  <c r="S52"/>
  <c r="S50"/>
  <c r="S51"/>
  <c r="S48"/>
  <c r="S49"/>
  <c r="S47"/>
  <c r="S40"/>
  <c r="S38"/>
  <c r="S39"/>
  <c r="S36"/>
  <c r="S37"/>
  <c r="S35"/>
  <c r="S34"/>
  <c r="S32"/>
  <c r="S33"/>
  <c r="S30"/>
  <c r="S31"/>
  <c r="S29"/>
  <c r="S83"/>
  <c r="S81"/>
  <c r="S82"/>
  <c r="S71"/>
  <c r="S69"/>
  <c r="S70"/>
  <c r="S65"/>
  <c r="S63"/>
  <c r="S64"/>
  <c r="S61"/>
  <c r="S62"/>
  <c r="S60"/>
  <c r="S15"/>
  <c r="S13"/>
  <c r="S14"/>
  <c r="S11"/>
  <c r="S12"/>
  <c r="S10"/>
  <c r="S3"/>
  <c r="S1"/>
  <c r="S2"/>
  <c r="S54"/>
  <c r="S55"/>
  <c r="S53"/>
  <c r="S46"/>
  <c r="S44"/>
  <c r="S45"/>
  <c r="S42"/>
  <c r="S43"/>
  <c r="S41"/>
  <c r="S79"/>
  <c r="S80"/>
  <c r="S78"/>
  <c r="S77"/>
  <c r="S75"/>
  <c r="S76"/>
  <c r="S73"/>
  <c r="S74"/>
  <c r="S72"/>
  <c r="S67"/>
  <c r="S68"/>
  <c r="S66"/>
  <c r="BW32" i="4"/>
  <c r="S59" i="10"/>
  <c r="S57"/>
  <c r="S58"/>
  <c r="CA6" i="4"/>
  <c r="C103" i="3" s="1"/>
  <c r="CA7" i="4"/>
  <c r="CA8"/>
  <c r="CA9"/>
  <c r="CA12"/>
  <c r="CA13"/>
  <c r="CA16"/>
  <c r="CA17"/>
  <c r="CA20"/>
  <c r="CA21"/>
  <c r="CA22"/>
  <c r="CA23"/>
  <c r="CA24"/>
  <c r="CA28"/>
  <c r="CA30"/>
  <c r="CA31"/>
  <c r="CA33"/>
  <c r="CA35"/>
  <c r="C198" i="3"/>
  <c r="BD13" i="11"/>
  <c r="BD12"/>
  <c r="JG8" i="4"/>
  <c r="JC7"/>
  <c r="BL24" i="10"/>
  <c r="BL23"/>
  <c r="BL22"/>
  <c r="JC10" i="4"/>
  <c r="BL15" i="10"/>
  <c r="BL14"/>
  <c r="BL13"/>
  <c r="JC11" i="4"/>
  <c r="BL12" i="10"/>
  <c r="BL11"/>
  <c r="BL10"/>
  <c r="JC14" i="4"/>
  <c r="BL3" i="10"/>
  <c r="BL2"/>
  <c r="BL1"/>
  <c r="JC15" i="4"/>
  <c r="BL55" i="10"/>
  <c r="BL54"/>
  <c r="BL53"/>
  <c r="JC18" i="4"/>
  <c r="BL46" i="10"/>
  <c r="BL45"/>
  <c r="BL44"/>
  <c r="JC19" i="4"/>
  <c r="BL43" i="10"/>
  <c r="BL42"/>
  <c r="BL41"/>
  <c r="JC25" i="4"/>
  <c r="BL80" i="10"/>
  <c r="BL79"/>
  <c r="BL78"/>
  <c r="JC28" i="4"/>
  <c r="BL71" i="10"/>
  <c r="BL70"/>
  <c r="BL69"/>
  <c r="JC29" i="4"/>
  <c r="BL68" i="10"/>
  <c r="BL67"/>
  <c r="BL66"/>
  <c r="JC31" i="4"/>
  <c r="BL62" i="10"/>
  <c r="BL61"/>
  <c r="BL60"/>
  <c r="JG6" i="4"/>
  <c r="JG9"/>
  <c r="JG12"/>
  <c r="JG13"/>
  <c r="JG16"/>
  <c r="JG17"/>
  <c r="JG21"/>
  <c r="JG23"/>
  <c r="JG30"/>
  <c r="JG32"/>
  <c r="JG35"/>
  <c r="JC6"/>
  <c r="C144" i="3" s="1"/>
  <c r="BL27" i="10"/>
  <c r="BL26"/>
  <c r="BL25"/>
  <c r="JC8" i="4"/>
  <c r="BL21" i="10"/>
  <c r="BL20"/>
  <c r="BL19"/>
  <c r="JC9" i="4"/>
  <c r="BL18" i="10"/>
  <c r="BL17"/>
  <c r="BL16"/>
  <c r="JC12" i="4"/>
  <c r="BL9" i="10"/>
  <c r="BL8"/>
  <c r="BL7"/>
  <c r="JC13" i="4"/>
  <c r="BL6" i="10"/>
  <c r="BL5"/>
  <c r="BL4"/>
  <c r="JC16" i="4"/>
  <c r="BL52" i="10"/>
  <c r="BL51"/>
  <c r="BL50"/>
  <c r="JC17" i="4"/>
  <c r="BL49" i="10"/>
  <c r="BL48"/>
  <c r="BL47"/>
  <c r="JC20" i="4"/>
  <c r="BL40" i="10"/>
  <c r="BL39"/>
  <c r="BL38"/>
  <c r="JC21" i="4"/>
  <c r="BL37" i="10"/>
  <c r="BL36"/>
  <c r="BL35"/>
  <c r="JC22" i="4"/>
  <c r="BL34" i="10"/>
  <c r="BL33"/>
  <c r="BL32"/>
  <c r="JC23" i="4"/>
  <c r="BL31" i="10"/>
  <c r="BL30"/>
  <c r="BL29"/>
  <c r="JC24" i="4"/>
  <c r="BL83" i="10"/>
  <c r="BL82"/>
  <c r="BL81"/>
  <c r="JC26" i="4"/>
  <c r="BL77" i="10"/>
  <c r="BL76"/>
  <c r="BL75"/>
  <c r="JC27" i="4"/>
  <c r="BL74" i="10"/>
  <c r="BL73"/>
  <c r="BL72"/>
  <c r="JC30" i="4"/>
  <c r="BL65" i="10"/>
  <c r="BL64"/>
  <c r="BL63"/>
  <c r="JC32" i="4"/>
  <c r="BL59" i="10"/>
  <c r="BL58"/>
  <c r="BL57"/>
  <c r="JG7" i="4"/>
  <c r="JG10"/>
  <c r="JG11"/>
  <c r="JG14"/>
  <c r="JG18"/>
  <c r="JG19"/>
  <c r="JG28"/>
  <c r="JG29"/>
  <c r="JG31"/>
  <c r="JG33"/>
  <c r="JG34"/>
  <c r="BF28" i="10"/>
  <c r="BF56" s="1"/>
  <c r="BH28"/>
  <c r="BH56" s="1"/>
  <c r="BL28"/>
  <c r="BL56" s="1"/>
  <c r="BN28"/>
  <c r="BN56" s="1"/>
  <c r="BP28"/>
  <c r="BP56" s="1"/>
  <c r="BR28"/>
  <c r="BE28"/>
  <c r="BE56" s="1"/>
  <c r="BG28"/>
  <c r="BG56" s="1"/>
  <c r="BI28"/>
  <c r="BI56" s="1"/>
  <c r="BK28"/>
  <c r="BK56" s="1"/>
  <c r="BM28"/>
  <c r="BM56" s="1"/>
  <c r="BQ28"/>
  <c r="BU28"/>
  <c r="BU56" s="1"/>
  <c r="BW28"/>
  <c r="BW56" s="1"/>
  <c r="CE6" i="11"/>
  <c r="CE7"/>
  <c r="CE8"/>
  <c r="CE9"/>
  <c r="CE10"/>
  <c r="CE11"/>
  <c r="CE14"/>
  <c r="CE15"/>
  <c r="CE16"/>
  <c r="CE17"/>
  <c r="CE18"/>
  <c r="CE19"/>
  <c r="CE22"/>
  <c r="CE23"/>
  <c r="CE24"/>
  <c r="CE25"/>
  <c r="CE26"/>
  <c r="CE27"/>
  <c r="CE30"/>
  <c r="CE31"/>
  <c r="CE32"/>
  <c r="CE33"/>
  <c r="CE34"/>
  <c r="CE35"/>
  <c r="BD6"/>
  <c r="BD7"/>
  <c r="BD8"/>
  <c r="BD9"/>
  <c r="BD10"/>
  <c r="BD11"/>
  <c r="BD14"/>
  <c r="BD15"/>
  <c r="BD16"/>
  <c r="BD17"/>
  <c r="BD18"/>
  <c r="BD19"/>
  <c r="BD22"/>
  <c r="BD23"/>
  <c r="BD24"/>
  <c r="BD25"/>
  <c r="BD26"/>
  <c r="BD27"/>
  <c r="BD30"/>
  <c r="BD31"/>
  <c r="BD32"/>
  <c r="BD33"/>
  <c r="BD34"/>
  <c r="BD35"/>
  <c r="CH2" i="13"/>
  <c r="D28" i="10"/>
  <c r="D56" s="1"/>
  <c r="CJ2" i="13"/>
  <c r="F28" i="10"/>
  <c r="F56" s="1"/>
  <c r="CM2" i="13"/>
  <c r="I28" i="10"/>
  <c r="I56" s="1"/>
  <c r="CO2" i="13"/>
  <c r="K28" i="10"/>
  <c r="K56" s="1"/>
  <c r="CQ2" i="13"/>
  <c r="M28" i="10"/>
  <c r="M56" s="1"/>
  <c r="CS2" i="13"/>
  <c r="O28" i="10"/>
  <c r="O56" s="1"/>
  <c r="CU2" i="13"/>
  <c r="Q28" i="10"/>
  <c r="Q56" s="1"/>
  <c r="CW2" i="13"/>
  <c r="S28" i="10"/>
  <c r="S56" s="1"/>
  <c r="CY2" i="13"/>
  <c r="U28" i="10"/>
  <c r="U56" s="1"/>
  <c r="DA2" i="13"/>
  <c r="W28" i="10"/>
  <c r="W56" s="1"/>
  <c r="DC2" i="13"/>
  <c r="AA28" i="10"/>
  <c r="AA56" s="1"/>
  <c r="DE2" i="13"/>
  <c r="AC28" i="10"/>
  <c r="AC56" s="1"/>
  <c r="DG2" i="13"/>
  <c r="AE28" i="10"/>
  <c r="AE56" s="1"/>
  <c r="DI2" i="13"/>
  <c r="AG28" i="10"/>
  <c r="AG56" s="1"/>
  <c r="DK2" i="13"/>
  <c r="AI28" i="10"/>
  <c r="AI56" s="1"/>
  <c r="DM2" i="13"/>
  <c r="AK28" i="10"/>
  <c r="AK56" s="1"/>
  <c r="DO2" i="13"/>
  <c r="AM28" i="10"/>
  <c r="AM56" s="1"/>
  <c r="DQ2" i="13"/>
  <c r="AO28" i="10"/>
  <c r="AO56" s="1"/>
  <c r="DS2" i="13"/>
  <c r="AQ28" i="10"/>
  <c r="AQ56" s="1"/>
  <c r="DU2" i="13"/>
  <c r="AS28" i="10"/>
  <c r="AS56" s="1"/>
  <c r="BJ28"/>
  <c r="BJ56" s="1"/>
  <c r="BV28"/>
  <c r="BV56" s="1"/>
  <c r="EU2" i="13"/>
  <c r="ET2" s="1"/>
  <c r="ES2" s="1"/>
  <c r="ER2" s="1"/>
  <c r="EQ2" s="1"/>
  <c r="EP2" s="1"/>
  <c r="EO2" s="1"/>
  <c r="EN2" s="1"/>
  <c r="EM2" s="1"/>
  <c r="EL2" s="1"/>
  <c r="EK2" s="1"/>
  <c r="EJ2" s="1"/>
  <c r="EI2" s="1"/>
  <c r="EH2" s="1"/>
  <c r="EG2" s="1"/>
  <c r="EF2" s="1"/>
  <c r="EE2" s="1"/>
  <c r="ED2" s="1"/>
  <c r="EC2" s="1"/>
  <c r="EB2" s="1"/>
  <c r="EA2" s="1"/>
  <c r="DZ2" s="1"/>
  <c r="DY2" s="1"/>
  <c r="DX2" s="1"/>
  <c r="DW2" s="1"/>
  <c r="DV2" s="1"/>
  <c r="BT84" i="10"/>
  <c r="AV84"/>
  <c r="Y84"/>
  <c r="B84"/>
  <c r="Y56"/>
  <c r="Y28"/>
  <c r="BT56"/>
  <c r="AV56"/>
  <c r="B56"/>
  <c r="BT28"/>
  <c r="AV28"/>
  <c r="B28"/>
  <c r="EU11" i="13"/>
  <c r="ES11"/>
  <c r="EQ11"/>
  <c r="EO11"/>
  <c r="EM11"/>
  <c r="EK11"/>
  <c r="EI11"/>
  <c r="EG11"/>
  <c r="EE11"/>
  <c r="EC11"/>
  <c r="EA11"/>
  <c r="DY11"/>
  <c r="DW11"/>
  <c r="DU11"/>
  <c r="DS11"/>
  <c r="DQ11"/>
  <c r="DO11"/>
  <c r="DM11"/>
  <c r="DK11"/>
  <c r="DI11"/>
  <c r="DG11"/>
  <c r="DE11"/>
  <c r="DC11"/>
  <c r="DA11"/>
  <c r="CY11"/>
  <c r="CW11"/>
  <c r="CU11"/>
  <c r="CS11"/>
  <c r="CQ11"/>
  <c r="CO11"/>
  <c r="CM11"/>
  <c r="CK11"/>
  <c r="CI11"/>
  <c r="CG11"/>
  <c r="ET11"/>
  <c r="ER11"/>
  <c r="EP11"/>
  <c r="EN11"/>
  <c r="EL11"/>
  <c r="EJ11"/>
  <c r="EH11"/>
  <c r="EF11"/>
  <c r="ED11"/>
  <c r="EB11"/>
  <c r="DZ11"/>
  <c r="DX11"/>
  <c r="DV11"/>
  <c r="DT11"/>
  <c r="DR11"/>
  <c r="DP11"/>
  <c r="DN11"/>
  <c r="DL11"/>
  <c r="DJ11"/>
  <c r="DH11"/>
  <c r="DF11"/>
  <c r="DD11"/>
  <c r="DB11"/>
  <c r="CZ11"/>
  <c r="CX11"/>
  <c r="CV11"/>
  <c r="CT11"/>
  <c r="CR11"/>
  <c r="CP11"/>
  <c r="CN11"/>
  <c r="CL11"/>
  <c r="CJ11"/>
  <c r="CH11"/>
  <c r="EU10"/>
  <c r="EP10"/>
  <c r="EO10" s="1"/>
  <c r="EN10" s="1"/>
  <c r="EH10"/>
  <c r="ED10"/>
  <c r="DY10"/>
  <c r="DX10" s="1"/>
  <c r="DV10"/>
  <c r="DU10" s="1"/>
  <c r="DT10" s="1"/>
  <c r="DR10"/>
  <c r="DO10"/>
  <c r="DK10"/>
  <c r="DI10"/>
  <c r="DC10"/>
  <c r="DB10" s="1"/>
  <c r="CX10"/>
  <c r="CU10"/>
  <c r="CQ10"/>
  <c r="CP10" s="1"/>
  <c r="CL10"/>
  <c r="CJ10"/>
  <c r="CH10"/>
  <c r="EO9"/>
  <c r="EN9" s="1"/>
  <c r="DU9"/>
  <c r="DT9" s="1"/>
  <c r="CM9"/>
  <c r="CL9" s="1"/>
  <c r="CK9" s="1"/>
  <c r="CJ9" s="1"/>
  <c r="ET10"/>
  <c r="EQ10"/>
  <c r="EI10"/>
  <c r="EG10"/>
  <c r="EF10" s="1"/>
  <c r="EE10" s="1"/>
  <c r="EC10"/>
  <c r="DZ10"/>
  <c r="DW10"/>
  <c r="DQ10"/>
  <c r="DN10"/>
  <c r="DM10" s="1"/>
  <c r="DL10" s="1"/>
  <c r="DJ10"/>
  <c r="DG10"/>
  <c r="CS10"/>
  <c r="CO10"/>
  <c r="CN10" s="1"/>
  <c r="CM10" s="1"/>
  <c r="CK10"/>
  <c r="DB9"/>
  <c r="CP9"/>
  <c r="CO9" s="1"/>
  <c r="CN9" s="1"/>
  <c r="EU8"/>
  <c r="ES8"/>
  <c r="EQ8"/>
  <c r="EO8"/>
  <c r="EM8"/>
  <c r="EK8"/>
  <c r="EI8"/>
  <c r="EG8"/>
  <c r="EE8"/>
  <c r="EC8"/>
  <c r="EA8"/>
  <c r="DY8"/>
  <c r="DW8"/>
  <c r="DU8"/>
  <c r="DS8"/>
  <c r="DQ8"/>
  <c r="DO8"/>
  <c r="DM8"/>
  <c r="DK8"/>
  <c r="DI8"/>
  <c r="DG8"/>
  <c r="DE8"/>
  <c r="DC8"/>
  <c r="DA8"/>
  <c r="CY8"/>
  <c r="CW8"/>
  <c r="CU8"/>
  <c r="CS8"/>
  <c r="CQ8"/>
  <c r="CO8"/>
  <c r="CM8"/>
  <c r="CK8"/>
  <c r="CI8"/>
  <c r="CG8"/>
  <c r="ET8"/>
  <c r="ER8"/>
  <c r="EP8"/>
  <c r="EN8"/>
  <c r="EL8"/>
  <c r="EL9" s="1"/>
  <c r="EJ8"/>
  <c r="EH8"/>
  <c r="EF8"/>
  <c r="ED8"/>
  <c r="EB8"/>
  <c r="DZ8"/>
  <c r="DX8"/>
  <c r="DV8"/>
  <c r="DT8"/>
  <c r="DR8"/>
  <c r="DP8"/>
  <c r="DN8"/>
  <c r="DL8"/>
  <c r="DJ8"/>
  <c r="DH8"/>
  <c r="DF8"/>
  <c r="DD8"/>
  <c r="DB8"/>
  <c r="CZ8"/>
  <c r="CX8"/>
  <c r="CV8"/>
  <c r="CT8"/>
  <c r="CT9" s="1"/>
  <c r="CS9" s="1"/>
  <c r="CR8"/>
  <c r="CP8"/>
  <c r="CN8"/>
  <c r="CL8"/>
  <c r="CJ8"/>
  <c r="CH8"/>
  <c r="A25" i="10"/>
  <c r="X25" s="1"/>
  <c r="AU25" s="1"/>
  <c r="BS25" s="1"/>
  <c r="A22"/>
  <c r="X22" s="1"/>
  <c r="AU22" s="1"/>
  <c r="BS22" s="1"/>
  <c r="A16"/>
  <c r="X16" s="1"/>
  <c r="AU16" s="1"/>
  <c r="BS16" s="1"/>
  <c r="A13"/>
  <c r="X13" s="1"/>
  <c r="AU13" s="1"/>
  <c r="BS13" s="1"/>
  <c r="A4"/>
  <c r="X4" s="1"/>
  <c r="AU4" s="1"/>
  <c r="BS4" s="1"/>
  <c r="A1"/>
  <c r="A47"/>
  <c r="X47" s="1"/>
  <c r="AU47" s="1"/>
  <c r="BS47" s="1"/>
  <c r="A44"/>
  <c r="X44" s="1"/>
  <c r="AU44" s="1"/>
  <c r="BS44" s="1"/>
  <c r="A35"/>
  <c r="X35" s="1"/>
  <c r="AU35" s="1"/>
  <c r="BS35" s="1"/>
  <c r="A29"/>
  <c r="X29" s="1"/>
  <c r="AU29" s="1"/>
  <c r="BS29" s="1"/>
  <c r="A75"/>
  <c r="X75" s="1"/>
  <c r="AU75" s="1"/>
  <c r="BS75" s="1"/>
  <c r="A60"/>
  <c r="X60" s="1"/>
  <c r="AU60" s="1"/>
  <c r="BS60" s="1"/>
  <c r="A57"/>
  <c r="X2" i="4"/>
  <c r="EI2"/>
  <c r="HW2"/>
  <c r="JQ2"/>
  <c r="AU3"/>
  <c r="FF3"/>
  <c r="GZ3" s="1"/>
  <c r="IT3"/>
  <c r="KN3"/>
  <c r="CO4"/>
  <c r="EI4"/>
  <c r="GC4" s="1"/>
  <c r="FF4"/>
  <c r="GZ4" s="1"/>
  <c r="HW4"/>
  <c r="IT4"/>
  <c r="JQ4"/>
  <c r="KN4"/>
  <c r="X2" i="11"/>
  <c r="BR2"/>
  <c r="EI2"/>
  <c r="DL2" s="1"/>
  <c r="AU3"/>
  <c r="X3" s="1"/>
  <c r="CO3"/>
  <c r="EI3"/>
  <c r="X4"/>
  <c r="BR4"/>
  <c r="EI4"/>
  <c r="DL4" s="1"/>
  <c r="C161" i="3"/>
  <c r="C163"/>
  <c r="C165"/>
  <c r="C169"/>
  <c r="C171"/>
  <c r="C175"/>
  <c r="C180"/>
  <c r="C182"/>
  <c r="C185"/>
  <c r="C187"/>
  <c r="C190"/>
  <c r="C192"/>
  <c r="C194"/>
  <c r="C197"/>
  <c r="C199"/>
  <c r="CG2" i="13"/>
  <c r="CF2" s="1"/>
  <c r="C28" i="10"/>
  <c r="C56" s="1"/>
  <c r="CI2" i="13"/>
  <c r="E28" i="10"/>
  <c r="E56" s="1"/>
  <c r="CK2" i="13"/>
  <c r="G28" i="10"/>
  <c r="G56" s="1"/>
  <c r="CL2" i="13"/>
  <c r="H28" i="10"/>
  <c r="H56" s="1"/>
  <c r="CN2" i="13"/>
  <c r="J28" i="10"/>
  <c r="J56" s="1"/>
  <c r="CP2" i="13"/>
  <c r="L28" i="10"/>
  <c r="L56" s="1"/>
  <c r="CR2" i="13"/>
  <c r="N28" i="10"/>
  <c r="N56" s="1"/>
  <c r="CT2" i="13"/>
  <c r="P28" i="10"/>
  <c r="P56" s="1"/>
  <c r="CV2" i="13"/>
  <c r="R28" i="10"/>
  <c r="R56" s="1"/>
  <c r="CX2" i="13"/>
  <c r="T28" i="10"/>
  <c r="T56" s="1"/>
  <c r="CZ2" i="13"/>
  <c r="V28" i="10"/>
  <c r="V56" s="1"/>
  <c r="DB2" i="13"/>
  <c r="Z28" i="10"/>
  <c r="Z56" s="1"/>
  <c r="DD2" i="13"/>
  <c r="AB28" i="10"/>
  <c r="AB56" s="1"/>
  <c r="DF2" i="13"/>
  <c r="AD28" i="10"/>
  <c r="AD56" s="1"/>
  <c r="DH2" i="13"/>
  <c r="AF28" i="10"/>
  <c r="AF56" s="1"/>
  <c r="DJ2" i="13"/>
  <c r="AH28" i="10"/>
  <c r="AH56" s="1"/>
  <c r="DL2" i="13"/>
  <c r="AJ28" i="10"/>
  <c r="AJ56" s="1"/>
  <c r="DN2" i="13"/>
  <c r="AL28" i="10"/>
  <c r="AL56" s="1"/>
  <c r="DP2" i="13"/>
  <c r="AN28" i="10"/>
  <c r="AN56" s="1"/>
  <c r="DR2" i="13"/>
  <c r="AP28" i="10"/>
  <c r="AP56" s="1"/>
  <c r="DT2" i="13"/>
  <c r="AR28" i="10"/>
  <c r="AR56" s="1"/>
  <c r="AZ28"/>
  <c r="AZ56" s="1"/>
  <c r="BO28"/>
  <c r="BO56" s="1"/>
  <c r="BS84"/>
  <c r="AU84"/>
  <c r="X84"/>
  <c r="A84"/>
  <c r="BS56"/>
  <c r="AU56"/>
  <c r="A56"/>
  <c r="BS28"/>
  <c r="AU28"/>
  <c r="A28"/>
  <c r="X56"/>
  <c r="X28"/>
  <c r="A19"/>
  <c r="X19" s="1"/>
  <c r="AU19" s="1"/>
  <c r="BS19" s="1"/>
  <c r="A10"/>
  <c r="X10" s="1"/>
  <c r="AU10" s="1"/>
  <c r="BS10" s="1"/>
  <c r="A7"/>
  <c r="X7" s="1"/>
  <c r="AU7" s="1"/>
  <c r="BS7" s="1"/>
  <c r="A53"/>
  <c r="X53" s="1"/>
  <c r="AU53" s="1"/>
  <c r="BS53" s="1"/>
  <c r="A50"/>
  <c r="X50" s="1"/>
  <c r="AU50" s="1"/>
  <c r="BS50" s="1"/>
  <c r="A41"/>
  <c r="X41" s="1"/>
  <c r="AU41" s="1"/>
  <c r="BS41" s="1"/>
  <c r="A38"/>
  <c r="X38" s="1"/>
  <c r="AU38" s="1"/>
  <c r="BS38" s="1"/>
  <c r="A32"/>
  <c r="X32" s="1"/>
  <c r="AU32" s="1"/>
  <c r="BS32" s="1"/>
  <c r="A81"/>
  <c r="X81" s="1"/>
  <c r="AU81" s="1"/>
  <c r="BS81" s="1"/>
  <c r="A78"/>
  <c r="X78" s="1"/>
  <c r="AU78" s="1"/>
  <c r="BS78" s="1"/>
  <c r="A72"/>
  <c r="X72" s="1"/>
  <c r="AU72" s="1"/>
  <c r="BS72" s="1"/>
  <c r="A69"/>
  <c r="X69" s="1"/>
  <c r="AU69" s="1"/>
  <c r="BS69" s="1"/>
  <c r="A66"/>
  <c r="X66" s="1"/>
  <c r="AU66" s="1"/>
  <c r="BS66" s="1"/>
  <c r="A63"/>
  <c r="X63" s="1"/>
  <c r="AU63" s="1"/>
  <c r="BS63" s="1"/>
  <c r="AU2" i="4"/>
  <c r="FF2"/>
  <c r="GZ2" s="1"/>
  <c r="IT2"/>
  <c r="KN2"/>
  <c r="X3"/>
  <c r="EI3"/>
  <c r="HW3"/>
  <c r="JQ3"/>
  <c r="X4"/>
  <c r="BR4" s="1"/>
  <c r="DL4" s="1"/>
  <c r="EU4" i="13"/>
  <c r="ET4" s="1"/>
  <c r="ES4" s="1"/>
  <c r="ER4" s="1"/>
  <c r="EQ4" s="1"/>
  <c r="EP4" s="1"/>
  <c r="EO4" s="1"/>
  <c r="EN4" s="1"/>
  <c r="EM4" s="1"/>
  <c r="EL4" s="1"/>
  <c r="EK4" s="1"/>
  <c r="EJ4" s="1"/>
  <c r="EI4" s="1"/>
  <c r="EH4" s="1"/>
  <c r="EG4" s="1"/>
  <c r="EF4" s="1"/>
  <c r="EE4" s="1"/>
  <c r="ED4" s="1"/>
  <c r="EC4" s="1"/>
  <c r="EB4" s="1"/>
  <c r="EA4" s="1"/>
  <c r="DZ4" s="1"/>
  <c r="DY4" s="1"/>
  <c r="DX4" s="1"/>
  <c r="DW4" s="1"/>
  <c r="DV4" s="1"/>
  <c r="DU4" s="1"/>
  <c r="DT4" s="1"/>
  <c r="DS4" s="1"/>
  <c r="DR4" s="1"/>
  <c r="DQ4" s="1"/>
  <c r="DP4" s="1"/>
  <c r="DO4" s="1"/>
  <c r="DN4" s="1"/>
  <c r="DM4" s="1"/>
  <c r="DL4" s="1"/>
  <c r="DK4" s="1"/>
  <c r="DJ4" s="1"/>
  <c r="DI4" s="1"/>
  <c r="DH4" s="1"/>
  <c r="DG4" s="1"/>
  <c r="DF4" s="1"/>
  <c r="DE4" s="1"/>
  <c r="DD4" s="1"/>
  <c r="DC4" s="1"/>
  <c r="DB4" s="1"/>
  <c r="DA4" s="1"/>
  <c r="CZ4" s="1"/>
  <c r="CY4" s="1"/>
  <c r="CX4" s="1"/>
  <c r="CW4" s="1"/>
  <c r="CV4" s="1"/>
  <c r="CU4" s="1"/>
  <c r="CT4" s="1"/>
  <c r="CS4" s="1"/>
  <c r="CR4" s="1"/>
  <c r="CQ4" s="1"/>
  <c r="CP4" s="1"/>
  <c r="CO4" s="1"/>
  <c r="CN4" s="1"/>
  <c r="CM4" s="1"/>
  <c r="CL4" s="1"/>
  <c r="CK4" s="1"/>
  <c r="CJ4" s="1"/>
  <c r="CI4" s="1"/>
  <c r="CH4" s="1"/>
  <c r="CG4" s="1"/>
  <c r="AU2" i="11"/>
  <c r="BR3"/>
  <c r="AU4"/>
  <c r="C159" i="3"/>
  <c r="C162"/>
  <c r="C164"/>
  <c r="C166"/>
  <c r="C168"/>
  <c r="C170"/>
  <c r="C172"/>
  <c r="C176"/>
  <c r="C178"/>
  <c r="C181"/>
  <c r="C184"/>
  <c r="C186"/>
  <c r="C188"/>
  <c r="C191"/>
  <c r="C193"/>
  <c r="C196"/>
  <c r="AR35" i="1"/>
  <c r="AN35"/>
  <c r="AJ35"/>
  <c r="AB35"/>
  <c r="Y35"/>
  <c r="AV35" i="11" s="1"/>
  <c r="X35" i="1"/>
  <c r="AU35" i="11" s="1"/>
  <c r="E35" i="1"/>
  <c r="F35" s="1"/>
  <c r="C177" i="3" l="1"/>
  <c r="C86" i="10"/>
  <c r="C145" i="3"/>
  <c r="C114"/>
  <c r="CI9" i="13"/>
  <c r="CH9" s="1"/>
  <c r="CG9" s="1"/>
  <c r="DS9"/>
  <c r="DR9" s="1"/>
  <c r="DQ9" s="1"/>
  <c r="DP9" s="1"/>
  <c r="DO9" s="1"/>
  <c r="DN9" s="1"/>
  <c r="DM9" s="1"/>
  <c r="DL9" s="1"/>
  <c r="DK9" s="1"/>
  <c r="DJ9" s="1"/>
  <c r="DI9" s="1"/>
  <c r="BN85" i="10"/>
  <c r="BJ85"/>
  <c r="BI85"/>
  <c r="BH85"/>
  <c r="BG85"/>
  <c r="BF85"/>
  <c r="BE85"/>
  <c r="BD85"/>
  <c r="BC85"/>
  <c r="AZ85"/>
  <c r="AY85"/>
  <c r="AX85"/>
  <c r="AW85"/>
  <c r="AT85"/>
  <c r="AS85"/>
  <c r="AR85"/>
  <c r="AQ85"/>
  <c r="AE85"/>
  <c r="R85"/>
  <c r="Q85"/>
  <c r="G85"/>
  <c r="E85"/>
  <c r="C85"/>
  <c r="AO85"/>
  <c r="AM85"/>
  <c r="AK85"/>
  <c r="AI85"/>
  <c r="AG85"/>
  <c r="AB85"/>
  <c r="Z85"/>
  <c r="M85"/>
  <c r="K85"/>
  <c r="I85"/>
  <c r="AP85"/>
  <c r="AN85"/>
  <c r="AL85"/>
  <c r="AJ85"/>
  <c r="AH85"/>
  <c r="T85"/>
  <c r="F85"/>
  <c r="D85"/>
  <c r="X1" i="4"/>
  <c r="AU1" s="1"/>
  <c r="BR1" s="1"/>
  <c r="CO1" s="1"/>
  <c r="DL1" s="1"/>
  <c r="EI1" s="1"/>
  <c r="FF1" s="1"/>
  <c r="GC1" s="1"/>
  <c r="GZ1" s="1"/>
  <c r="HW1" s="1"/>
  <c r="IT1" s="1"/>
  <c r="JQ1" s="1"/>
  <c r="KN1" s="1"/>
  <c r="AC85" i="10"/>
  <c r="C87"/>
  <c r="BW85"/>
  <c r="BR85"/>
  <c r="BQ85"/>
  <c r="BP85"/>
  <c r="BO85"/>
  <c r="AA85"/>
  <c r="V85"/>
  <c r="O85"/>
  <c r="L85"/>
  <c r="J85"/>
  <c r="H85"/>
  <c r="AV35" i="1"/>
  <c r="AU35"/>
  <c r="BR35" s="1"/>
  <c r="CO35" s="1"/>
  <c r="DL35" s="1"/>
  <c r="EI35" s="1"/>
  <c r="FF35" s="1"/>
  <c r="BK85" i="10"/>
  <c r="AD85"/>
  <c r="P85"/>
  <c r="BA85"/>
  <c r="BB85"/>
  <c r="S85"/>
  <c r="BV85"/>
  <c r="U85"/>
  <c r="AF85"/>
  <c r="BL85"/>
  <c r="BM85"/>
  <c r="BU85"/>
  <c r="W85"/>
  <c r="N85"/>
  <c r="DA9" i="13"/>
  <c r="CZ9" s="1"/>
  <c r="BR56" i="10"/>
  <c r="BR84" s="1"/>
  <c r="AS35" i="1"/>
  <c r="W84" i="10"/>
  <c r="EM9" i="13"/>
  <c r="EM10" s="1"/>
  <c r="EM12" s="1"/>
  <c r="EM17" s="1"/>
  <c r="CY9"/>
  <c r="CX9" s="1"/>
  <c r="BQ56" i="10"/>
  <c r="AT84"/>
  <c r="V84"/>
  <c r="AS84"/>
  <c r="AR84" s="1"/>
  <c r="AQ84" s="1"/>
  <c r="AP84" s="1"/>
  <c r="AO84" s="1"/>
  <c r="AN84" s="1"/>
  <c r="AM84" s="1"/>
  <c r="AL84" s="1"/>
  <c r="AK84" s="1"/>
  <c r="AJ84" s="1"/>
  <c r="AI84" s="1"/>
  <c r="AH84" s="1"/>
  <c r="AG84" s="1"/>
  <c r="AF84" s="1"/>
  <c r="AE84" s="1"/>
  <c r="AD84" s="1"/>
  <c r="AC84" s="1"/>
  <c r="AB84" s="1"/>
  <c r="AA84" s="1"/>
  <c r="Z84" s="1"/>
  <c r="AO35" i="1"/>
  <c r="AK35"/>
  <c r="AC35"/>
  <c r="EL10" i="13"/>
  <c r="CR9"/>
  <c r="CQ9" s="1"/>
  <c r="D39"/>
  <c r="FG2"/>
  <c r="U84" i="10"/>
  <c r="T84" s="1"/>
  <c r="S84" s="1"/>
  <c r="R84" s="1"/>
  <c r="Q84" s="1"/>
  <c r="P84" s="1"/>
  <c r="O84" s="1"/>
  <c r="N84" s="1"/>
  <c r="M84" s="1"/>
  <c r="L84" s="1"/>
  <c r="K84" s="1"/>
  <c r="J84" s="1"/>
  <c r="I84" s="1"/>
  <c r="H84" s="1"/>
  <c r="G84" s="1"/>
  <c r="F84" s="1"/>
  <c r="E84" s="1"/>
  <c r="D84" s="1"/>
  <c r="C84" s="1"/>
  <c r="CN12" i="13"/>
  <c r="CN17" s="1"/>
  <c r="DT12"/>
  <c r="DT17" s="1"/>
  <c r="EN12"/>
  <c r="EN17" s="1"/>
  <c r="GC3" i="4"/>
  <c r="GC2"/>
  <c r="BW84" i="10"/>
  <c r="BV84" s="1"/>
  <c r="BU84" s="1"/>
  <c r="EK9" i="13"/>
  <c r="EJ9" s="1"/>
  <c r="EI9" s="1"/>
  <c r="EH9" s="1"/>
  <c r="EG9" s="1"/>
  <c r="EF9" s="1"/>
  <c r="EE9" s="1"/>
  <c r="ED9" s="1"/>
  <c r="EC9" s="1"/>
  <c r="EB9" s="1"/>
  <c r="EA9" s="1"/>
  <c r="DZ9" s="1"/>
  <c r="DY9" s="1"/>
  <c r="DX9" s="1"/>
  <c r="DW9" s="1"/>
  <c r="DV9" s="1"/>
  <c r="DH9"/>
  <c r="DG9" s="1"/>
  <c r="DF9" s="1"/>
  <c r="DE9" s="1"/>
  <c r="DD9" s="1"/>
  <c r="DC9" s="1"/>
  <c r="CT10"/>
  <c r="X57" i="10"/>
  <c r="AU57" s="1"/>
  <c r="BS57" s="1"/>
  <c r="X1"/>
  <c r="AU1" s="1"/>
  <c r="BS1" s="1"/>
  <c r="CM12" i="13"/>
  <c r="CM17" s="1"/>
  <c r="CW9"/>
  <c r="CV9" s="1"/>
  <c r="CU9" s="1"/>
  <c r="EU9"/>
  <c r="ET9" s="1"/>
  <c r="ES9" s="1"/>
  <c r="ER9" s="1"/>
  <c r="EQ9" s="1"/>
  <c r="EP9" s="1"/>
  <c r="DK12" l="1"/>
  <c r="DK17" s="1"/>
  <c r="CG10"/>
  <c r="DO12"/>
  <c r="DO15" s="1"/>
  <c r="DM12"/>
  <c r="DM17" s="1"/>
  <c r="DL12"/>
  <c r="DL17" s="1"/>
  <c r="DP10"/>
  <c r="DP12" s="1"/>
  <c r="DP17" s="1"/>
  <c r="DS10"/>
  <c r="DS12" s="1"/>
  <c r="DS15" s="1"/>
  <c r="CI10"/>
  <c r="BS35" i="11"/>
  <c r="BR35" s="1"/>
  <c r="BS35" i="1"/>
  <c r="EA10" i="13"/>
  <c r="EA12" s="1"/>
  <c r="EA17" s="1"/>
  <c r="EB10"/>
  <c r="EB12" s="1"/>
  <c r="EB17" s="1"/>
  <c r="CN16"/>
  <c r="DA10"/>
  <c r="BQ84" i="10"/>
  <c r="BP84" s="1"/>
  <c r="BO84" s="1"/>
  <c r="BN84" s="1"/>
  <c r="BM84" s="1"/>
  <c r="BL84" s="1"/>
  <c r="BK84" s="1"/>
  <c r="BJ84" s="1"/>
  <c r="BI84" s="1"/>
  <c r="BH84" s="1"/>
  <c r="BG84" s="1"/>
  <c r="BF84" s="1"/>
  <c r="BE84" s="1"/>
  <c r="BD84" s="1"/>
  <c r="BC84" s="1"/>
  <c r="BB84" s="1"/>
  <c r="BA84" s="1"/>
  <c r="AZ84" s="1"/>
  <c r="AY84" s="1"/>
  <c r="AX84" s="1"/>
  <c r="AW84" s="1"/>
  <c r="CY10" i="13"/>
  <c r="CY12" s="1"/>
  <c r="CY17" s="1"/>
  <c r="DT15"/>
  <c r="EN16"/>
  <c r="ES10"/>
  <c r="ER10" s="1"/>
  <c r="ER12" s="1"/>
  <c r="ER17" s="1"/>
  <c r="CR10"/>
  <c r="CR12" s="1"/>
  <c r="DX12"/>
  <c r="DT14"/>
  <c r="CN14"/>
  <c r="EF12"/>
  <c r="EF17" s="1"/>
  <c r="EN14"/>
  <c r="EN15"/>
  <c r="DT16"/>
  <c r="CN15"/>
  <c r="DH10"/>
  <c r="DH12" s="1"/>
  <c r="EQ12"/>
  <c r="EQ17" s="1"/>
  <c r="EL12"/>
  <c r="EL17" s="1"/>
  <c r="EM16"/>
  <c r="EM15"/>
  <c r="EM14"/>
  <c r="DN12"/>
  <c r="DN17" s="1"/>
  <c r="CX12"/>
  <c r="CX17" s="1"/>
  <c r="EE12"/>
  <c r="EE17" s="1"/>
  <c r="EK10"/>
  <c r="EJ10" s="1"/>
  <c r="EJ12" s="1"/>
  <c r="EJ17" s="1"/>
  <c r="CW10"/>
  <c r="CV10" s="1"/>
  <c r="CV12" s="1"/>
  <c r="CV17" s="1"/>
  <c r="DF10"/>
  <c r="DW12"/>
  <c r="DW17" s="1"/>
  <c r="CQ12"/>
  <c r="CQ17" s="1"/>
  <c r="DG12"/>
  <c r="DG17" s="1"/>
  <c r="DR12"/>
  <c r="DR17" s="1"/>
  <c r="DJ12"/>
  <c r="DJ17" s="1"/>
  <c r="DK15"/>
  <c r="CL12"/>
  <c r="CL17" s="1"/>
  <c r="CM16"/>
  <c r="CM15"/>
  <c r="CM14"/>
  <c r="DE10"/>
  <c r="DD10" s="1"/>
  <c r="DD12" s="1"/>
  <c r="DD17" s="1"/>
  <c r="DK14" l="1"/>
  <c r="DK16"/>
  <c r="CR16"/>
  <c r="CR17"/>
  <c r="DH16"/>
  <c r="DH17"/>
  <c r="DM15"/>
  <c r="DS16"/>
  <c r="DS17"/>
  <c r="DO14"/>
  <c r="DO17"/>
  <c r="DM16"/>
  <c r="DX15"/>
  <c r="DX17"/>
  <c r="DO16"/>
  <c r="DP15"/>
  <c r="DM14"/>
  <c r="DP14"/>
  <c r="DP16"/>
  <c r="DL15"/>
  <c r="DL14"/>
  <c r="DL16"/>
  <c r="DS14"/>
  <c r="CP35" i="11"/>
  <c r="CO35" s="1"/>
  <c r="CP35" i="1"/>
  <c r="DM35" s="1"/>
  <c r="EJ35" s="1"/>
  <c r="FG35" s="1"/>
  <c r="GD35" s="1"/>
  <c r="EF16" i="13"/>
  <c r="CY14"/>
  <c r="CZ10"/>
  <c r="CZ12" s="1"/>
  <c r="CZ17" s="1"/>
  <c r="DA12"/>
  <c r="DA17" s="1"/>
  <c r="CY16"/>
  <c r="CY15"/>
  <c r="CX16"/>
  <c r="DX16"/>
  <c r="DX14"/>
  <c r="CR15"/>
  <c r="EB14"/>
  <c r="CR14"/>
  <c r="EF14"/>
  <c r="EB16"/>
  <c r="EF15"/>
  <c r="ER14"/>
  <c r="ER16"/>
  <c r="DH15"/>
  <c r="EB15"/>
  <c r="ER15"/>
  <c r="DJ16"/>
  <c r="CL15"/>
  <c r="DR15"/>
  <c r="DH14"/>
  <c r="DI12"/>
  <c r="DI17" s="1"/>
  <c r="DJ15"/>
  <c r="DJ14"/>
  <c r="DZ12"/>
  <c r="DZ17" s="1"/>
  <c r="EA15"/>
  <c r="EA16"/>
  <c r="EA14"/>
  <c r="CP12"/>
  <c r="CP17" s="1"/>
  <c r="CQ16"/>
  <c r="CQ15"/>
  <c r="CQ14"/>
  <c r="EI12"/>
  <c r="EI17" s="1"/>
  <c r="EJ16"/>
  <c r="EJ15"/>
  <c r="EJ14"/>
  <c r="CW12"/>
  <c r="CW17" s="1"/>
  <c r="CX15"/>
  <c r="CX14"/>
  <c r="EK12"/>
  <c r="EK17" s="1"/>
  <c r="EL15"/>
  <c r="EL16"/>
  <c r="EL14"/>
  <c r="EU12"/>
  <c r="EU17" s="1"/>
  <c r="DC12"/>
  <c r="DC17" s="1"/>
  <c r="DD16"/>
  <c r="DD15"/>
  <c r="DD14"/>
  <c r="CU12"/>
  <c r="CU17" s="1"/>
  <c r="CV16"/>
  <c r="CV15"/>
  <c r="CV14"/>
  <c r="CK12"/>
  <c r="CK17" s="1"/>
  <c r="CL16"/>
  <c r="CL14"/>
  <c r="DQ12"/>
  <c r="DQ17" s="1"/>
  <c r="DR16"/>
  <c r="DR14"/>
  <c r="DF12"/>
  <c r="DF17" s="1"/>
  <c r="DG15"/>
  <c r="DG16"/>
  <c r="DG14"/>
  <c r="DV12"/>
  <c r="DV17" s="1"/>
  <c r="DW16"/>
  <c r="DW15"/>
  <c r="DW14"/>
  <c r="ED12"/>
  <c r="ED17" s="1"/>
  <c r="EE16"/>
  <c r="EE15"/>
  <c r="EE14"/>
  <c r="DN15"/>
  <c r="DN16"/>
  <c r="DN14"/>
  <c r="EP12"/>
  <c r="EP17" s="1"/>
  <c r="EQ15"/>
  <c r="EQ16"/>
  <c r="EQ14"/>
  <c r="GC35" i="1" l="1"/>
  <c r="HA35"/>
  <c r="ED16" i="13"/>
  <c r="CZ16"/>
  <c r="CZ14"/>
  <c r="CZ15"/>
  <c r="DA16"/>
  <c r="DA15"/>
  <c r="DA14"/>
  <c r="DF15"/>
  <c r="DZ16"/>
  <c r="EO12"/>
  <c r="EO17" s="1"/>
  <c r="EP15"/>
  <c r="EP14"/>
  <c r="DE12"/>
  <c r="DE17" s="1"/>
  <c r="DF16"/>
  <c r="DF14"/>
  <c r="DB12"/>
  <c r="DB17" s="1"/>
  <c r="DC15"/>
  <c r="DC16"/>
  <c r="DC14"/>
  <c r="EH12"/>
  <c r="EH17" s="1"/>
  <c r="EI16"/>
  <c r="EI15"/>
  <c r="EI14"/>
  <c r="CO12"/>
  <c r="CO17" s="1"/>
  <c r="CP16"/>
  <c r="CP15"/>
  <c r="CP14"/>
  <c r="DI16"/>
  <c r="DI15"/>
  <c r="DI14"/>
  <c r="DU12"/>
  <c r="DU17" s="1"/>
  <c r="DV16"/>
  <c r="DV15"/>
  <c r="DV14"/>
  <c r="EC12"/>
  <c r="EC17" s="1"/>
  <c r="ED15"/>
  <c r="ED14"/>
  <c r="DQ16"/>
  <c r="DQ15"/>
  <c r="DQ14"/>
  <c r="CJ12"/>
  <c r="CJ17" s="1"/>
  <c r="CK16"/>
  <c r="CK15"/>
  <c r="CK14"/>
  <c r="CT12"/>
  <c r="CT17" s="1"/>
  <c r="CU16"/>
  <c r="CU15"/>
  <c r="CU14"/>
  <c r="ET12"/>
  <c r="ET17" s="1"/>
  <c r="EU16"/>
  <c r="EU15"/>
  <c r="EU14"/>
  <c r="EK16"/>
  <c r="EK15"/>
  <c r="EK14"/>
  <c r="CW16"/>
  <c r="CW15"/>
  <c r="CW14"/>
  <c r="DY12"/>
  <c r="DY17" s="1"/>
  <c r="DZ15"/>
  <c r="DZ14"/>
  <c r="EP16"/>
  <c r="GZ35" i="1" l="1"/>
  <c r="HX35"/>
  <c r="CJ16" i="13"/>
  <c r="CT16"/>
  <c r="ET16"/>
  <c r="ES12"/>
  <c r="ES17" s="1"/>
  <c r="ET15"/>
  <c r="ET14"/>
  <c r="CI12"/>
  <c r="CI17" s="1"/>
  <c r="CJ15"/>
  <c r="CJ14"/>
  <c r="EC16"/>
  <c r="EC15"/>
  <c r="EC14"/>
  <c r="DU16"/>
  <c r="DU15"/>
  <c r="DU14"/>
  <c r="CO16"/>
  <c r="CO15"/>
  <c r="CO14"/>
  <c r="DB16"/>
  <c r="DB15"/>
  <c r="DB14"/>
  <c r="EO16"/>
  <c r="EO15"/>
  <c r="EO14"/>
  <c r="DY16"/>
  <c r="DY15"/>
  <c r="DY14"/>
  <c r="CS12"/>
  <c r="CS17" s="1"/>
  <c r="CT15"/>
  <c r="CT14"/>
  <c r="EG12"/>
  <c r="EG17" s="1"/>
  <c r="EH15"/>
  <c r="EH16"/>
  <c r="EH14"/>
  <c r="DE16"/>
  <c r="DE15"/>
  <c r="DE14"/>
  <c r="AR34" i="1"/>
  <c r="AN34"/>
  <c r="AJ34"/>
  <c r="AB34"/>
  <c r="Y34"/>
  <c r="AV34" i="11" s="1"/>
  <c r="X34" i="1"/>
  <c r="AU34" i="11" s="1"/>
  <c r="E34" i="1"/>
  <c r="F34" s="1"/>
  <c r="AR33"/>
  <c r="AN33"/>
  <c r="AJ33"/>
  <c r="AB33"/>
  <c r="Y33"/>
  <c r="AV33" i="11" s="1"/>
  <c r="X33" i="1"/>
  <c r="AU33" i="11" s="1"/>
  <c r="E33" i="1"/>
  <c r="F33" s="1"/>
  <c r="AR32"/>
  <c r="AN32"/>
  <c r="AJ32"/>
  <c r="AB32"/>
  <c r="Y32"/>
  <c r="AV32" i="11" s="1"/>
  <c r="X32" i="1"/>
  <c r="AU32" i="11" s="1"/>
  <c r="E32" i="1"/>
  <c r="F32" s="1"/>
  <c r="AR31"/>
  <c r="AN31"/>
  <c r="AJ31"/>
  <c r="AB31"/>
  <c r="Y31"/>
  <c r="AV31" i="11" s="1"/>
  <c r="X31" i="1"/>
  <c r="AU31" i="11" s="1"/>
  <c r="E31" i="1"/>
  <c r="F31" s="1"/>
  <c r="AR30"/>
  <c r="AN30"/>
  <c r="AJ30"/>
  <c r="AB30"/>
  <c r="Y30"/>
  <c r="AV30" i="11" s="1"/>
  <c r="X30" i="1"/>
  <c r="AU30" i="11" s="1"/>
  <c r="E30" i="1"/>
  <c r="F30" s="1"/>
  <c r="AR29"/>
  <c r="AN29"/>
  <c r="AJ29"/>
  <c r="AB29"/>
  <c r="Y29"/>
  <c r="AV29" i="11" s="1"/>
  <c r="X29" i="1"/>
  <c r="AU29" i="11" s="1"/>
  <c r="E29" i="1"/>
  <c r="AR28"/>
  <c r="AN28"/>
  <c r="AJ28"/>
  <c r="AK28" s="1"/>
  <c r="AB28"/>
  <c r="Y28"/>
  <c r="AV28" i="11" s="1"/>
  <c r="X28" i="1"/>
  <c r="AU28" i="11" s="1"/>
  <c r="E28" i="1"/>
  <c r="F28" s="1"/>
  <c r="AR27"/>
  <c r="AN27"/>
  <c r="AJ27"/>
  <c r="AK27" s="1"/>
  <c r="AB27"/>
  <c r="Y27"/>
  <c r="AV27" i="11" s="1"/>
  <c r="X27" i="1"/>
  <c r="AU27" i="11" s="1"/>
  <c r="E27" i="1"/>
  <c r="F27" s="1"/>
  <c r="AR26"/>
  <c r="AN26"/>
  <c r="AJ26"/>
  <c r="AB26"/>
  <c r="Y26"/>
  <c r="AV26" i="11" s="1"/>
  <c r="X26" i="1"/>
  <c r="AU26" i="11" s="1"/>
  <c r="E26" i="1"/>
  <c r="F26" s="1"/>
  <c r="AR25"/>
  <c r="AN25"/>
  <c r="AJ25"/>
  <c r="AB25"/>
  <c r="Y25"/>
  <c r="AV25" i="11" s="1"/>
  <c r="X25" i="1"/>
  <c r="AU25" i="11" s="1"/>
  <c r="E25" i="1"/>
  <c r="F25" s="1"/>
  <c r="AR24"/>
  <c r="AN24"/>
  <c r="AJ24"/>
  <c r="AB24"/>
  <c r="Y24"/>
  <c r="AV24" i="11" s="1"/>
  <c r="X24" i="1"/>
  <c r="AU24" i="11" s="1"/>
  <c r="E24" i="1"/>
  <c r="F24" s="1"/>
  <c r="AR23"/>
  <c r="AN23"/>
  <c r="AJ23"/>
  <c r="AB23"/>
  <c r="Y23"/>
  <c r="AV23" i="11" s="1"/>
  <c r="X23" i="1"/>
  <c r="AU23" i="11" s="1"/>
  <c r="E23" i="1"/>
  <c r="F23" s="1"/>
  <c r="AR22"/>
  <c r="AN22"/>
  <c r="AJ22"/>
  <c r="AB22"/>
  <c r="Y22"/>
  <c r="AV22" i="11" s="1"/>
  <c r="X22" i="1"/>
  <c r="AU22" i="11" s="1"/>
  <c r="E22" i="1"/>
  <c r="F22" s="1"/>
  <c r="AR21"/>
  <c r="AN21"/>
  <c r="AJ21"/>
  <c r="AK21" s="1"/>
  <c r="AB21"/>
  <c r="Y21"/>
  <c r="AV21" i="11" s="1"/>
  <c r="X21" i="1"/>
  <c r="AU21" i="11" s="1"/>
  <c r="E21" i="1"/>
  <c r="F21" s="1"/>
  <c r="AR20"/>
  <c r="AN20"/>
  <c r="AJ20"/>
  <c r="AB20"/>
  <c r="Y20"/>
  <c r="AV20" i="11" s="1"/>
  <c r="X20" i="1"/>
  <c r="AU20" i="11" s="1"/>
  <c r="E20" i="1"/>
  <c r="F20" s="1"/>
  <c r="AR19"/>
  <c r="AN19"/>
  <c r="AJ19"/>
  <c r="AB19"/>
  <c r="Y19"/>
  <c r="AV19" i="11" s="1"/>
  <c r="X19" i="1"/>
  <c r="AU19" i="11" s="1"/>
  <c r="E19" i="1"/>
  <c r="F19" s="1"/>
  <c r="AR18"/>
  <c r="AN18"/>
  <c r="AJ18"/>
  <c r="AB18"/>
  <c r="Y18"/>
  <c r="AV18" i="11" s="1"/>
  <c r="X18" i="1"/>
  <c r="AU18" i="11" s="1"/>
  <c r="E18" i="1"/>
  <c r="F18" s="1"/>
  <c r="AR17"/>
  <c r="AN17"/>
  <c r="AJ17"/>
  <c r="AB17"/>
  <c r="Y17"/>
  <c r="AV17" i="11" s="1"/>
  <c r="X17" i="1"/>
  <c r="AU17" i="11" s="1"/>
  <c r="E17" i="1"/>
  <c r="F17" s="1"/>
  <c r="AR16"/>
  <c r="AN16"/>
  <c r="AJ16"/>
  <c r="AB16"/>
  <c r="Y16"/>
  <c r="AV16" i="11" s="1"/>
  <c r="X16" i="1"/>
  <c r="AU16" i="11" s="1"/>
  <c r="E16" i="1"/>
  <c r="AR15"/>
  <c r="AN15"/>
  <c r="AJ15"/>
  <c r="AB15"/>
  <c r="Y15"/>
  <c r="AV15" i="11" s="1"/>
  <c r="X15" i="1"/>
  <c r="AU15" i="11" s="1"/>
  <c r="AR14" i="1"/>
  <c r="AN14"/>
  <c r="AJ14"/>
  <c r="AB14"/>
  <c r="Y14"/>
  <c r="AV14" i="11" s="1"/>
  <c r="X14" i="1"/>
  <c r="AU14" i="11" s="1"/>
  <c r="E14" i="1"/>
  <c r="F14" s="1"/>
  <c r="AR13"/>
  <c r="AN13"/>
  <c r="AJ13"/>
  <c r="AB13"/>
  <c r="Y13"/>
  <c r="AV13" i="11" s="1"/>
  <c r="X13" i="1"/>
  <c r="AU13" i="11" s="1"/>
  <c r="E13" i="1"/>
  <c r="F13" s="1"/>
  <c r="AR12"/>
  <c r="AN12"/>
  <c r="AJ12"/>
  <c r="AB12"/>
  <c r="Y12"/>
  <c r="AV12" i="11" s="1"/>
  <c r="X12" i="1"/>
  <c r="AU12" i="11" s="1"/>
  <c r="E12" i="1"/>
  <c r="AR11"/>
  <c r="AN11"/>
  <c r="AJ11"/>
  <c r="AB11"/>
  <c r="Y11"/>
  <c r="AV11" i="11" s="1"/>
  <c r="X11" i="1"/>
  <c r="AU11" i="11" s="1"/>
  <c r="E11" i="1"/>
  <c r="F11" s="1"/>
  <c r="C84" i="3"/>
  <c r="C83"/>
  <c r="C81"/>
  <c r="C77"/>
  <c r="C76"/>
  <c r="C74"/>
  <c r="C73"/>
  <c r="C72"/>
  <c r="C68"/>
  <c r="C67"/>
  <c r="C65"/>
  <c r="C63"/>
  <c r="C52"/>
  <c r="C51"/>
  <c r="C48"/>
  <c r="C46"/>
  <c r="C45"/>
  <c r="C43"/>
  <c r="C42"/>
  <c r="C40"/>
  <c r="AR10" i="1"/>
  <c r="AN10"/>
  <c r="AB10"/>
  <c r="Y10"/>
  <c r="AV10" i="11" s="1"/>
  <c r="AU10"/>
  <c r="AR9" i="1"/>
  <c r="AN9"/>
  <c r="AJ9"/>
  <c r="AB9"/>
  <c r="Y9"/>
  <c r="AV9" i="11" s="1"/>
  <c r="X9" i="1"/>
  <c r="AU9" i="11" s="1"/>
  <c r="F9" i="1"/>
  <c r="AC8"/>
  <c r="Y8"/>
  <c r="AU8" i="11"/>
  <c r="F8" i="1"/>
  <c r="AV7" i="11"/>
  <c r="AU7"/>
  <c r="AR6" i="1"/>
  <c r="AN6"/>
  <c r="AJ6"/>
  <c r="AB6"/>
  <c r="Y6"/>
  <c r="AV6" i="11" s="1"/>
  <c r="X6" i="1"/>
  <c r="AU6" i="11" s="1"/>
  <c r="E6" i="1"/>
  <c r="LH4"/>
  <c r="LD4"/>
  <c r="KN4"/>
  <c r="KC4"/>
  <c r="JU4"/>
  <c r="JQ4"/>
  <c r="JN4"/>
  <c r="JJ4"/>
  <c r="JF4"/>
  <c r="JB4"/>
  <c r="IX4"/>
  <c r="IT4"/>
  <c r="IQ4"/>
  <c r="IM4"/>
  <c r="II4"/>
  <c r="IE4"/>
  <c r="IA4"/>
  <c r="HW4"/>
  <c r="HT4"/>
  <c r="HL4"/>
  <c r="HD4"/>
  <c r="GZ4"/>
  <c r="GS4"/>
  <c r="GO4"/>
  <c r="GK4"/>
  <c r="GC4"/>
  <c r="FZ4"/>
  <c r="FV4"/>
  <c r="FR4"/>
  <c r="FN4"/>
  <c r="FJ4"/>
  <c r="FF4"/>
  <c r="EQ4"/>
  <c r="EM4"/>
  <c r="EI4"/>
  <c r="EB4"/>
  <c r="DX4"/>
  <c r="DT4"/>
  <c r="DP4"/>
  <c r="DL4"/>
  <c r="DE4"/>
  <c r="CW4"/>
  <c r="CS4"/>
  <c r="CO4"/>
  <c r="CH4"/>
  <c r="CD4"/>
  <c r="BZ4"/>
  <c r="BV4"/>
  <c r="BR4"/>
  <c r="BK4"/>
  <c r="BG4"/>
  <c r="AY4"/>
  <c r="AU4"/>
  <c r="AR4"/>
  <c r="AN4"/>
  <c r="AF4"/>
  <c r="AB4"/>
  <c r="X4"/>
  <c r="M4"/>
  <c r="E4"/>
  <c r="LK3"/>
  <c r="KN3"/>
  <c r="JQ3"/>
  <c r="IT3"/>
  <c r="HW3"/>
  <c r="GZ3"/>
  <c r="GC3"/>
  <c r="FF3"/>
  <c r="EI3"/>
  <c r="DL3"/>
  <c r="CO3"/>
  <c r="BR3"/>
  <c r="AU3"/>
  <c r="X3"/>
  <c r="LK2"/>
  <c r="KN2"/>
  <c r="JQ2"/>
  <c r="IT2"/>
  <c r="HW2"/>
  <c r="GZ2"/>
  <c r="GC2"/>
  <c r="FF2"/>
  <c r="EI2"/>
  <c r="DL2"/>
  <c r="CO2"/>
  <c r="BR2"/>
  <c r="AU2"/>
  <c r="X2"/>
  <c r="AU18" l="1"/>
  <c r="AV19"/>
  <c r="AU20"/>
  <c r="AV21"/>
  <c r="AU22"/>
  <c r="AV23"/>
  <c r="AU24"/>
  <c r="AV25"/>
  <c r="AU26"/>
  <c r="AV27"/>
  <c r="AV28"/>
  <c r="AU29"/>
  <c r="AV30"/>
  <c r="AU31"/>
  <c r="AV32"/>
  <c r="AU33"/>
  <c r="AU34"/>
  <c r="BR34" s="1"/>
  <c r="CO34" s="1"/>
  <c r="DL34" s="1"/>
  <c r="EI34" s="1"/>
  <c r="FF34" s="1"/>
  <c r="HW35"/>
  <c r="IU35"/>
  <c r="AV18"/>
  <c r="AU19"/>
  <c r="AV20"/>
  <c r="AU21"/>
  <c r="AV22"/>
  <c r="AU23"/>
  <c r="AV24"/>
  <c r="AU25"/>
  <c r="AV26"/>
  <c r="AU27"/>
  <c r="AU28"/>
  <c r="AV29"/>
  <c r="AU30"/>
  <c r="AV31"/>
  <c r="AU32"/>
  <c r="AO33"/>
  <c r="AV33"/>
  <c r="AV34"/>
  <c r="AV17"/>
  <c r="AU17"/>
  <c r="F16"/>
  <c r="F18" i="13"/>
  <c r="AV16" i="1"/>
  <c r="BS16" i="11" s="1"/>
  <c r="AU16" i="1"/>
  <c r="BR16" s="1"/>
  <c r="BB5" i="9"/>
  <c r="BB4"/>
  <c r="BB6"/>
  <c r="AW6"/>
  <c r="AW5"/>
  <c r="AW4"/>
  <c r="AV5"/>
  <c r="AV4"/>
  <c r="AV6"/>
  <c r="AS6"/>
  <c r="AS5"/>
  <c r="AS4"/>
  <c r="AR5"/>
  <c r="AR4"/>
  <c r="AR6"/>
  <c r="AO6"/>
  <c r="AO5"/>
  <c r="AO4"/>
  <c r="AM5"/>
  <c r="AM4"/>
  <c r="AM6"/>
  <c r="AL6"/>
  <c r="AL5"/>
  <c r="AL4"/>
  <c r="AK5"/>
  <c r="AK4"/>
  <c r="AK6"/>
  <c r="AJ6"/>
  <c r="AJ5"/>
  <c r="AJ4"/>
  <c r="AH5"/>
  <c r="AH4"/>
  <c r="AH6"/>
  <c r="AG6"/>
  <c r="AG5"/>
  <c r="AG4"/>
  <c r="AD5"/>
  <c r="AD6"/>
  <c r="AD4"/>
  <c r="BA6"/>
  <c r="BA5"/>
  <c r="BA4"/>
  <c r="BA2"/>
  <c r="BA3"/>
  <c r="BA1"/>
  <c r="BA51"/>
  <c r="BA52"/>
  <c r="BA50"/>
  <c r="BA39"/>
  <c r="BA40"/>
  <c r="BA38"/>
  <c r="BA78"/>
  <c r="BA80"/>
  <c r="BA79"/>
  <c r="BA65"/>
  <c r="BA63"/>
  <c r="BA64"/>
  <c r="BA59"/>
  <c r="BA57"/>
  <c r="BA58"/>
  <c r="BA27"/>
  <c r="BA26"/>
  <c r="BA25"/>
  <c r="BA10"/>
  <c r="BA12"/>
  <c r="BA11"/>
  <c r="BA55"/>
  <c r="BA54"/>
  <c r="BA53"/>
  <c r="BA49"/>
  <c r="BA48"/>
  <c r="BA47"/>
  <c r="BA45"/>
  <c r="BA46"/>
  <c r="BA44"/>
  <c r="BA43"/>
  <c r="BA42"/>
  <c r="BA41"/>
  <c r="BA37"/>
  <c r="BA36"/>
  <c r="BA35"/>
  <c r="BA33"/>
  <c r="BA34"/>
  <c r="BA32"/>
  <c r="BA31"/>
  <c r="BA30"/>
  <c r="BA29"/>
  <c r="BA83"/>
  <c r="BA81"/>
  <c r="BA82"/>
  <c r="BA77"/>
  <c r="BA75"/>
  <c r="BA76"/>
  <c r="BA72"/>
  <c r="BA74"/>
  <c r="BA73"/>
  <c r="BA71"/>
  <c r="BA69"/>
  <c r="BA70"/>
  <c r="BA66"/>
  <c r="BA68"/>
  <c r="BA67"/>
  <c r="BA60"/>
  <c r="BA62"/>
  <c r="BA61"/>
  <c r="AZ12"/>
  <c r="AZ11"/>
  <c r="AZ10"/>
  <c r="AZ55"/>
  <c r="AZ54"/>
  <c r="AZ53"/>
  <c r="AZ52"/>
  <c r="AZ51"/>
  <c r="AZ50"/>
  <c r="AZ49"/>
  <c r="AZ48"/>
  <c r="AZ47"/>
  <c r="AZ46"/>
  <c r="AZ45"/>
  <c r="AZ44"/>
  <c r="AZ43"/>
  <c r="AZ42"/>
  <c r="AZ41"/>
  <c r="AZ40"/>
  <c r="AZ39"/>
  <c r="AZ38"/>
  <c r="AZ37"/>
  <c r="AZ36"/>
  <c r="AZ35"/>
  <c r="AZ34"/>
  <c r="AZ33"/>
  <c r="AZ32"/>
  <c r="AZ31"/>
  <c r="AZ30"/>
  <c r="AZ29"/>
  <c r="AZ83"/>
  <c r="AZ82"/>
  <c r="AZ81"/>
  <c r="AZ79"/>
  <c r="AZ78"/>
  <c r="AZ80"/>
  <c r="AZ67"/>
  <c r="AZ66"/>
  <c r="AZ68"/>
  <c r="AZ61"/>
  <c r="AZ60"/>
  <c r="AZ62"/>
  <c r="AZ6"/>
  <c r="AZ5"/>
  <c r="AZ4"/>
  <c r="AZ3"/>
  <c r="AZ2"/>
  <c r="AZ1"/>
  <c r="AZ77"/>
  <c r="AZ76"/>
  <c r="AZ75"/>
  <c r="AZ73"/>
  <c r="AZ72"/>
  <c r="AZ74"/>
  <c r="AZ71"/>
  <c r="AZ70"/>
  <c r="AZ69"/>
  <c r="AZ65"/>
  <c r="AZ64"/>
  <c r="AZ63"/>
  <c r="AZ59"/>
  <c r="AZ58"/>
  <c r="AZ57"/>
  <c r="AY6"/>
  <c r="AY5"/>
  <c r="AY4"/>
  <c r="AY2"/>
  <c r="AY3"/>
  <c r="AY1"/>
  <c r="AY77"/>
  <c r="AY75"/>
  <c r="AY76"/>
  <c r="AY72"/>
  <c r="AY74"/>
  <c r="AY73"/>
  <c r="AY71"/>
  <c r="AY69"/>
  <c r="AY70"/>
  <c r="AY65"/>
  <c r="AY63"/>
  <c r="AY64"/>
  <c r="AY59"/>
  <c r="AY57"/>
  <c r="AY58"/>
  <c r="AY10"/>
  <c r="AY12"/>
  <c r="AY11"/>
  <c r="AY55"/>
  <c r="AY54"/>
  <c r="AY53"/>
  <c r="AY51"/>
  <c r="AY52"/>
  <c r="AY50"/>
  <c r="AY49"/>
  <c r="AY48"/>
  <c r="AY47"/>
  <c r="AY45"/>
  <c r="AY46"/>
  <c r="AY44"/>
  <c r="AY43"/>
  <c r="AY42"/>
  <c r="AY41"/>
  <c r="AY39"/>
  <c r="AY40"/>
  <c r="AY38"/>
  <c r="AY37"/>
  <c r="AY36"/>
  <c r="AY35"/>
  <c r="AY33"/>
  <c r="AY34"/>
  <c r="AY32"/>
  <c r="AY31"/>
  <c r="AY30"/>
  <c r="AY29"/>
  <c r="AY83"/>
  <c r="AY81"/>
  <c r="AY82"/>
  <c r="AY78"/>
  <c r="AY80"/>
  <c r="AY79"/>
  <c r="AY66"/>
  <c r="AY68"/>
  <c r="AY67"/>
  <c r="AY60"/>
  <c r="AY62"/>
  <c r="AY61"/>
  <c r="BB26"/>
  <c r="BB27"/>
  <c r="BB25"/>
  <c r="C62" i="3"/>
  <c r="AZ27" i="9"/>
  <c r="AZ26"/>
  <c r="AZ25"/>
  <c r="AY27"/>
  <c r="AY25"/>
  <c r="AY26"/>
  <c r="AW27"/>
  <c r="AW26"/>
  <c r="AW25"/>
  <c r="C56" i="3"/>
  <c r="AV27" i="9"/>
  <c r="AV25"/>
  <c r="AV26"/>
  <c r="AU11" i="13"/>
  <c r="AU8"/>
  <c r="AU9" s="1"/>
  <c r="AQ27" i="9"/>
  <c r="AQ26"/>
  <c r="AQ25"/>
  <c r="AQ12"/>
  <c r="AQ11"/>
  <c r="AQ10"/>
  <c r="AQ6"/>
  <c r="AQ5"/>
  <c r="AQ4"/>
  <c r="AQ3"/>
  <c r="AQ2"/>
  <c r="AQ1"/>
  <c r="AQ54"/>
  <c r="AQ53"/>
  <c r="AQ55"/>
  <c r="AQ52"/>
  <c r="AQ51"/>
  <c r="AQ50"/>
  <c r="AQ48"/>
  <c r="AQ47"/>
  <c r="AQ49"/>
  <c r="AQ80"/>
  <c r="AQ79"/>
  <c r="AQ78"/>
  <c r="AQ71"/>
  <c r="AQ70"/>
  <c r="AQ69"/>
  <c r="AQ68"/>
  <c r="AQ67"/>
  <c r="AQ66"/>
  <c r="AQ65"/>
  <c r="AQ64"/>
  <c r="AQ63"/>
  <c r="AQ62"/>
  <c r="AQ61"/>
  <c r="AQ60"/>
  <c r="AQ46"/>
  <c r="AQ45"/>
  <c r="AQ44"/>
  <c r="AQ42"/>
  <c r="AQ41"/>
  <c r="AQ43"/>
  <c r="AQ40"/>
  <c r="AQ39"/>
  <c r="AQ38"/>
  <c r="AQ36"/>
  <c r="AQ35"/>
  <c r="AQ37"/>
  <c r="AQ34"/>
  <c r="AQ33"/>
  <c r="AQ32"/>
  <c r="AQ30"/>
  <c r="AQ29"/>
  <c r="AQ31"/>
  <c r="AQ83"/>
  <c r="AQ82"/>
  <c r="AQ81"/>
  <c r="AQ77"/>
  <c r="AQ76"/>
  <c r="AQ75"/>
  <c r="AQ74"/>
  <c r="AQ73"/>
  <c r="AQ72"/>
  <c r="AQ59"/>
  <c r="AQ58"/>
  <c r="AQ57"/>
  <c r="C50" i="3"/>
  <c r="AT11" i="13"/>
  <c r="AT8"/>
  <c r="AT9" s="1"/>
  <c r="AP12" i="9"/>
  <c r="AP11"/>
  <c r="AP10"/>
  <c r="AP4"/>
  <c r="AP6"/>
  <c r="AP5"/>
  <c r="AP55"/>
  <c r="AP54"/>
  <c r="AP53"/>
  <c r="AP51"/>
  <c r="AP52"/>
  <c r="AP50"/>
  <c r="AP45"/>
  <c r="AP46"/>
  <c r="AP44"/>
  <c r="AP39"/>
  <c r="AP40"/>
  <c r="AP38"/>
  <c r="AP37"/>
  <c r="AP36"/>
  <c r="AP35"/>
  <c r="AP31"/>
  <c r="AP30"/>
  <c r="AP29"/>
  <c r="AP72"/>
  <c r="AP74"/>
  <c r="AP73"/>
  <c r="AP71"/>
  <c r="AP69"/>
  <c r="AP70"/>
  <c r="AP60"/>
  <c r="AP62"/>
  <c r="AP61"/>
  <c r="AP59"/>
  <c r="AP57"/>
  <c r="AP58"/>
  <c r="AP27"/>
  <c r="AP25"/>
  <c r="AP26"/>
  <c r="AP3"/>
  <c r="AP1"/>
  <c r="AP2"/>
  <c r="AP49"/>
  <c r="AP48"/>
  <c r="AP47"/>
  <c r="AP43"/>
  <c r="AP42"/>
  <c r="AP41"/>
  <c r="AP33"/>
  <c r="AP34"/>
  <c r="AP32"/>
  <c r="AP83"/>
  <c r="AP81"/>
  <c r="AP82"/>
  <c r="AP78"/>
  <c r="AP80"/>
  <c r="AP79"/>
  <c r="AP77"/>
  <c r="AP75"/>
  <c r="AP76"/>
  <c r="AP66"/>
  <c r="AP68"/>
  <c r="AP67"/>
  <c r="AP65"/>
  <c r="AP63"/>
  <c r="AP64"/>
  <c r="C49" i="3"/>
  <c r="AG27" i="9"/>
  <c r="AG26"/>
  <c r="AG25"/>
  <c r="C39" i="3"/>
  <c r="AD27" i="9"/>
  <c r="AD26"/>
  <c r="AD25"/>
  <c r="AX26"/>
  <c r="AX25"/>
  <c r="AX27"/>
  <c r="AX55"/>
  <c r="AX54"/>
  <c r="AX53"/>
  <c r="AX43"/>
  <c r="AX42"/>
  <c r="AX41"/>
  <c r="AX34"/>
  <c r="AX33"/>
  <c r="AX32"/>
  <c r="AX83"/>
  <c r="AX82"/>
  <c r="AX81"/>
  <c r="AX79"/>
  <c r="AX78"/>
  <c r="AX80"/>
  <c r="AX77"/>
  <c r="AX76"/>
  <c r="AX75"/>
  <c r="AX67"/>
  <c r="AX66"/>
  <c r="AX68"/>
  <c r="AX65"/>
  <c r="AX64"/>
  <c r="AX63"/>
  <c r="AX12"/>
  <c r="AX10"/>
  <c r="AX11"/>
  <c r="AX6"/>
  <c r="AX5"/>
  <c r="AX4"/>
  <c r="AX3"/>
  <c r="AX2"/>
  <c r="AX1"/>
  <c r="AX52"/>
  <c r="AX51"/>
  <c r="AX50"/>
  <c r="AX49"/>
  <c r="AX48"/>
  <c r="AX47"/>
  <c r="AX46"/>
  <c r="AX45"/>
  <c r="AX44"/>
  <c r="AX40"/>
  <c r="AX39"/>
  <c r="AX38"/>
  <c r="AX37"/>
  <c r="AX36"/>
  <c r="AX35"/>
  <c r="AX31"/>
  <c r="AX30"/>
  <c r="AX29"/>
  <c r="AX73"/>
  <c r="AX72"/>
  <c r="AX74"/>
  <c r="AX71"/>
  <c r="AX70"/>
  <c r="AX69"/>
  <c r="AX61"/>
  <c r="AX60"/>
  <c r="AX62"/>
  <c r="AX59"/>
  <c r="AX58"/>
  <c r="AX57"/>
  <c r="LK4" i="1"/>
  <c r="M27" i="9"/>
  <c r="M26"/>
  <c r="M25"/>
  <c r="M12"/>
  <c r="M11"/>
  <c r="M10"/>
  <c r="M6"/>
  <c r="M5"/>
  <c r="M4"/>
  <c r="M51"/>
  <c r="M50"/>
  <c r="M52"/>
  <c r="M49"/>
  <c r="M48"/>
  <c r="M47"/>
  <c r="M37"/>
  <c r="M36"/>
  <c r="M35"/>
  <c r="M31"/>
  <c r="M30"/>
  <c r="M29"/>
  <c r="M77"/>
  <c r="M76"/>
  <c r="M75"/>
  <c r="M65"/>
  <c r="M64"/>
  <c r="M63"/>
  <c r="M62"/>
  <c r="M61"/>
  <c r="M60"/>
  <c r="M59"/>
  <c r="M58"/>
  <c r="M57"/>
  <c r="M3"/>
  <c r="M2"/>
  <c r="M1"/>
  <c r="M55"/>
  <c r="M54"/>
  <c r="M53"/>
  <c r="M45"/>
  <c r="M44"/>
  <c r="M46"/>
  <c r="M43"/>
  <c r="M42"/>
  <c r="M41"/>
  <c r="M39"/>
  <c r="M38"/>
  <c r="M40"/>
  <c r="M33"/>
  <c r="M32"/>
  <c r="M34"/>
  <c r="M83"/>
  <c r="M82"/>
  <c r="M81"/>
  <c r="M80"/>
  <c r="M79"/>
  <c r="M78"/>
  <c r="M74"/>
  <c r="M73"/>
  <c r="M72"/>
  <c r="M71"/>
  <c r="M70"/>
  <c r="M69"/>
  <c r="M68"/>
  <c r="M67"/>
  <c r="M66"/>
  <c r="AA27"/>
  <c r="AA26"/>
  <c r="AA25"/>
  <c r="AA1"/>
  <c r="AA3"/>
  <c r="AA2"/>
  <c r="AA50"/>
  <c r="AA52"/>
  <c r="AA51"/>
  <c r="AA48"/>
  <c r="AA49"/>
  <c r="AA47"/>
  <c r="AA42"/>
  <c r="AA43"/>
  <c r="AA41"/>
  <c r="AA36"/>
  <c r="AA37"/>
  <c r="AA35"/>
  <c r="AA80"/>
  <c r="AA78"/>
  <c r="AA79"/>
  <c r="AA77"/>
  <c r="AA76"/>
  <c r="AA75"/>
  <c r="AA74"/>
  <c r="AA72"/>
  <c r="AA73"/>
  <c r="AA62"/>
  <c r="AA60"/>
  <c r="AA61"/>
  <c r="AA59"/>
  <c r="AA58"/>
  <c r="AA57"/>
  <c r="AA11"/>
  <c r="AA12"/>
  <c r="AA10"/>
  <c r="AA5"/>
  <c r="AA6"/>
  <c r="AA4"/>
  <c r="AA54"/>
  <c r="AA55"/>
  <c r="AA53"/>
  <c r="AA44"/>
  <c r="AA46"/>
  <c r="AA45"/>
  <c r="AA38"/>
  <c r="AA40"/>
  <c r="AA39"/>
  <c r="AA32"/>
  <c r="AA34"/>
  <c r="AA33"/>
  <c r="AA30"/>
  <c r="AA31"/>
  <c r="AA29"/>
  <c r="AA83"/>
  <c r="AA82"/>
  <c r="AA81"/>
  <c r="AA71"/>
  <c r="AA70"/>
  <c r="AA69"/>
  <c r="AA68"/>
  <c r="AA66"/>
  <c r="AA67"/>
  <c r="AA65"/>
  <c r="AA64"/>
  <c r="AA63"/>
  <c r="AS18" i="1"/>
  <c r="C13" i="3"/>
  <c r="BL26" i="9"/>
  <c r="BL25"/>
  <c r="BL27"/>
  <c r="BL12"/>
  <c r="BL11"/>
  <c r="BL10"/>
  <c r="BL6"/>
  <c r="BL5"/>
  <c r="BL4"/>
  <c r="BL2"/>
  <c r="BL1"/>
  <c r="BL3"/>
  <c r="BL55"/>
  <c r="BL54"/>
  <c r="BL53"/>
  <c r="BL49"/>
  <c r="BL48"/>
  <c r="BL47"/>
  <c r="BL45"/>
  <c r="BL44"/>
  <c r="BL46"/>
  <c r="BL39"/>
  <c r="BL38"/>
  <c r="BL40"/>
  <c r="BL31"/>
  <c r="BL30"/>
  <c r="BL29"/>
  <c r="BL83"/>
  <c r="BL82"/>
  <c r="BL81"/>
  <c r="BL74"/>
  <c r="BL73"/>
  <c r="BL72"/>
  <c r="BL71"/>
  <c r="BL70"/>
  <c r="BL69"/>
  <c r="BL68"/>
  <c r="BL67"/>
  <c r="BL66"/>
  <c r="BL62"/>
  <c r="BL61"/>
  <c r="BL60"/>
  <c r="BL59"/>
  <c r="BL58"/>
  <c r="BL57"/>
  <c r="BL51"/>
  <c r="BL50"/>
  <c r="BL52"/>
  <c r="BL43"/>
  <c r="BL42"/>
  <c r="BL41"/>
  <c r="BL37"/>
  <c r="BL36"/>
  <c r="BL35"/>
  <c r="BL33"/>
  <c r="BL32"/>
  <c r="BL34"/>
  <c r="BL80"/>
  <c r="BL79"/>
  <c r="BL78"/>
  <c r="BL77"/>
  <c r="BL76"/>
  <c r="BL75"/>
  <c r="BL65"/>
  <c r="BL64"/>
  <c r="BL63"/>
  <c r="BQ12"/>
  <c r="BQ10"/>
  <c r="BQ11"/>
  <c r="BQ6"/>
  <c r="BQ4"/>
  <c r="BQ5"/>
  <c r="BQ3"/>
  <c r="BQ2"/>
  <c r="BQ1"/>
  <c r="BQ55"/>
  <c r="BQ53"/>
  <c r="BQ54"/>
  <c r="BQ49"/>
  <c r="BQ47"/>
  <c r="BQ48"/>
  <c r="BQ46"/>
  <c r="BQ45"/>
  <c r="BQ44"/>
  <c r="BQ43"/>
  <c r="BQ41"/>
  <c r="BQ42"/>
  <c r="BQ40"/>
  <c r="BQ39"/>
  <c r="BQ38"/>
  <c r="BQ31"/>
  <c r="BQ29"/>
  <c r="BQ30"/>
  <c r="BQ81"/>
  <c r="BQ83"/>
  <c r="BQ82"/>
  <c r="BQ73"/>
  <c r="BQ74"/>
  <c r="BQ72"/>
  <c r="BQ69"/>
  <c r="BQ71"/>
  <c r="BQ70"/>
  <c r="BQ67"/>
  <c r="BQ68"/>
  <c r="BQ66"/>
  <c r="BQ63"/>
  <c r="BQ65"/>
  <c r="BQ64"/>
  <c r="BQ25"/>
  <c r="BQ27"/>
  <c r="BQ26"/>
  <c r="BQ52"/>
  <c r="BQ51"/>
  <c r="BQ50"/>
  <c r="BQ37"/>
  <c r="BQ35"/>
  <c r="BQ36"/>
  <c r="BQ34"/>
  <c r="BQ33"/>
  <c r="BQ32"/>
  <c r="BQ79"/>
  <c r="BQ80"/>
  <c r="BQ78"/>
  <c r="BQ75"/>
  <c r="BQ77"/>
  <c r="BQ76"/>
  <c r="BQ61"/>
  <c r="BQ62"/>
  <c r="BQ60"/>
  <c r="BQ57"/>
  <c r="BQ59"/>
  <c r="BQ58"/>
  <c r="BS2"/>
  <c r="BS1"/>
  <c r="BS3"/>
  <c r="BS55"/>
  <c r="BS54"/>
  <c r="BS53"/>
  <c r="BS49"/>
  <c r="BS48"/>
  <c r="BS47"/>
  <c r="BS45"/>
  <c r="BS44"/>
  <c r="BS46"/>
  <c r="BS37"/>
  <c r="BS36"/>
  <c r="BS35"/>
  <c r="BS83"/>
  <c r="BS82"/>
  <c r="BS81"/>
  <c r="BS71"/>
  <c r="BS70"/>
  <c r="BS69"/>
  <c r="BS62"/>
  <c r="BS61"/>
  <c r="BS60"/>
  <c r="BS59"/>
  <c r="BS58"/>
  <c r="BS57"/>
  <c r="BS26"/>
  <c r="BS25"/>
  <c r="BS27"/>
  <c r="BS12"/>
  <c r="BS11"/>
  <c r="BS10"/>
  <c r="BS6"/>
  <c r="BS5"/>
  <c r="BS4"/>
  <c r="BS51"/>
  <c r="BS50"/>
  <c r="BS52"/>
  <c r="BS43"/>
  <c r="BS42"/>
  <c r="BS41"/>
  <c r="BS39"/>
  <c r="BS38"/>
  <c r="BS40"/>
  <c r="BS33"/>
  <c r="BS32"/>
  <c r="BS34"/>
  <c r="BS31"/>
  <c r="BS30"/>
  <c r="BS29"/>
  <c r="BS80"/>
  <c r="BS79"/>
  <c r="BS78"/>
  <c r="BS77"/>
  <c r="BS76"/>
  <c r="BS75"/>
  <c r="BS74"/>
  <c r="BS73"/>
  <c r="BS72"/>
  <c r="BS68"/>
  <c r="BS67"/>
  <c r="BS66"/>
  <c r="BS65"/>
  <c r="BS64"/>
  <c r="BS63"/>
  <c r="AN54"/>
  <c r="AN53"/>
  <c r="AN55"/>
  <c r="AN48"/>
  <c r="AN47"/>
  <c r="AN49"/>
  <c r="AN46"/>
  <c r="AN45"/>
  <c r="AN44"/>
  <c r="AN42"/>
  <c r="AN41"/>
  <c r="AN43"/>
  <c r="AN74"/>
  <c r="AN73"/>
  <c r="AN72"/>
  <c r="AN71"/>
  <c r="AN70"/>
  <c r="AN69"/>
  <c r="AN68"/>
  <c r="AN67"/>
  <c r="AN66"/>
  <c r="AN65"/>
  <c r="AN64"/>
  <c r="AN63"/>
  <c r="AN59"/>
  <c r="AN58"/>
  <c r="AN57"/>
  <c r="AN27"/>
  <c r="AN26"/>
  <c r="AN25"/>
  <c r="AN11"/>
  <c r="AN10"/>
  <c r="AN12"/>
  <c r="AN5"/>
  <c r="AN4"/>
  <c r="AN6"/>
  <c r="AN3"/>
  <c r="AN2"/>
  <c r="AN1"/>
  <c r="AN52"/>
  <c r="AN51"/>
  <c r="AN50"/>
  <c r="AN40"/>
  <c r="AN39"/>
  <c r="AN38"/>
  <c r="AN36"/>
  <c r="AN35"/>
  <c r="AN37"/>
  <c r="AN34"/>
  <c r="AN33"/>
  <c r="AN32"/>
  <c r="AN30"/>
  <c r="AN29"/>
  <c r="AN31"/>
  <c r="AN83"/>
  <c r="AN82"/>
  <c r="AN81"/>
  <c r="AN80"/>
  <c r="AN79"/>
  <c r="AN78"/>
  <c r="AN77"/>
  <c r="AN76"/>
  <c r="AN75"/>
  <c r="AN62"/>
  <c r="AN61"/>
  <c r="AN60"/>
  <c r="BK68"/>
  <c r="BK67"/>
  <c r="BK66"/>
  <c r="BK62"/>
  <c r="BK61"/>
  <c r="BK60"/>
  <c r="BK27"/>
  <c r="BK26"/>
  <c r="BK25"/>
  <c r="BK12"/>
  <c r="BK11"/>
  <c r="BK10"/>
  <c r="BK52"/>
  <c r="BK51"/>
  <c r="BK50"/>
  <c r="BK40"/>
  <c r="BK39"/>
  <c r="BK38"/>
  <c r="BK34"/>
  <c r="BK33"/>
  <c r="BK32"/>
  <c r="BK31"/>
  <c r="BK30"/>
  <c r="BK29"/>
  <c r="BK76"/>
  <c r="BK75"/>
  <c r="BK77"/>
  <c r="BK74"/>
  <c r="BK73"/>
  <c r="BK72"/>
  <c r="BK6"/>
  <c r="BK5"/>
  <c r="BK4"/>
  <c r="BK3"/>
  <c r="BK2"/>
  <c r="BK1"/>
  <c r="F17" i="13"/>
  <c r="BK55" i="9"/>
  <c r="BK54"/>
  <c r="BK53"/>
  <c r="BK49"/>
  <c r="BK48"/>
  <c r="BK47"/>
  <c r="BK46"/>
  <c r="BK45"/>
  <c r="BK44"/>
  <c r="BK43"/>
  <c r="BK42"/>
  <c r="BK41"/>
  <c r="BK37"/>
  <c r="BK36"/>
  <c r="BK35"/>
  <c r="BK82"/>
  <c r="BK81"/>
  <c r="BK83"/>
  <c r="BK80"/>
  <c r="BK79"/>
  <c r="BK78"/>
  <c r="BK70"/>
  <c r="BK69"/>
  <c r="BK71"/>
  <c r="BK64"/>
  <c r="BK63"/>
  <c r="BK65"/>
  <c r="BK58"/>
  <c r="BK57"/>
  <c r="BK59"/>
  <c r="AV6" i="1"/>
  <c r="AU6"/>
  <c r="C55" i="3"/>
  <c r="AY11" i="13"/>
  <c r="AY8"/>
  <c r="AU27" i="9"/>
  <c r="AU26"/>
  <c r="AU25"/>
  <c r="AU12"/>
  <c r="AU11"/>
  <c r="AU10"/>
  <c r="AU6"/>
  <c r="AU5"/>
  <c r="AU4"/>
  <c r="AU3"/>
  <c r="AU2"/>
  <c r="AU1"/>
  <c r="AU48"/>
  <c r="AU47"/>
  <c r="AU49"/>
  <c r="AU42"/>
  <c r="AU41"/>
  <c r="AU43"/>
  <c r="AU36"/>
  <c r="AU35"/>
  <c r="AU37"/>
  <c r="AU74"/>
  <c r="AU73"/>
  <c r="AU72"/>
  <c r="AU71"/>
  <c r="AU70"/>
  <c r="AU69"/>
  <c r="AU68"/>
  <c r="AU67"/>
  <c r="AU66"/>
  <c r="AU65"/>
  <c r="AU64"/>
  <c r="AU63"/>
  <c r="AU59"/>
  <c r="AU58"/>
  <c r="AU57"/>
  <c r="AU54"/>
  <c r="AU53"/>
  <c r="AU55"/>
  <c r="AU52"/>
  <c r="AU51"/>
  <c r="AU50"/>
  <c r="AU46"/>
  <c r="AU45"/>
  <c r="AU44"/>
  <c r="AU40"/>
  <c r="AU39"/>
  <c r="AU38"/>
  <c r="AU34"/>
  <c r="AU33"/>
  <c r="AU32"/>
  <c r="AU30"/>
  <c r="AU29"/>
  <c r="AU31"/>
  <c r="AU83"/>
  <c r="AU82"/>
  <c r="AU81"/>
  <c r="AU80"/>
  <c r="AU79"/>
  <c r="AU78"/>
  <c r="AU77"/>
  <c r="AU76"/>
  <c r="AU75"/>
  <c r="AU62"/>
  <c r="AU61"/>
  <c r="AU60"/>
  <c r="AX11" i="13"/>
  <c r="AX8"/>
  <c r="AX9" s="1"/>
  <c r="AT27" i="9"/>
  <c r="AT25"/>
  <c r="AT26"/>
  <c r="AT49"/>
  <c r="AT48"/>
  <c r="AT47"/>
  <c r="AT39"/>
  <c r="AT40"/>
  <c r="AT38"/>
  <c r="AT37"/>
  <c r="AT36"/>
  <c r="AT35"/>
  <c r="AT33"/>
  <c r="AT34"/>
  <c r="AT32"/>
  <c r="AT31"/>
  <c r="AT30"/>
  <c r="AT29"/>
  <c r="AT83"/>
  <c r="AT81"/>
  <c r="AT82"/>
  <c r="AT78"/>
  <c r="AT80"/>
  <c r="AT79"/>
  <c r="AT77"/>
  <c r="AT75"/>
  <c r="AT76"/>
  <c r="AT60"/>
  <c r="AT62"/>
  <c r="AT61"/>
  <c r="AT12"/>
  <c r="AT11"/>
  <c r="AT10"/>
  <c r="AT4"/>
  <c r="AT6"/>
  <c r="AT5"/>
  <c r="AT3"/>
  <c r="AT1"/>
  <c r="AT2"/>
  <c r="AT55"/>
  <c r="AT54"/>
  <c r="AT53"/>
  <c r="AT51"/>
  <c r="AT52"/>
  <c r="AT50"/>
  <c r="AT45"/>
  <c r="AT46"/>
  <c r="AT44"/>
  <c r="AT43"/>
  <c r="AT42"/>
  <c r="AT41"/>
  <c r="AT72"/>
  <c r="AT74"/>
  <c r="AT73"/>
  <c r="AT71"/>
  <c r="AT69"/>
  <c r="AT70"/>
  <c r="AT66"/>
  <c r="AT68"/>
  <c r="AT67"/>
  <c r="AT65"/>
  <c r="AT63"/>
  <c r="AT64"/>
  <c r="AT59"/>
  <c r="AT57"/>
  <c r="AT58"/>
  <c r="AM11" i="13"/>
  <c r="AM8"/>
  <c r="C41" i="3"/>
  <c r="AI27" i="9"/>
  <c r="AI26"/>
  <c r="AI25"/>
  <c r="AI12"/>
  <c r="AI11"/>
  <c r="AI10"/>
  <c r="AI3"/>
  <c r="AI2"/>
  <c r="AI1"/>
  <c r="AI55"/>
  <c r="AI54"/>
  <c r="AI53"/>
  <c r="AI46"/>
  <c r="AI45"/>
  <c r="AI44"/>
  <c r="AI40"/>
  <c r="AI39"/>
  <c r="AI38"/>
  <c r="AI34"/>
  <c r="AI33"/>
  <c r="AI32"/>
  <c r="AI83"/>
  <c r="AI82"/>
  <c r="AI81"/>
  <c r="AI79"/>
  <c r="AI78"/>
  <c r="AI80"/>
  <c r="AI71"/>
  <c r="AI70"/>
  <c r="AI69"/>
  <c r="AI61"/>
  <c r="AI60"/>
  <c r="AI62"/>
  <c r="AI59"/>
  <c r="AI58"/>
  <c r="AI57"/>
  <c r="AI6"/>
  <c r="AI5"/>
  <c r="AI4"/>
  <c r="AI52"/>
  <c r="AI51"/>
  <c r="AI50"/>
  <c r="AI49"/>
  <c r="AI48"/>
  <c r="AI47"/>
  <c r="AI43"/>
  <c r="AI42"/>
  <c r="AI41"/>
  <c r="AI37"/>
  <c r="AI36"/>
  <c r="AI35"/>
  <c r="AI31"/>
  <c r="AI30"/>
  <c r="AI29"/>
  <c r="AI77"/>
  <c r="AI76"/>
  <c r="AI75"/>
  <c r="AI73"/>
  <c r="AI72"/>
  <c r="AI74"/>
  <c r="AI67"/>
  <c r="AI66"/>
  <c r="AI68"/>
  <c r="AI65"/>
  <c r="AI64"/>
  <c r="AI63"/>
  <c r="AD19"/>
  <c r="AD21"/>
  <c r="AD20"/>
  <c r="AH21"/>
  <c r="AH20"/>
  <c r="AH19"/>
  <c r="AJ21"/>
  <c r="AJ20"/>
  <c r="AJ19"/>
  <c r="AL21"/>
  <c r="AL20"/>
  <c r="AL19"/>
  <c r="AN21"/>
  <c r="AN20"/>
  <c r="AN19"/>
  <c r="AZ21"/>
  <c r="AZ20"/>
  <c r="AZ19"/>
  <c r="BG21"/>
  <c r="BG20"/>
  <c r="BG19"/>
  <c r="BL19"/>
  <c r="BL21"/>
  <c r="BL20"/>
  <c r="BO21"/>
  <c r="BO20"/>
  <c r="BO19"/>
  <c r="BQ21"/>
  <c r="BQ20"/>
  <c r="BQ19"/>
  <c r="BY21"/>
  <c r="BY20"/>
  <c r="BY19"/>
  <c r="AA21"/>
  <c r="AA20"/>
  <c r="AA19"/>
  <c r="AO21"/>
  <c r="AO20"/>
  <c r="AO19"/>
  <c r="AP21"/>
  <c r="AP20"/>
  <c r="AP19"/>
  <c r="AQ21"/>
  <c r="AQ20"/>
  <c r="AQ19"/>
  <c r="AR21"/>
  <c r="AR20"/>
  <c r="AR19"/>
  <c r="AS21"/>
  <c r="AS20"/>
  <c r="AS19"/>
  <c r="AT21"/>
  <c r="AT20"/>
  <c r="AT19"/>
  <c r="AU21"/>
  <c r="AU20"/>
  <c r="AU19"/>
  <c r="AV21"/>
  <c r="AV20"/>
  <c r="AV19"/>
  <c r="AW21"/>
  <c r="AW20"/>
  <c r="AW19"/>
  <c r="AY21"/>
  <c r="AY20"/>
  <c r="AY19"/>
  <c r="BB21"/>
  <c r="BB20"/>
  <c r="BB19"/>
  <c r="BC21"/>
  <c r="BC20"/>
  <c r="BC19"/>
  <c r="BD21"/>
  <c r="BD20"/>
  <c r="BD19"/>
  <c r="BE21"/>
  <c r="BE20"/>
  <c r="BE19"/>
  <c r="BF21"/>
  <c r="BF20"/>
  <c r="BF19"/>
  <c r="BK21"/>
  <c r="BK20"/>
  <c r="BK19"/>
  <c r="BM21"/>
  <c r="BM20"/>
  <c r="BM19"/>
  <c r="BR19"/>
  <c r="BR21"/>
  <c r="BR20"/>
  <c r="BS21"/>
  <c r="BS20"/>
  <c r="BS19"/>
  <c r="BT19"/>
  <c r="BT21"/>
  <c r="BT20"/>
  <c r="BV19"/>
  <c r="BV21"/>
  <c r="BV20"/>
  <c r="BW21"/>
  <c r="BW20"/>
  <c r="BW19"/>
  <c r="AA15"/>
  <c r="AA14"/>
  <c r="AA13"/>
  <c r="C38" i="3"/>
  <c r="AG15" i="9"/>
  <c r="AG14"/>
  <c r="AG13"/>
  <c r="AH13"/>
  <c r="AH15"/>
  <c r="AH14"/>
  <c r="AI15"/>
  <c r="AI14"/>
  <c r="AI13"/>
  <c r="AJ13"/>
  <c r="AJ15"/>
  <c r="AJ14"/>
  <c r="AK15"/>
  <c r="AK14"/>
  <c r="AK13"/>
  <c r="AL13"/>
  <c r="AL15"/>
  <c r="AL14"/>
  <c r="AM15"/>
  <c r="AM14"/>
  <c r="AM13"/>
  <c r="AN13"/>
  <c r="AN15"/>
  <c r="AN14"/>
  <c r="AX13"/>
  <c r="AX15"/>
  <c r="AX14"/>
  <c r="C59" i="3"/>
  <c r="AZ13" i="9"/>
  <c r="AZ15"/>
  <c r="AZ14"/>
  <c r="C61" i="3"/>
  <c r="BB13" i="9"/>
  <c r="BB15"/>
  <c r="BB14"/>
  <c r="BC15"/>
  <c r="BC14"/>
  <c r="BC13"/>
  <c r="BD13"/>
  <c r="BD15"/>
  <c r="BD14"/>
  <c r="C66" i="3"/>
  <c r="BG15" i="9"/>
  <c r="BG14"/>
  <c r="BG13"/>
  <c r="BH13"/>
  <c r="BH15"/>
  <c r="BH14"/>
  <c r="BK15"/>
  <c r="BK14"/>
  <c r="BK13"/>
  <c r="C70" i="3"/>
  <c r="BM15" i="9"/>
  <c r="BM14"/>
  <c r="BM13"/>
  <c r="C75" i="3"/>
  <c r="BR15" i="9"/>
  <c r="BR14"/>
  <c r="BR13"/>
  <c r="BS15"/>
  <c r="BS14"/>
  <c r="BS13"/>
  <c r="BT15"/>
  <c r="BT14"/>
  <c r="BT13"/>
  <c r="C80" i="3"/>
  <c r="BV15" i="9"/>
  <c r="BV14"/>
  <c r="BV13"/>
  <c r="BW15"/>
  <c r="BW14"/>
  <c r="BW13"/>
  <c r="AG21"/>
  <c r="AG20"/>
  <c r="AG19"/>
  <c r="AI21"/>
  <c r="AI20"/>
  <c r="AI19"/>
  <c r="AK21"/>
  <c r="AK20"/>
  <c r="AK19"/>
  <c r="AM21"/>
  <c r="AM20"/>
  <c r="AM19"/>
  <c r="AX21"/>
  <c r="AX20"/>
  <c r="AX19"/>
  <c r="BA21"/>
  <c r="BA20"/>
  <c r="BA19"/>
  <c r="BH21"/>
  <c r="BH20"/>
  <c r="BH19"/>
  <c r="BN19"/>
  <c r="BN21"/>
  <c r="BN20"/>
  <c r="BP19"/>
  <c r="BP21"/>
  <c r="BP20"/>
  <c r="BU21"/>
  <c r="BU20"/>
  <c r="BU19"/>
  <c r="BX19"/>
  <c r="BX21"/>
  <c r="BX20"/>
  <c r="AD15"/>
  <c r="AD14"/>
  <c r="AD13"/>
  <c r="C47" i="3"/>
  <c r="AO15" i="9"/>
  <c r="AO14"/>
  <c r="AO13"/>
  <c r="AP13"/>
  <c r="AP15"/>
  <c r="AP14"/>
  <c r="AQ15"/>
  <c r="AQ14"/>
  <c r="AQ13"/>
  <c r="AR13"/>
  <c r="AR15"/>
  <c r="AR14"/>
  <c r="AS15"/>
  <c r="AS14"/>
  <c r="AS13"/>
  <c r="AT13"/>
  <c r="AT15"/>
  <c r="AT14"/>
  <c r="AU15"/>
  <c r="AU14"/>
  <c r="AU13"/>
  <c r="AV13"/>
  <c r="AV15"/>
  <c r="AV14"/>
  <c r="AW15"/>
  <c r="AW14"/>
  <c r="AW13"/>
  <c r="AY15"/>
  <c r="AY14"/>
  <c r="AY13"/>
  <c r="C60" i="3"/>
  <c r="BA15" i="9"/>
  <c r="BA14"/>
  <c r="BA13"/>
  <c r="C64" i="3"/>
  <c r="BE15" i="9"/>
  <c r="BE14"/>
  <c r="BE13"/>
  <c r="BF13"/>
  <c r="BF15"/>
  <c r="BF14"/>
  <c r="C69" i="3"/>
  <c r="BL15" i="9"/>
  <c r="BL14"/>
  <c r="BL13"/>
  <c r="C71" i="3"/>
  <c r="BN15" i="9"/>
  <c r="BN14"/>
  <c r="BN13"/>
  <c r="BO15"/>
  <c r="BO14"/>
  <c r="BO13"/>
  <c r="BP15"/>
  <c r="BP14"/>
  <c r="BP13"/>
  <c r="BQ15"/>
  <c r="BQ14"/>
  <c r="BQ13"/>
  <c r="BU15"/>
  <c r="BU14"/>
  <c r="BU13"/>
  <c r="C82" i="3"/>
  <c r="BX15" i="9"/>
  <c r="BX14"/>
  <c r="BX13"/>
  <c r="BY15"/>
  <c r="BY14"/>
  <c r="BY13"/>
  <c r="BY18"/>
  <c r="BY17"/>
  <c r="BY16"/>
  <c r="BX17"/>
  <c r="BX18"/>
  <c r="BX16"/>
  <c r="BW18"/>
  <c r="BW17"/>
  <c r="BW16"/>
  <c r="BV17"/>
  <c r="BV18"/>
  <c r="BV16"/>
  <c r="BU18"/>
  <c r="BU17"/>
  <c r="BU16"/>
  <c r="BT17"/>
  <c r="BT18"/>
  <c r="BT16"/>
  <c r="BS18"/>
  <c r="BS17"/>
  <c r="BS16"/>
  <c r="BR17"/>
  <c r="BR18"/>
  <c r="BR16"/>
  <c r="BQ18"/>
  <c r="BQ17"/>
  <c r="BQ16"/>
  <c r="BP17"/>
  <c r="BP18"/>
  <c r="BP16"/>
  <c r="BO18"/>
  <c r="BO17"/>
  <c r="BO16"/>
  <c r="BN17"/>
  <c r="BN18"/>
  <c r="BN16"/>
  <c r="BM18"/>
  <c r="BM17"/>
  <c r="BM16"/>
  <c r="BL17"/>
  <c r="BL18"/>
  <c r="BL16"/>
  <c r="BK18"/>
  <c r="BK17"/>
  <c r="BK16"/>
  <c r="BH17"/>
  <c r="BH16"/>
  <c r="BH18"/>
  <c r="BG18"/>
  <c r="BG17"/>
  <c r="BG16"/>
  <c r="BF17"/>
  <c r="BF16"/>
  <c r="BF18"/>
  <c r="BE18"/>
  <c r="BE17"/>
  <c r="BE16"/>
  <c r="BD17"/>
  <c r="BD16"/>
  <c r="BD18"/>
  <c r="BC18"/>
  <c r="BC17"/>
  <c r="BC16"/>
  <c r="BB17"/>
  <c r="BB16"/>
  <c r="BB18"/>
  <c r="BA18"/>
  <c r="BA17"/>
  <c r="BA16"/>
  <c r="AZ17"/>
  <c r="AZ16"/>
  <c r="AZ18"/>
  <c r="AY18"/>
  <c r="AY17"/>
  <c r="AY16"/>
  <c r="AX17"/>
  <c r="AX16"/>
  <c r="AX18"/>
  <c r="AW18"/>
  <c r="AW17"/>
  <c r="AW16"/>
  <c r="AV17"/>
  <c r="AV16"/>
  <c r="AV18"/>
  <c r="AU18"/>
  <c r="AU17"/>
  <c r="AU16"/>
  <c r="AT17"/>
  <c r="AT16"/>
  <c r="AT18"/>
  <c r="AS18"/>
  <c r="AS17"/>
  <c r="AS16"/>
  <c r="AR17"/>
  <c r="AR16"/>
  <c r="AR18"/>
  <c r="AQ18"/>
  <c r="AQ17"/>
  <c r="AQ16"/>
  <c r="AP17"/>
  <c r="AP16"/>
  <c r="AP18"/>
  <c r="AO18"/>
  <c r="AO17"/>
  <c r="AO16"/>
  <c r="AN17"/>
  <c r="AN16"/>
  <c r="AN18"/>
  <c r="AM18"/>
  <c r="AM17"/>
  <c r="AM16"/>
  <c r="AL17"/>
  <c r="AL16"/>
  <c r="AL18"/>
  <c r="AK18"/>
  <c r="AK17"/>
  <c r="AK16"/>
  <c r="AJ17"/>
  <c r="AJ16"/>
  <c r="AJ18"/>
  <c r="AI18"/>
  <c r="AI17"/>
  <c r="AI16"/>
  <c r="AH17"/>
  <c r="AH16"/>
  <c r="AH18"/>
  <c r="AG18"/>
  <c r="AG17"/>
  <c r="AG16"/>
  <c r="AD17"/>
  <c r="AD18"/>
  <c r="AD16"/>
  <c r="AA18"/>
  <c r="AA17"/>
  <c r="AA16"/>
  <c r="M17"/>
  <c r="M18"/>
  <c r="M16"/>
  <c r="BY8"/>
  <c r="BY7"/>
  <c r="BY9"/>
  <c r="BX9"/>
  <c r="BX8"/>
  <c r="BX7"/>
  <c r="BY11" i="13"/>
  <c r="BY8"/>
  <c r="BW8" i="9"/>
  <c r="BW7"/>
  <c r="BW9"/>
  <c r="BV9"/>
  <c r="BV8"/>
  <c r="BV7"/>
  <c r="BW11" i="13"/>
  <c r="BW8"/>
  <c r="BU9" i="9"/>
  <c r="BU8"/>
  <c r="BU7"/>
  <c r="BT9"/>
  <c r="BT8"/>
  <c r="BT7"/>
  <c r="BU11" i="13"/>
  <c r="BU8"/>
  <c r="BU9" s="1"/>
  <c r="BT9" s="1"/>
  <c r="BT12" s="1"/>
  <c r="BS9" i="9"/>
  <c r="BS8"/>
  <c r="BS7"/>
  <c r="BR7"/>
  <c r="BR9"/>
  <c r="BR8"/>
  <c r="BQ9"/>
  <c r="BQ8"/>
  <c r="BQ7"/>
  <c r="BP7"/>
  <c r="BP9"/>
  <c r="BP8"/>
  <c r="BO9"/>
  <c r="BO8"/>
  <c r="BO7"/>
  <c r="BN7"/>
  <c r="BN9"/>
  <c r="BN8"/>
  <c r="BO11" i="13"/>
  <c r="BO8"/>
  <c r="BM8" i="9"/>
  <c r="BM7"/>
  <c r="BM9"/>
  <c r="BL9"/>
  <c r="BL8"/>
  <c r="BL7"/>
  <c r="BK8"/>
  <c r="BK7"/>
  <c r="BK9"/>
  <c r="BH9"/>
  <c r="BH8"/>
  <c r="BH7"/>
  <c r="BK11" i="13"/>
  <c r="BK8"/>
  <c r="BK9" s="1"/>
  <c r="BK10" s="1"/>
  <c r="BG9" i="9"/>
  <c r="BG7"/>
  <c r="BG8"/>
  <c r="BJ11" i="13"/>
  <c r="BJ8"/>
  <c r="BJ9" s="1"/>
  <c r="BJ10" s="1"/>
  <c r="BF9" i="9"/>
  <c r="BF8"/>
  <c r="BF7"/>
  <c r="BE8"/>
  <c r="BE9"/>
  <c r="BE7"/>
  <c r="BD9"/>
  <c r="BD8"/>
  <c r="BD7"/>
  <c r="BC8"/>
  <c r="BC9"/>
  <c r="BC7"/>
  <c r="BB9"/>
  <c r="BB8"/>
  <c r="BB7"/>
  <c r="BE11" i="13"/>
  <c r="BE8"/>
  <c r="BE9" s="1"/>
  <c r="BE10" s="1"/>
  <c r="BD10" s="1"/>
  <c r="BD12" s="1"/>
  <c r="BA9" i="9"/>
  <c r="BA7"/>
  <c r="BA8"/>
  <c r="AZ9"/>
  <c r="AZ8"/>
  <c r="AZ7"/>
  <c r="AY9"/>
  <c r="AY7"/>
  <c r="AY8"/>
  <c r="AX9"/>
  <c r="AX8"/>
  <c r="AX7"/>
  <c r="AW9"/>
  <c r="AW7"/>
  <c r="AW8"/>
  <c r="AV9"/>
  <c r="AV8"/>
  <c r="AV7"/>
  <c r="AU9"/>
  <c r="AU7"/>
  <c r="AU8"/>
  <c r="AT9"/>
  <c r="AT8"/>
  <c r="AT7"/>
  <c r="AS9"/>
  <c r="AS7"/>
  <c r="AS8"/>
  <c r="AR9"/>
  <c r="AR8"/>
  <c r="AR7"/>
  <c r="AQ9"/>
  <c r="AQ7"/>
  <c r="AQ8"/>
  <c r="AP9"/>
  <c r="AP8"/>
  <c r="AP7"/>
  <c r="AO9"/>
  <c r="AO7"/>
  <c r="AO8"/>
  <c r="AN9"/>
  <c r="AN8"/>
  <c r="AN7"/>
  <c r="AM9"/>
  <c r="AM7"/>
  <c r="AM8"/>
  <c r="AL9"/>
  <c r="AL8"/>
  <c r="AL7"/>
  <c r="AK9"/>
  <c r="AK7"/>
  <c r="AK8"/>
  <c r="AJ9"/>
  <c r="AJ8"/>
  <c r="AJ7"/>
  <c r="AI9"/>
  <c r="AI7"/>
  <c r="AI8"/>
  <c r="AH9"/>
  <c r="AH8"/>
  <c r="AH7"/>
  <c r="AG9"/>
  <c r="AG7"/>
  <c r="AG8"/>
  <c r="AD7"/>
  <c r="AD9"/>
  <c r="AD8"/>
  <c r="AA9"/>
  <c r="AA8"/>
  <c r="AA7"/>
  <c r="M7"/>
  <c r="M9"/>
  <c r="M8"/>
  <c r="O11" i="13"/>
  <c r="O8"/>
  <c r="O9" s="1"/>
  <c r="O10" s="1"/>
  <c r="AV8" i="11"/>
  <c r="AV8" i="1"/>
  <c r="Z27" i="9"/>
  <c r="Z26"/>
  <c r="Z25"/>
  <c r="Z18"/>
  <c r="Z17"/>
  <c r="Z16"/>
  <c r="Z2"/>
  <c r="Z1"/>
  <c r="Z3"/>
  <c r="Z52"/>
  <c r="Z51"/>
  <c r="Z50"/>
  <c r="Z43"/>
  <c r="Z42"/>
  <c r="Z41"/>
  <c r="Z40"/>
  <c r="Z39"/>
  <c r="Z38"/>
  <c r="Z31"/>
  <c r="Z30"/>
  <c r="Z29"/>
  <c r="Z82"/>
  <c r="Z81"/>
  <c r="Z83"/>
  <c r="Z80"/>
  <c r="Z79"/>
  <c r="Z78"/>
  <c r="Z76"/>
  <c r="Z75"/>
  <c r="Z77"/>
  <c r="Z74"/>
  <c r="Z73"/>
  <c r="Z72"/>
  <c r="Z70"/>
  <c r="Z69"/>
  <c r="Z71"/>
  <c r="Z64"/>
  <c r="Z63"/>
  <c r="Z65"/>
  <c r="Z58"/>
  <c r="Z57"/>
  <c r="Z59"/>
  <c r="Z21"/>
  <c r="Z20"/>
  <c r="Z19"/>
  <c r="Z12"/>
  <c r="Z11"/>
  <c r="Z10"/>
  <c r="Z8"/>
  <c r="Z7"/>
  <c r="Z9"/>
  <c r="Z6"/>
  <c r="Z5"/>
  <c r="Z4"/>
  <c r="Z55"/>
  <c r="Z54"/>
  <c r="Z53"/>
  <c r="Z49"/>
  <c r="Z48"/>
  <c r="Z47"/>
  <c r="Z46"/>
  <c r="Z45"/>
  <c r="Z44"/>
  <c r="Z37"/>
  <c r="Z36"/>
  <c r="Z35"/>
  <c r="Z34"/>
  <c r="Z33"/>
  <c r="Z32"/>
  <c r="Z68"/>
  <c r="Z67"/>
  <c r="Z66"/>
  <c r="Z62"/>
  <c r="Z61"/>
  <c r="Z60"/>
  <c r="Y21"/>
  <c r="Y20"/>
  <c r="Y19"/>
  <c r="Y12"/>
  <c r="Y10"/>
  <c r="Y11"/>
  <c r="Y9"/>
  <c r="Y8"/>
  <c r="Y7"/>
  <c r="Y6"/>
  <c r="Y4"/>
  <c r="Y5"/>
  <c r="Y55"/>
  <c r="Y53"/>
  <c r="Y54"/>
  <c r="Y49"/>
  <c r="Y47"/>
  <c r="Y48"/>
  <c r="Y46"/>
  <c r="Y45"/>
  <c r="Y44"/>
  <c r="Y37"/>
  <c r="Y35"/>
  <c r="Y36"/>
  <c r="Y34"/>
  <c r="Y33"/>
  <c r="Y32"/>
  <c r="Y67"/>
  <c r="Y68"/>
  <c r="Y66"/>
  <c r="Y61"/>
  <c r="Y62"/>
  <c r="Y60"/>
  <c r="AE11" i="13"/>
  <c r="AE8"/>
  <c r="AE9" s="1"/>
  <c r="Y25" i="9"/>
  <c r="Y27"/>
  <c r="Y26"/>
  <c r="Y18"/>
  <c r="Y16"/>
  <c r="Y17"/>
  <c r="Y3"/>
  <c r="Y2"/>
  <c r="Y1"/>
  <c r="Y52"/>
  <c r="Y51"/>
  <c r="Y50"/>
  <c r="Y43"/>
  <c r="Y41"/>
  <c r="Y42"/>
  <c r="Y40"/>
  <c r="Y39"/>
  <c r="Y38"/>
  <c r="Y31"/>
  <c r="Y29"/>
  <c r="Y30"/>
  <c r="Y81"/>
  <c r="Y83"/>
  <c r="Y82"/>
  <c r="Y79"/>
  <c r="Y80"/>
  <c r="Y78"/>
  <c r="Y75"/>
  <c r="Y77"/>
  <c r="Y76"/>
  <c r="Y73"/>
  <c r="Y74"/>
  <c r="Y72"/>
  <c r="Y69"/>
  <c r="Y71"/>
  <c r="Y70"/>
  <c r="Y63"/>
  <c r="Y65"/>
  <c r="Y64"/>
  <c r="Y57"/>
  <c r="Y59"/>
  <c r="Y58"/>
  <c r="AD11" i="13"/>
  <c r="AD8"/>
  <c r="AD9" s="1"/>
  <c r="X27" i="9"/>
  <c r="X26"/>
  <c r="X25"/>
  <c r="X18"/>
  <c r="X17"/>
  <c r="X16"/>
  <c r="X3"/>
  <c r="X2"/>
  <c r="X1"/>
  <c r="X52"/>
  <c r="X51"/>
  <c r="X50"/>
  <c r="X43"/>
  <c r="X42"/>
  <c r="X41"/>
  <c r="X40"/>
  <c r="X39"/>
  <c r="X38"/>
  <c r="X31"/>
  <c r="X30"/>
  <c r="X29"/>
  <c r="X82"/>
  <c r="X81"/>
  <c r="X83"/>
  <c r="X80"/>
  <c r="X79"/>
  <c r="X78"/>
  <c r="X76"/>
  <c r="X75"/>
  <c r="X77"/>
  <c r="X74"/>
  <c r="X73"/>
  <c r="X72"/>
  <c r="X70"/>
  <c r="X69"/>
  <c r="X71"/>
  <c r="X64"/>
  <c r="X63"/>
  <c r="X65"/>
  <c r="X58"/>
  <c r="X57"/>
  <c r="X59"/>
  <c r="X21"/>
  <c r="X20"/>
  <c r="X19"/>
  <c r="X15"/>
  <c r="X13"/>
  <c r="X14"/>
  <c r="X12"/>
  <c r="X11"/>
  <c r="X10"/>
  <c r="X9"/>
  <c r="X8"/>
  <c r="X7"/>
  <c r="X6"/>
  <c r="X5"/>
  <c r="X4"/>
  <c r="X55"/>
  <c r="X54"/>
  <c r="X53"/>
  <c r="X49"/>
  <c r="X47"/>
  <c r="X48"/>
  <c r="X46"/>
  <c r="X45"/>
  <c r="X44"/>
  <c r="X35"/>
  <c r="X37"/>
  <c r="X36"/>
  <c r="X34"/>
  <c r="X33"/>
  <c r="X32"/>
  <c r="X68"/>
  <c r="X67"/>
  <c r="X66"/>
  <c r="X62"/>
  <c r="X61"/>
  <c r="X60"/>
  <c r="W21"/>
  <c r="W20"/>
  <c r="W19"/>
  <c r="W11"/>
  <c r="W12"/>
  <c r="W10"/>
  <c r="W7"/>
  <c r="W9"/>
  <c r="W8"/>
  <c r="W5"/>
  <c r="W6"/>
  <c r="W4"/>
  <c r="W54"/>
  <c r="W55"/>
  <c r="W53"/>
  <c r="W48"/>
  <c r="W49"/>
  <c r="W47"/>
  <c r="W44"/>
  <c r="W46"/>
  <c r="W45"/>
  <c r="W36"/>
  <c r="W37"/>
  <c r="W35"/>
  <c r="W32"/>
  <c r="W34"/>
  <c r="W33"/>
  <c r="W68"/>
  <c r="W66"/>
  <c r="W67"/>
  <c r="W62"/>
  <c r="W60"/>
  <c r="W61"/>
  <c r="AC11" i="13"/>
  <c r="AC8"/>
  <c r="W25" i="9"/>
  <c r="W27"/>
  <c r="W26"/>
  <c r="W18"/>
  <c r="W16"/>
  <c r="W17"/>
  <c r="W1"/>
  <c r="W3"/>
  <c r="W2"/>
  <c r="W50"/>
  <c r="W52"/>
  <c r="W51"/>
  <c r="W42"/>
  <c r="W43"/>
  <c r="W41"/>
  <c r="W38"/>
  <c r="W40"/>
  <c r="W39"/>
  <c r="W30"/>
  <c r="W31"/>
  <c r="W29"/>
  <c r="W81"/>
  <c r="W83"/>
  <c r="W82"/>
  <c r="W79"/>
  <c r="W80"/>
  <c r="W78"/>
  <c r="W75"/>
  <c r="W77"/>
  <c r="W76"/>
  <c r="W73"/>
  <c r="W74"/>
  <c r="W72"/>
  <c r="W71"/>
  <c r="W70"/>
  <c r="W69"/>
  <c r="W65"/>
  <c r="W64"/>
  <c r="W63"/>
  <c r="W59"/>
  <c r="W58"/>
  <c r="W57"/>
  <c r="AA11" i="13"/>
  <c r="AA8"/>
  <c r="AA9" s="1"/>
  <c r="AA10" s="1"/>
  <c r="U27" i="9"/>
  <c r="U26"/>
  <c r="U25"/>
  <c r="U18"/>
  <c r="U17"/>
  <c r="U16"/>
  <c r="U15"/>
  <c r="U14"/>
  <c r="U13"/>
  <c r="U2"/>
  <c r="U1"/>
  <c r="U3"/>
  <c r="U52"/>
  <c r="U51"/>
  <c r="U50"/>
  <c r="U43"/>
  <c r="U42"/>
  <c r="U41"/>
  <c r="U40"/>
  <c r="U39"/>
  <c r="U38"/>
  <c r="U31"/>
  <c r="U30"/>
  <c r="U29"/>
  <c r="U82"/>
  <c r="U81"/>
  <c r="U83"/>
  <c r="U80"/>
  <c r="U79"/>
  <c r="U78"/>
  <c r="U76"/>
  <c r="U75"/>
  <c r="U77"/>
  <c r="U74"/>
  <c r="U73"/>
  <c r="U72"/>
  <c r="U70"/>
  <c r="U69"/>
  <c r="U71"/>
  <c r="U64"/>
  <c r="U63"/>
  <c r="U65"/>
  <c r="U58"/>
  <c r="U57"/>
  <c r="U59"/>
  <c r="U21"/>
  <c r="U20"/>
  <c r="U19"/>
  <c r="U12"/>
  <c r="U11"/>
  <c r="U10"/>
  <c r="U8"/>
  <c r="U7"/>
  <c r="U9"/>
  <c r="U6"/>
  <c r="U5"/>
  <c r="U4"/>
  <c r="U55"/>
  <c r="U54"/>
  <c r="U53"/>
  <c r="U49"/>
  <c r="U48"/>
  <c r="U47"/>
  <c r="U46"/>
  <c r="U45"/>
  <c r="U44"/>
  <c r="U37"/>
  <c r="U36"/>
  <c r="U35"/>
  <c r="U34"/>
  <c r="U33"/>
  <c r="U32"/>
  <c r="U68"/>
  <c r="U67"/>
  <c r="U66"/>
  <c r="U62"/>
  <c r="U61"/>
  <c r="U60"/>
  <c r="T21"/>
  <c r="T20"/>
  <c r="T19"/>
  <c r="T12"/>
  <c r="T10"/>
  <c r="T11"/>
  <c r="T9"/>
  <c r="T8"/>
  <c r="T7"/>
  <c r="T6"/>
  <c r="T4"/>
  <c r="T5"/>
  <c r="T54"/>
  <c r="T55"/>
  <c r="T53"/>
  <c r="T48"/>
  <c r="T49"/>
  <c r="T47"/>
  <c r="T44"/>
  <c r="T46"/>
  <c r="T45"/>
  <c r="T36"/>
  <c r="T37"/>
  <c r="T35"/>
  <c r="T32"/>
  <c r="T34"/>
  <c r="T33"/>
  <c r="T68"/>
  <c r="T66"/>
  <c r="T67"/>
  <c r="T62"/>
  <c r="T60"/>
  <c r="T61"/>
  <c r="T25"/>
  <c r="T27"/>
  <c r="T26"/>
  <c r="T18"/>
  <c r="T16"/>
  <c r="T17"/>
  <c r="T3"/>
  <c r="T2"/>
  <c r="T1"/>
  <c r="T50"/>
  <c r="T52"/>
  <c r="T51"/>
  <c r="T42"/>
  <c r="T43"/>
  <c r="T41"/>
  <c r="T38"/>
  <c r="T40"/>
  <c r="T39"/>
  <c r="T30"/>
  <c r="T31"/>
  <c r="T29"/>
  <c r="T83"/>
  <c r="T82"/>
  <c r="T81"/>
  <c r="T80"/>
  <c r="T78"/>
  <c r="T79"/>
  <c r="T77"/>
  <c r="T76"/>
  <c r="T75"/>
  <c r="T74"/>
  <c r="T72"/>
  <c r="T73"/>
  <c r="T71"/>
  <c r="T70"/>
  <c r="T69"/>
  <c r="T65"/>
  <c r="T64"/>
  <c r="T63"/>
  <c r="T59"/>
  <c r="T58"/>
  <c r="T57"/>
  <c r="Y11" i="13"/>
  <c r="Y8"/>
  <c r="Y9" s="1"/>
  <c r="S27" i="9"/>
  <c r="S26"/>
  <c r="S25"/>
  <c r="S18"/>
  <c r="S17"/>
  <c r="S16"/>
  <c r="S14"/>
  <c r="S15"/>
  <c r="S13"/>
  <c r="S3"/>
  <c r="S2"/>
  <c r="S1"/>
  <c r="S51"/>
  <c r="S50"/>
  <c r="S52"/>
  <c r="S43"/>
  <c r="S42"/>
  <c r="S41"/>
  <c r="S39"/>
  <c r="S38"/>
  <c r="S40"/>
  <c r="S31"/>
  <c r="S30"/>
  <c r="S29"/>
  <c r="S83"/>
  <c r="S82"/>
  <c r="S81"/>
  <c r="S80"/>
  <c r="S79"/>
  <c r="S78"/>
  <c r="S77"/>
  <c r="S76"/>
  <c r="S75"/>
  <c r="S74"/>
  <c r="S73"/>
  <c r="S72"/>
  <c r="S71"/>
  <c r="S70"/>
  <c r="S69"/>
  <c r="S65"/>
  <c r="S64"/>
  <c r="S63"/>
  <c r="S59"/>
  <c r="S58"/>
  <c r="S57"/>
  <c r="C26" i="3"/>
  <c r="S21" i="9"/>
  <c r="S20"/>
  <c r="S19"/>
  <c r="S12"/>
  <c r="S11"/>
  <c r="S10"/>
  <c r="S9"/>
  <c r="S8"/>
  <c r="S7"/>
  <c r="S6"/>
  <c r="S5"/>
  <c r="S4"/>
  <c r="S55"/>
  <c r="S54"/>
  <c r="S53"/>
  <c r="S49"/>
  <c r="S48"/>
  <c r="S47"/>
  <c r="S45"/>
  <c r="S44"/>
  <c r="S46"/>
  <c r="S37"/>
  <c r="S36"/>
  <c r="S35"/>
  <c r="S33"/>
  <c r="S32"/>
  <c r="S34"/>
  <c r="S68"/>
  <c r="S67"/>
  <c r="S66"/>
  <c r="S62"/>
  <c r="S61"/>
  <c r="S60"/>
  <c r="R19"/>
  <c r="R21"/>
  <c r="R20"/>
  <c r="R12"/>
  <c r="R10"/>
  <c r="R11"/>
  <c r="R9"/>
  <c r="R8"/>
  <c r="R7"/>
  <c r="R6"/>
  <c r="R4"/>
  <c r="R5"/>
  <c r="R54"/>
  <c r="R55"/>
  <c r="R53"/>
  <c r="R48"/>
  <c r="R49"/>
  <c r="R47"/>
  <c r="R44"/>
  <c r="R46"/>
  <c r="R45"/>
  <c r="R36"/>
  <c r="R37"/>
  <c r="R35"/>
  <c r="R32"/>
  <c r="R34"/>
  <c r="R33"/>
  <c r="R68"/>
  <c r="R66"/>
  <c r="R67"/>
  <c r="R62"/>
  <c r="R60"/>
  <c r="R61"/>
  <c r="X11" i="13"/>
  <c r="X8"/>
  <c r="X9" s="1"/>
  <c r="X10" s="1"/>
  <c r="R27" i="9"/>
  <c r="R26"/>
  <c r="R25"/>
  <c r="R17"/>
  <c r="R18"/>
  <c r="R16"/>
  <c r="R1"/>
  <c r="R3"/>
  <c r="R2"/>
  <c r="R50"/>
  <c r="R52"/>
  <c r="R51"/>
  <c r="R42"/>
  <c r="R43"/>
  <c r="R41"/>
  <c r="R38"/>
  <c r="R40"/>
  <c r="R39"/>
  <c r="R30"/>
  <c r="R31"/>
  <c r="R29"/>
  <c r="R83"/>
  <c r="R82"/>
  <c r="R81"/>
  <c r="R80"/>
  <c r="R78"/>
  <c r="R79"/>
  <c r="R77"/>
  <c r="R76"/>
  <c r="R75"/>
  <c r="R74"/>
  <c r="R72"/>
  <c r="R73"/>
  <c r="R71"/>
  <c r="R70"/>
  <c r="R69"/>
  <c r="R65"/>
  <c r="R64"/>
  <c r="R63"/>
  <c r="R59"/>
  <c r="R58"/>
  <c r="R57"/>
  <c r="C25" i="3"/>
  <c r="S11" i="13"/>
  <c r="S8"/>
  <c r="M21" i="9"/>
  <c r="M20"/>
  <c r="M19"/>
  <c r="P19"/>
  <c r="P21"/>
  <c r="P20"/>
  <c r="P15"/>
  <c r="P14"/>
  <c r="P13"/>
  <c r="P12"/>
  <c r="P11"/>
  <c r="P10"/>
  <c r="P6"/>
  <c r="P5"/>
  <c r="P4"/>
  <c r="P55"/>
  <c r="P54"/>
  <c r="P53"/>
  <c r="P49"/>
  <c r="P48"/>
  <c r="P47"/>
  <c r="P46"/>
  <c r="P45"/>
  <c r="P44"/>
  <c r="P37"/>
  <c r="P36"/>
  <c r="P35"/>
  <c r="P31"/>
  <c r="P30"/>
  <c r="P29"/>
  <c r="P82"/>
  <c r="P81"/>
  <c r="P83"/>
  <c r="P80"/>
  <c r="P79"/>
  <c r="P78"/>
  <c r="P76"/>
  <c r="P75"/>
  <c r="P77"/>
  <c r="P74"/>
  <c r="P73"/>
  <c r="P72"/>
  <c r="P70"/>
  <c r="P69"/>
  <c r="P71"/>
  <c r="P62"/>
  <c r="P61"/>
  <c r="P60"/>
  <c r="V11" i="13"/>
  <c r="V8"/>
  <c r="V9" s="1"/>
  <c r="P26" i="9"/>
  <c r="P25"/>
  <c r="P27"/>
  <c r="P18"/>
  <c r="P17"/>
  <c r="P16"/>
  <c r="P8"/>
  <c r="P7"/>
  <c r="P9"/>
  <c r="P2"/>
  <c r="P1"/>
  <c r="P3"/>
  <c r="P52"/>
  <c r="P51"/>
  <c r="P50"/>
  <c r="P43"/>
  <c r="P42"/>
  <c r="P41"/>
  <c r="P40"/>
  <c r="P39"/>
  <c r="P38"/>
  <c r="P34"/>
  <c r="P33"/>
  <c r="P32"/>
  <c r="P68"/>
  <c r="P67"/>
  <c r="P66"/>
  <c r="P64"/>
  <c r="P63"/>
  <c r="P65"/>
  <c r="P58"/>
  <c r="P57"/>
  <c r="P59"/>
  <c r="U11" i="13"/>
  <c r="U8"/>
  <c r="O27" i="9"/>
  <c r="O26"/>
  <c r="O25"/>
  <c r="O20"/>
  <c r="O19"/>
  <c r="O21"/>
  <c r="O18"/>
  <c r="O16"/>
  <c r="O17"/>
  <c r="C21" i="3"/>
  <c r="O12" i="9"/>
  <c r="O10"/>
  <c r="O11"/>
  <c r="O9"/>
  <c r="O8"/>
  <c r="O7"/>
  <c r="O6"/>
  <c r="O4"/>
  <c r="O5"/>
  <c r="O3"/>
  <c r="O2"/>
  <c r="O1"/>
  <c r="O55"/>
  <c r="O53"/>
  <c r="O54"/>
  <c r="O52"/>
  <c r="O51"/>
  <c r="O50"/>
  <c r="O49"/>
  <c r="O47"/>
  <c r="O48"/>
  <c r="O40"/>
  <c r="O39"/>
  <c r="O38"/>
  <c r="O37"/>
  <c r="O35"/>
  <c r="O36"/>
  <c r="O34"/>
  <c r="O33"/>
  <c r="O32"/>
  <c r="O75"/>
  <c r="O77"/>
  <c r="O76"/>
  <c r="O69"/>
  <c r="O71"/>
  <c r="O70"/>
  <c r="O63"/>
  <c r="O65"/>
  <c r="O64"/>
  <c r="O61"/>
  <c r="O62"/>
  <c r="O60"/>
  <c r="O46"/>
  <c r="O45"/>
  <c r="O44"/>
  <c r="O43"/>
  <c r="O41"/>
  <c r="O42"/>
  <c r="O31"/>
  <c r="O29"/>
  <c r="O30"/>
  <c r="O81"/>
  <c r="O83"/>
  <c r="O82"/>
  <c r="O79"/>
  <c r="O80"/>
  <c r="O78"/>
  <c r="O73"/>
  <c r="O74"/>
  <c r="O72"/>
  <c r="O67"/>
  <c r="O68"/>
  <c r="O66"/>
  <c r="O57"/>
  <c r="O59"/>
  <c r="O58"/>
  <c r="N46"/>
  <c r="N45"/>
  <c r="N44"/>
  <c r="N43"/>
  <c r="N42"/>
  <c r="N41"/>
  <c r="N31"/>
  <c r="N30"/>
  <c r="N29"/>
  <c r="N82"/>
  <c r="N81"/>
  <c r="N83"/>
  <c r="N80"/>
  <c r="N79"/>
  <c r="N78"/>
  <c r="N74"/>
  <c r="N73"/>
  <c r="N72"/>
  <c r="N68"/>
  <c r="N67"/>
  <c r="N66"/>
  <c r="N58"/>
  <c r="N57"/>
  <c r="N59"/>
  <c r="C20" i="3"/>
  <c r="T11" i="13"/>
  <c r="T8"/>
  <c r="T9" s="1"/>
  <c r="N26" i="9"/>
  <c r="N25"/>
  <c r="N27"/>
  <c r="N19"/>
  <c r="N21"/>
  <c r="N20"/>
  <c r="N18"/>
  <c r="N17"/>
  <c r="N16"/>
  <c r="N14"/>
  <c r="N15"/>
  <c r="N13"/>
  <c r="N12"/>
  <c r="N11"/>
  <c r="N10"/>
  <c r="N9"/>
  <c r="N8"/>
  <c r="N7"/>
  <c r="N6"/>
  <c r="N5"/>
  <c r="N4"/>
  <c r="N3"/>
  <c r="N2"/>
  <c r="N1"/>
  <c r="N55"/>
  <c r="N54"/>
  <c r="N53"/>
  <c r="N52"/>
  <c r="N51"/>
  <c r="N50"/>
  <c r="N49"/>
  <c r="N48"/>
  <c r="N47"/>
  <c r="N40"/>
  <c r="N39"/>
  <c r="N38"/>
  <c r="N37"/>
  <c r="N36"/>
  <c r="N35"/>
  <c r="N34"/>
  <c r="N33"/>
  <c r="N32"/>
  <c r="N76"/>
  <c r="N75"/>
  <c r="N77"/>
  <c r="N70"/>
  <c r="N69"/>
  <c r="N71"/>
  <c r="N64"/>
  <c r="N63"/>
  <c r="N65"/>
  <c r="N62"/>
  <c r="N61"/>
  <c r="N60"/>
  <c r="R11" i="13"/>
  <c r="R8"/>
  <c r="L25" i="9"/>
  <c r="L27"/>
  <c r="L26"/>
  <c r="L21"/>
  <c r="L20"/>
  <c r="L19"/>
  <c r="L17"/>
  <c r="L18"/>
  <c r="L16"/>
  <c r="AO12" i="1"/>
  <c r="L9" i="9"/>
  <c r="L8"/>
  <c r="L7"/>
  <c r="AO15" i="1"/>
  <c r="L54" i="9"/>
  <c r="L55"/>
  <c r="L53"/>
  <c r="AO16" i="1"/>
  <c r="L50" i="9"/>
  <c r="L52"/>
  <c r="L51"/>
  <c r="L48"/>
  <c r="L49"/>
  <c r="L47"/>
  <c r="AO19" i="1"/>
  <c r="L42" i="9"/>
  <c r="L43"/>
  <c r="L41"/>
  <c r="L38"/>
  <c r="L40"/>
  <c r="L39"/>
  <c r="AO21" i="1"/>
  <c r="L36" i="9"/>
  <c r="L37"/>
  <c r="L35"/>
  <c r="AO22" i="1"/>
  <c r="L32" i="9"/>
  <c r="L34"/>
  <c r="L33"/>
  <c r="L77"/>
  <c r="L76"/>
  <c r="L75"/>
  <c r="AO30" i="1"/>
  <c r="L65" i="9"/>
  <c r="L64"/>
  <c r="L63"/>
  <c r="AO32" i="1"/>
  <c r="L59" i="9"/>
  <c r="L58"/>
  <c r="L57"/>
  <c r="AS23" i="1"/>
  <c r="AS24"/>
  <c r="AS25"/>
  <c r="AS27"/>
  <c r="AS28"/>
  <c r="AO11"/>
  <c r="L12" i="9"/>
  <c r="L10"/>
  <c r="L11"/>
  <c r="L6"/>
  <c r="L4"/>
  <c r="L5"/>
  <c r="L3"/>
  <c r="L2"/>
  <c r="L1"/>
  <c r="L44"/>
  <c r="L46"/>
  <c r="L45"/>
  <c r="L30"/>
  <c r="L31"/>
  <c r="L29"/>
  <c r="L83"/>
  <c r="L82"/>
  <c r="L81"/>
  <c r="L80"/>
  <c r="L78"/>
  <c r="L79"/>
  <c r="L74"/>
  <c r="L72"/>
  <c r="L73"/>
  <c r="L71"/>
  <c r="L70"/>
  <c r="L69"/>
  <c r="L68"/>
  <c r="L66"/>
  <c r="L67"/>
  <c r="AO31" i="1"/>
  <c r="L62" i="9"/>
  <c r="L60"/>
  <c r="L61"/>
  <c r="AS6" i="1"/>
  <c r="AS17"/>
  <c r="AS19"/>
  <c r="AS20"/>
  <c r="AS21"/>
  <c r="AS22"/>
  <c r="AS26"/>
  <c r="AS30"/>
  <c r="AS32"/>
  <c r="AS33"/>
  <c r="AS34"/>
  <c r="K15" i="9"/>
  <c r="K14"/>
  <c r="K13"/>
  <c r="K12"/>
  <c r="K11"/>
  <c r="K10"/>
  <c r="K6"/>
  <c r="K5"/>
  <c r="K4"/>
  <c r="AK14" i="1"/>
  <c r="K2" i="9"/>
  <c r="K1"/>
  <c r="K3"/>
  <c r="AK18" i="1"/>
  <c r="K45" i="9"/>
  <c r="K44"/>
  <c r="K46"/>
  <c r="K31"/>
  <c r="K30"/>
  <c r="K29"/>
  <c r="K83"/>
  <c r="K82"/>
  <c r="K81"/>
  <c r="K80"/>
  <c r="K79"/>
  <c r="K78"/>
  <c r="K74"/>
  <c r="K73"/>
  <c r="K72"/>
  <c r="K71"/>
  <c r="K70"/>
  <c r="K69"/>
  <c r="K68"/>
  <c r="K67"/>
  <c r="K66"/>
  <c r="AK31" i="1"/>
  <c r="K62" i="9"/>
  <c r="K61"/>
  <c r="K60"/>
  <c r="AO6" i="1"/>
  <c r="AO9"/>
  <c r="AO17"/>
  <c r="AO20"/>
  <c r="AO26"/>
  <c r="AO34"/>
  <c r="Q11" i="13"/>
  <c r="Q8"/>
  <c r="Q9" s="1"/>
  <c r="Q10" s="1"/>
  <c r="K26" i="9"/>
  <c r="K25"/>
  <c r="K27"/>
  <c r="K19"/>
  <c r="K21"/>
  <c r="K20"/>
  <c r="K18"/>
  <c r="K17"/>
  <c r="K16"/>
  <c r="K8"/>
  <c r="K7"/>
  <c r="K9"/>
  <c r="K55"/>
  <c r="K54"/>
  <c r="K53"/>
  <c r="K51"/>
  <c r="K50"/>
  <c r="K52"/>
  <c r="K49"/>
  <c r="K48"/>
  <c r="K47"/>
  <c r="K43"/>
  <c r="K42"/>
  <c r="K41"/>
  <c r="K39"/>
  <c r="K38"/>
  <c r="K40"/>
  <c r="K37"/>
  <c r="K36"/>
  <c r="K35"/>
  <c r="K33"/>
  <c r="K32"/>
  <c r="K34"/>
  <c r="K77"/>
  <c r="K76"/>
  <c r="K75"/>
  <c r="K65"/>
  <c r="K64"/>
  <c r="K63"/>
  <c r="K59"/>
  <c r="K58"/>
  <c r="K57"/>
  <c r="AO13" i="1"/>
  <c r="AO14"/>
  <c r="AO18"/>
  <c r="AO23"/>
  <c r="AO24"/>
  <c r="AO25"/>
  <c r="AO27"/>
  <c r="AO28"/>
  <c r="AO29"/>
  <c r="P11" i="13"/>
  <c r="P8"/>
  <c r="J25" i="9"/>
  <c r="J27"/>
  <c r="J26"/>
  <c r="J21"/>
  <c r="J20"/>
  <c r="J19"/>
  <c r="J17"/>
  <c r="J18"/>
  <c r="J16"/>
  <c r="J7"/>
  <c r="J9"/>
  <c r="J8"/>
  <c r="J55"/>
  <c r="J53"/>
  <c r="J54"/>
  <c r="J50"/>
  <c r="J52"/>
  <c r="J51"/>
  <c r="J49"/>
  <c r="J47"/>
  <c r="J48"/>
  <c r="J42"/>
  <c r="J43"/>
  <c r="J41"/>
  <c r="J38"/>
  <c r="J40"/>
  <c r="J39"/>
  <c r="J32"/>
  <c r="J34"/>
  <c r="J33"/>
  <c r="J31"/>
  <c r="J29"/>
  <c r="J30"/>
  <c r="J83"/>
  <c r="J82"/>
  <c r="J81"/>
  <c r="J80"/>
  <c r="J78"/>
  <c r="J79"/>
  <c r="J68"/>
  <c r="J66"/>
  <c r="J67"/>
  <c r="J64"/>
  <c r="J63"/>
  <c r="J65"/>
  <c r="J59"/>
  <c r="J58"/>
  <c r="J57"/>
  <c r="AK11" i="1"/>
  <c r="AK13"/>
  <c r="AK26"/>
  <c r="J11" i="9"/>
  <c r="J12"/>
  <c r="J10"/>
  <c r="J5"/>
  <c r="J6"/>
  <c r="J4"/>
  <c r="J1"/>
  <c r="J3"/>
  <c r="J2"/>
  <c r="J44"/>
  <c r="J46"/>
  <c r="J45"/>
  <c r="J36"/>
  <c r="J37"/>
  <c r="J35"/>
  <c r="J76"/>
  <c r="J75"/>
  <c r="J77"/>
  <c r="J73"/>
  <c r="J74"/>
  <c r="J72"/>
  <c r="J70"/>
  <c r="J69"/>
  <c r="J71"/>
  <c r="J62"/>
  <c r="J60"/>
  <c r="J61"/>
  <c r="AK6" i="1"/>
  <c r="AK8"/>
  <c r="AK9"/>
  <c r="AK12"/>
  <c r="AK15"/>
  <c r="AK16"/>
  <c r="AK17"/>
  <c r="AK19"/>
  <c r="AK20"/>
  <c r="AK22"/>
  <c r="AK23"/>
  <c r="AK24"/>
  <c r="AK25"/>
  <c r="AK29"/>
  <c r="AK30"/>
  <c r="AK32"/>
  <c r="AK33"/>
  <c r="AK34"/>
  <c r="I27" i="9"/>
  <c r="I26"/>
  <c r="I25"/>
  <c r="I18"/>
  <c r="I17"/>
  <c r="I16"/>
  <c r="I8"/>
  <c r="I7"/>
  <c r="I9"/>
  <c r="I55"/>
  <c r="I54"/>
  <c r="I53"/>
  <c r="I51"/>
  <c r="I50"/>
  <c r="I52"/>
  <c r="I49"/>
  <c r="I47"/>
  <c r="I48"/>
  <c r="I43"/>
  <c r="I42"/>
  <c r="I41"/>
  <c r="I39"/>
  <c r="I40"/>
  <c r="I38"/>
  <c r="I34"/>
  <c r="I33"/>
  <c r="I32"/>
  <c r="I30"/>
  <c r="I29"/>
  <c r="I31"/>
  <c r="I83"/>
  <c r="I82"/>
  <c r="I81"/>
  <c r="I80"/>
  <c r="I79"/>
  <c r="I78"/>
  <c r="I68"/>
  <c r="I67"/>
  <c r="I66"/>
  <c r="I65"/>
  <c r="I64"/>
  <c r="I63"/>
  <c r="I62"/>
  <c r="I61"/>
  <c r="I60"/>
  <c r="I12"/>
  <c r="I11"/>
  <c r="I10"/>
  <c r="I6"/>
  <c r="I5"/>
  <c r="I4"/>
  <c r="I2"/>
  <c r="I1"/>
  <c r="I3"/>
  <c r="AC18" i="1"/>
  <c r="I44" i="9"/>
  <c r="I46"/>
  <c r="I45"/>
  <c r="AC21" i="1"/>
  <c r="I36" i="9"/>
  <c r="I37"/>
  <c r="I35"/>
  <c r="I77"/>
  <c r="I76"/>
  <c r="I75"/>
  <c r="I74"/>
  <c r="I73"/>
  <c r="I72"/>
  <c r="AC28" i="1"/>
  <c r="I71" i="9"/>
  <c r="I70"/>
  <c r="I69"/>
  <c r="I59"/>
  <c r="I58"/>
  <c r="I57"/>
  <c r="AC31" i="1"/>
  <c r="AC14"/>
  <c r="AC33"/>
  <c r="AC34"/>
  <c r="N11" i="13"/>
  <c r="N8"/>
  <c r="H25" i="9"/>
  <c r="H27"/>
  <c r="H26"/>
  <c r="H14"/>
  <c r="H15"/>
  <c r="H13"/>
  <c r="H11"/>
  <c r="H12"/>
  <c r="H10"/>
  <c r="H5"/>
  <c r="H6"/>
  <c r="H4"/>
  <c r="H3"/>
  <c r="H2"/>
  <c r="H1"/>
  <c r="H44"/>
  <c r="H46"/>
  <c r="H45"/>
  <c r="H36"/>
  <c r="H37"/>
  <c r="H35"/>
  <c r="H77"/>
  <c r="H76"/>
  <c r="H75"/>
  <c r="H74"/>
  <c r="H72"/>
  <c r="H73"/>
  <c r="H71"/>
  <c r="H70"/>
  <c r="H69"/>
  <c r="H59"/>
  <c r="H58"/>
  <c r="H57"/>
  <c r="AC9" i="1"/>
  <c r="AC12"/>
  <c r="AC15"/>
  <c r="AC16"/>
  <c r="AC17"/>
  <c r="AC19"/>
  <c r="AC20"/>
  <c r="AC22"/>
  <c r="AC23"/>
  <c r="AC24"/>
  <c r="AC25"/>
  <c r="AC29"/>
  <c r="AC30"/>
  <c r="H21" i="9"/>
  <c r="H20"/>
  <c r="H19"/>
  <c r="H18"/>
  <c r="H16"/>
  <c r="H17"/>
  <c r="H7"/>
  <c r="H9"/>
  <c r="H8"/>
  <c r="H54"/>
  <c r="H55"/>
  <c r="H53"/>
  <c r="H50"/>
  <c r="H52"/>
  <c r="H51"/>
  <c r="H48"/>
  <c r="H49"/>
  <c r="H47"/>
  <c r="H42"/>
  <c r="H43"/>
  <c r="H41"/>
  <c r="H38"/>
  <c r="H40"/>
  <c r="H39"/>
  <c r="H32"/>
  <c r="H34"/>
  <c r="H33"/>
  <c r="H30"/>
  <c r="H31"/>
  <c r="H29"/>
  <c r="H83"/>
  <c r="H82"/>
  <c r="H81"/>
  <c r="H80"/>
  <c r="H78"/>
  <c r="H79"/>
  <c r="H68"/>
  <c r="H66"/>
  <c r="H67"/>
  <c r="H65"/>
  <c r="H64"/>
  <c r="H63"/>
  <c r="H62"/>
  <c r="H60"/>
  <c r="H61"/>
  <c r="AC6" i="1"/>
  <c r="AC11"/>
  <c r="AC13"/>
  <c r="AC26"/>
  <c r="AC27"/>
  <c r="AC32"/>
  <c r="M11" i="13"/>
  <c r="M8"/>
  <c r="G26" i="9"/>
  <c r="G25"/>
  <c r="G27"/>
  <c r="G20"/>
  <c r="G19"/>
  <c r="G21"/>
  <c r="G11"/>
  <c r="G10"/>
  <c r="G12"/>
  <c r="G8"/>
  <c r="G7"/>
  <c r="G9"/>
  <c r="G6"/>
  <c r="G5"/>
  <c r="G4"/>
  <c r="G51"/>
  <c r="G50"/>
  <c r="G52"/>
  <c r="G43"/>
  <c r="G42"/>
  <c r="G41"/>
  <c r="G31"/>
  <c r="G30"/>
  <c r="G29"/>
  <c r="G82"/>
  <c r="G81"/>
  <c r="G83"/>
  <c r="G73"/>
  <c r="G72"/>
  <c r="G74"/>
  <c r="G68"/>
  <c r="G67"/>
  <c r="G66"/>
  <c r="G61"/>
  <c r="G60"/>
  <c r="G62"/>
  <c r="G58"/>
  <c r="G57"/>
  <c r="G59"/>
  <c r="G18"/>
  <c r="G17"/>
  <c r="G16"/>
  <c r="G2"/>
  <c r="G3"/>
  <c r="G1"/>
  <c r="G55"/>
  <c r="G54"/>
  <c r="G53"/>
  <c r="G48"/>
  <c r="G47"/>
  <c r="G49"/>
  <c r="G45"/>
  <c r="G44"/>
  <c r="G46"/>
  <c r="G39"/>
  <c r="G38"/>
  <c r="G40"/>
  <c r="G36"/>
  <c r="G35"/>
  <c r="G37"/>
  <c r="G33"/>
  <c r="G32"/>
  <c r="G34"/>
  <c r="G80"/>
  <c r="G79"/>
  <c r="G78"/>
  <c r="G76"/>
  <c r="G75"/>
  <c r="G77"/>
  <c r="G70"/>
  <c r="G69"/>
  <c r="G71"/>
  <c r="G64"/>
  <c r="G63"/>
  <c r="G65"/>
  <c r="L11" i="13"/>
  <c r="L8"/>
  <c r="L9" s="1"/>
  <c r="L10" s="1"/>
  <c r="F26" i="9"/>
  <c r="F25"/>
  <c r="F27"/>
  <c r="F14"/>
  <c r="F13"/>
  <c r="F8"/>
  <c r="F7"/>
  <c r="F9"/>
  <c r="F54"/>
  <c r="F53"/>
  <c r="F55"/>
  <c r="F51"/>
  <c r="F50"/>
  <c r="F52"/>
  <c r="F47"/>
  <c r="F48"/>
  <c r="F49"/>
  <c r="F45"/>
  <c r="F44"/>
  <c r="F46"/>
  <c r="F42"/>
  <c r="F41"/>
  <c r="F43"/>
  <c r="F39"/>
  <c r="F38"/>
  <c r="F40"/>
  <c r="F35"/>
  <c r="F36"/>
  <c r="F37"/>
  <c r="F81"/>
  <c r="F82"/>
  <c r="F83"/>
  <c r="F79"/>
  <c r="F78"/>
  <c r="F80"/>
  <c r="F63"/>
  <c r="F64"/>
  <c r="F65"/>
  <c r="F57"/>
  <c r="F58"/>
  <c r="F59"/>
  <c r="F19"/>
  <c r="F20"/>
  <c r="F21"/>
  <c r="F17"/>
  <c r="F16"/>
  <c r="F18"/>
  <c r="F10"/>
  <c r="F11"/>
  <c r="F12"/>
  <c r="F5"/>
  <c r="F4"/>
  <c r="F6"/>
  <c r="F2"/>
  <c r="F3"/>
  <c r="F1"/>
  <c r="F33"/>
  <c r="F32"/>
  <c r="F34"/>
  <c r="F30"/>
  <c r="F29"/>
  <c r="F31"/>
  <c r="F75"/>
  <c r="F76"/>
  <c r="F77"/>
  <c r="F73"/>
  <c r="F72"/>
  <c r="F74"/>
  <c r="F69"/>
  <c r="F70"/>
  <c r="F71"/>
  <c r="F67"/>
  <c r="F66"/>
  <c r="F68"/>
  <c r="F61"/>
  <c r="F60"/>
  <c r="F62"/>
  <c r="E26"/>
  <c r="E25"/>
  <c r="E27"/>
  <c r="E17"/>
  <c r="E16"/>
  <c r="E18"/>
  <c r="E11"/>
  <c r="E10"/>
  <c r="E12"/>
  <c r="E7"/>
  <c r="E8"/>
  <c r="E9"/>
  <c r="E4"/>
  <c r="E5"/>
  <c r="E6"/>
  <c r="E48"/>
  <c r="E47"/>
  <c r="E49"/>
  <c r="E39"/>
  <c r="E38"/>
  <c r="E40"/>
  <c r="E36"/>
  <c r="E35"/>
  <c r="E37"/>
  <c r="E33"/>
  <c r="E32"/>
  <c r="E34"/>
  <c r="E82"/>
  <c r="E81"/>
  <c r="E83"/>
  <c r="E73"/>
  <c r="E72"/>
  <c r="E74"/>
  <c r="E70"/>
  <c r="E69"/>
  <c r="E71"/>
  <c r="E58"/>
  <c r="E57"/>
  <c r="E59"/>
  <c r="E2"/>
  <c r="E3"/>
  <c r="E1"/>
  <c r="E53"/>
  <c r="E54"/>
  <c r="E55"/>
  <c r="E51"/>
  <c r="E50"/>
  <c r="E52"/>
  <c r="E45"/>
  <c r="E44"/>
  <c r="E46"/>
  <c r="E41"/>
  <c r="E42"/>
  <c r="E43"/>
  <c r="E29"/>
  <c r="E30"/>
  <c r="E31"/>
  <c r="E79"/>
  <c r="E78"/>
  <c r="E80"/>
  <c r="E76"/>
  <c r="E75"/>
  <c r="E77"/>
  <c r="E67"/>
  <c r="E66"/>
  <c r="E68"/>
  <c r="E64"/>
  <c r="E63"/>
  <c r="E65"/>
  <c r="E61"/>
  <c r="E60"/>
  <c r="E62"/>
  <c r="K11" i="13"/>
  <c r="K8"/>
  <c r="E20" i="9"/>
  <c r="E19"/>
  <c r="E21"/>
  <c r="Z13"/>
  <c r="Z15"/>
  <c r="Z14"/>
  <c r="Y15"/>
  <c r="Y14"/>
  <c r="Y13"/>
  <c r="T15"/>
  <c r="T14"/>
  <c r="T13"/>
  <c r="L14"/>
  <c r="L13"/>
  <c r="L15"/>
  <c r="AC10" i="1"/>
  <c r="I15" i="9"/>
  <c r="I14"/>
  <c r="I13"/>
  <c r="G14"/>
  <c r="G13"/>
  <c r="G15"/>
  <c r="F15" s="1"/>
  <c r="E15" s="1"/>
  <c r="J11" i="13"/>
  <c r="J8"/>
  <c r="D19" i="9"/>
  <c r="D20"/>
  <c r="D21"/>
  <c r="D7"/>
  <c r="D8"/>
  <c r="D9"/>
  <c r="D6"/>
  <c r="D4"/>
  <c r="D5"/>
  <c r="D2"/>
  <c r="D3"/>
  <c r="D1"/>
  <c r="D51"/>
  <c r="D50"/>
  <c r="D52"/>
  <c r="D47"/>
  <c r="D49"/>
  <c r="D48"/>
  <c r="D45"/>
  <c r="D44"/>
  <c r="D46"/>
  <c r="D33"/>
  <c r="D32"/>
  <c r="D34"/>
  <c r="D31"/>
  <c r="D29"/>
  <c r="D30"/>
  <c r="D81"/>
  <c r="D82"/>
  <c r="D83"/>
  <c r="D80"/>
  <c r="D78"/>
  <c r="D79"/>
  <c r="D69"/>
  <c r="D70"/>
  <c r="D71"/>
  <c r="D68"/>
  <c r="D66"/>
  <c r="D67"/>
  <c r="D62"/>
  <c r="D60"/>
  <c r="D61"/>
  <c r="D57"/>
  <c r="D58"/>
  <c r="D59"/>
  <c r="D26"/>
  <c r="D25"/>
  <c r="D27"/>
  <c r="D18"/>
  <c r="D16"/>
  <c r="D17"/>
  <c r="D13"/>
  <c r="D14"/>
  <c r="D15"/>
  <c r="D12"/>
  <c r="D10"/>
  <c r="D11"/>
  <c r="D55"/>
  <c r="D53"/>
  <c r="D54"/>
  <c r="D43"/>
  <c r="D41"/>
  <c r="D42"/>
  <c r="D39"/>
  <c r="D38"/>
  <c r="D40"/>
  <c r="D35"/>
  <c r="D37"/>
  <c r="D36"/>
  <c r="D75"/>
  <c r="D76"/>
  <c r="D77"/>
  <c r="D74"/>
  <c r="D72"/>
  <c r="D73"/>
  <c r="D63"/>
  <c r="D64"/>
  <c r="D65"/>
  <c r="C10" i="3"/>
  <c r="F6" i="1"/>
  <c r="C9" i="3" s="1"/>
  <c r="I11" i="13"/>
  <c r="I8"/>
  <c r="I9" s="1"/>
  <c r="I10" s="1"/>
  <c r="C26" i="9"/>
  <c r="C25"/>
  <c r="C27"/>
  <c r="C20"/>
  <c r="C19"/>
  <c r="C21"/>
  <c r="C18"/>
  <c r="C16"/>
  <c r="C17"/>
  <c r="C12"/>
  <c r="C11"/>
  <c r="C10"/>
  <c r="C9"/>
  <c r="C8"/>
  <c r="C7"/>
  <c r="C5"/>
  <c r="C6"/>
  <c r="C4"/>
  <c r="C48"/>
  <c r="C47"/>
  <c r="C49"/>
  <c r="C39"/>
  <c r="C38"/>
  <c r="C40"/>
  <c r="C31"/>
  <c r="C29"/>
  <c r="C30"/>
  <c r="C80"/>
  <c r="C78"/>
  <c r="C79"/>
  <c r="C77"/>
  <c r="C76"/>
  <c r="C75"/>
  <c r="C67"/>
  <c r="C68"/>
  <c r="C66"/>
  <c r="C65"/>
  <c r="C64"/>
  <c r="C63"/>
  <c r="C62"/>
  <c r="C61"/>
  <c r="C60"/>
  <c r="C15"/>
  <c r="C14"/>
  <c r="C13"/>
  <c r="C3"/>
  <c r="C2"/>
  <c r="C1"/>
  <c r="C55"/>
  <c r="C53"/>
  <c r="C54"/>
  <c r="C51"/>
  <c r="C50"/>
  <c r="C52"/>
  <c r="C45"/>
  <c r="C44"/>
  <c r="C46"/>
  <c r="C43"/>
  <c r="C41"/>
  <c r="C42"/>
  <c r="C36"/>
  <c r="C35"/>
  <c r="C37"/>
  <c r="C33"/>
  <c r="C32"/>
  <c r="C34"/>
  <c r="C83"/>
  <c r="C81"/>
  <c r="C82"/>
  <c r="C74"/>
  <c r="C73"/>
  <c r="C72"/>
  <c r="C71"/>
  <c r="C70"/>
  <c r="C69"/>
  <c r="C59"/>
  <c r="C58"/>
  <c r="C57"/>
  <c r="F12" i="1"/>
  <c r="F29"/>
  <c r="AC21" i="9"/>
  <c r="AC20"/>
  <c r="AC19"/>
  <c r="AC13"/>
  <c r="AC15"/>
  <c r="AC14"/>
  <c r="AC12"/>
  <c r="AC11"/>
  <c r="AC10"/>
  <c r="AC7"/>
  <c r="AC9"/>
  <c r="AC8"/>
  <c r="AC5"/>
  <c r="AC4"/>
  <c r="AC6"/>
  <c r="AC55"/>
  <c r="AC54"/>
  <c r="AC53"/>
  <c r="AC49"/>
  <c r="AC48"/>
  <c r="AC47"/>
  <c r="AC43"/>
  <c r="AC42"/>
  <c r="AC41"/>
  <c r="AC34"/>
  <c r="AC33"/>
  <c r="AC32"/>
  <c r="AC31"/>
  <c r="AC30"/>
  <c r="AC29"/>
  <c r="AC80"/>
  <c r="AC78"/>
  <c r="AC79"/>
  <c r="AC75"/>
  <c r="AC77"/>
  <c r="AC76"/>
  <c r="AC74"/>
  <c r="AC73"/>
  <c r="AC72"/>
  <c r="AC67"/>
  <c r="AC66"/>
  <c r="AC68"/>
  <c r="AC57"/>
  <c r="AC59"/>
  <c r="AC58"/>
  <c r="AI11" i="13"/>
  <c r="AI8"/>
  <c r="AI9" s="1"/>
  <c r="AC27" i="9"/>
  <c r="AC26"/>
  <c r="AC25"/>
  <c r="AC23"/>
  <c r="AC24"/>
  <c r="AC22"/>
  <c r="AC18"/>
  <c r="AC16"/>
  <c r="AC17"/>
  <c r="AC1"/>
  <c r="AC3"/>
  <c r="AC2"/>
  <c r="AC52"/>
  <c r="AC51"/>
  <c r="AC50"/>
  <c r="AC46"/>
  <c r="AC45"/>
  <c r="AC44"/>
  <c r="AC40"/>
  <c r="AC39"/>
  <c r="AC38"/>
  <c r="AC37"/>
  <c r="AC36"/>
  <c r="AC35"/>
  <c r="AC83"/>
  <c r="AC82"/>
  <c r="AC81"/>
  <c r="AC69"/>
  <c r="AC71"/>
  <c r="AC70"/>
  <c r="AC63"/>
  <c r="AC65"/>
  <c r="AC64"/>
  <c r="AC62"/>
  <c r="AC61"/>
  <c r="AC60"/>
  <c r="C37" i="3"/>
  <c r="AG11" i="13"/>
  <c r="AG8"/>
  <c r="AA24" i="9"/>
  <c r="AA23"/>
  <c r="AA22"/>
  <c r="Q27"/>
  <c r="Q26"/>
  <c r="Q25"/>
  <c r="Q21"/>
  <c r="Q20"/>
  <c r="Q19"/>
  <c r="Q18"/>
  <c r="Q17"/>
  <c r="Q16"/>
  <c r="Q14"/>
  <c r="Q13"/>
  <c r="Q15"/>
  <c r="C23" i="3"/>
  <c r="Q12" i="9"/>
  <c r="Q10"/>
  <c r="Q11"/>
  <c r="Q6"/>
  <c r="Q5"/>
  <c r="Q4"/>
  <c r="Q2"/>
  <c r="Q1"/>
  <c r="Q3"/>
  <c r="Q51"/>
  <c r="Q50"/>
  <c r="Q52"/>
  <c r="Q49"/>
  <c r="Q47"/>
  <c r="Q48"/>
  <c r="Q45"/>
  <c r="Q44"/>
  <c r="Q46"/>
  <c r="Q83"/>
  <c r="Q81"/>
  <c r="Q82"/>
  <c r="Q80"/>
  <c r="Q79"/>
  <c r="Q78"/>
  <c r="Q71"/>
  <c r="Q70"/>
  <c r="Q69"/>
  <c r="Q59"/>
  <c r="Q58"/>
  <c r="Q57"/>
  <c r="Q8"/>
  <c r="Q7"/>
  <c r="Q9"/>
  <c r="Q55"/>
  <c r="Q54"/>
  <c r="Q53"/>
  <c r="Q43"/>
  <c r="Q42"/>
  <c r="Q41"/>
  <c r="Q39"/>
  <c r="Q38"/>
  <c r="Q40"/>
  <c r="Q37"/>
  <c r="Q35"/>
  <c r="Q36"/>
  <c r="Q33"/>
  <c r="Q32"/>
  <c r="Q34"/>
  <c r="Q31"/>
  <c r="Q30"/>
  <c r="Q29"/>
  <c r="Q77"/>
  <c r="Q76"/>
  <c r="Q75"/>
  <c r="Q73"/>
  <c r="Q74"/>
  <c r="Q72"/>
  <c r="Q66"/>
  <c r="Q68"/>
  <c r="Q67"/>
  <c r="Q65"/>
  <c r="Q64"/>
  <c r="Q63"/>
  <c r="Q61"/>
  <c r="Q62"/>
  <c r="Q60"/>
  <c r="BY23"/>
  <c r="BY24"/>
  <c r="BY22"/>
  <c r="BV24"/>
  <c r="BV23"/>
  <c r="BV22"/>
  <c r="BT24"/>
  <c r="BT22"/>
  <c r="BT23"/>
  <c r="BS11" i="13"/>
  <c r="BS8"/>
  <c r="BQ24" i="9"/>
  <c r="BQ23"/>
  <c r="BQ22"/>
  <c r="BP24"/>
  <c r="BP22"/>
  <c r="BP23"/>
  <c r="BN11" i="13"/>
  <c r="BN8"/>
  <c r="BL24" i="9"/>
  <c r="BL23"/>
  <c r="BL22"/>
  <c r="BM11" i="13"/>
  <c r="BM8"/>
  <c r="BK24" i="9"/>
  <c r="BK22"/>
  <c r="BK23"/>
  <c r="BH24"/>
  <c r="BH23"/>
  <c r="BH22"/>
  <c r="BI11" i="13"/>
  <c r="BI8"/>
  <c r="BI9" s="1"/>
  <c r="BH9" s="1"/>
  <c r="BH12" s="1"/>
  <c r="BE23" i="9"/>
  <c r="BE22"/>
  <c r="BE24"/>
  <c r="BD22"/>
  <c r="BD24"/>
  <c r="BD23"/>
  <c r="BC24"/>
  <c r="BC23"/>
  <c r="BC22"/>
  <c r="BB22"/>
  <c r="BB24"/>
  <c r="BB23"/>
  <c r="AZ23"/>
  <c r="AZ22"/>
  <c r="AZ24"/>
  <c r="BC11" i="13"/>
  <c r="BC8"/>
  <c r="AY22" i="9"/>
  <c r="AY24"/>
  <c r="AY23"/>
  <c r="BB11" i="13"/>
  <c r="BB8"/>
  <c r="AX24" i="9"/>
  <c r="AX23"/>
  <c r="AX22"/>
  <c r="BA11" i="13"/>
  <c r="BA8"/>
  <c r="BA9" s="1"/>
  <c r="BA10" s="1"/>
  <c r="AW24" i="9"/>
  <c r="AW23"/>
  <c r="AW22"/>
  <c r="AZ11" i="13"/>
  <c r="AZ8"/>
  <c r="AV24" i="9"/>
  <c r="AV23"/>
  <c r="AV22"/>
  <c r="AT22"/>
  <c r="AT24"/>
  <c r="AT23"/>
  <c r="AS24"/>
  <c r="AS23"/>
  <c r="AS22"/>
  <c r="AR22"/>
  <c r="AR24"/>
  <c r="AR23"/>
  <c r="AQ24"/>
  <c r="AQ23"/>
  <c r="AQ22"/>
  <c r="AP22"/>
  <c r="AP24"/>
  <c r="AP23"/>
  <c r="AR11" i="13"/>
  <c r="AR8"/>
  <c r="AN24" i="9"/>
  <c r="AN23"/>
  <c r="AN22"/>
  <c r="AQ11" i="13"/>
  <c r="AQ8"/>
  <c r="AM22" i="9"/>
  <c r="AM24"/>
  <c r="AM23"/>
  <c r="AL23"/>
  <c r="AL22"/>
  <c r="AL24"/>
  <c r="AK24"/>
  <c r="AK23"/>
  <c r="AK22"/>
  <c r="AH23"/>
  <c r="AH22"/>
  <c r="AH24"/>
  <c r="AK11" i="13"/>
  <c r="AK8"/>
  <c r="AG24" i="9"/>
  <c r="AG23"/>
  <c r="AG22"/>
  <c r="AJ11" i="13"/>
  <c r="AJ8"/>
  <c r="AD24" i="9"/>
  <c r="AD22"/>
  <c r="AD23"/>
  <c r="AF11" i="13"/>
  <c r="AF8"/>
  <c r="AF9" s="1"/>
  <c r="Z24" i="9"/>
  <c r="Z23"/>
  <c r="Z22"/>
  <c r="Y23"/>
  <c r="Y24"/>
  <c r="Y22"/>
  <c r="Z11" i="13"/>
  <c r="Z8"/>
  <c r="Z9" s="1"/>
  <c r="T24" i="9"/>
  <c r="T23"/>
  <c r="T22"/>
  <c r="Z10" i="13"/>
  <c r="W11"/>
  <c r="W8"/>
  <c r="W9" s="1"/>
  <c r="W10" s="1"/>
  <c r="Q23" i="9"/>
  <c r="Q24"/>
  <c r="Q22"/>
  <c r="L24"/>
  <c r="L23"/>
  <c r="L22"/>
  <c r="I23"/>
  <c r="I24"/>
  <c r="I22"/>
  <c r="G23"/>
  <c r="G22"/>
  <c r="G24"/>
  <c r="F24" s="1"/>
  <c r="E24" s="1"/>
  <c r="D22"/>
  <c r="D24"/>
  <c r="D23"/>
  <c r="C24"/>
  <c r="C23"/>
  <c r="C22"/>
  <c r="V15"/>
  <c r="V14"/>
  <c r="V13"/>
  <c r="C28" i="3"/>
  <c r="V12" i="9"/>
  <c r="V11"/>
  <c r="V10"/>
  <c r="V9"/>
  <c r="V8"/>
  <c r="V7"/>
  <c r="V3"/>
  <c r="V2"/>
  <c r="V1"/>
  <c r="V46"/>
  <c r="V45"/>
  <c r="V44"/>
  <c r="V40"/>
  <c r="V39"/>
  <c r="V38"/>
  <c r="V37"/>
  <c r="V36"/>
  <c r="V35"/>
  <c r="V67"/>
  <c r="V66"/>
  <c r="V68"/>
  <c r="AB11" i="13"/>
  <c r="AB8"/>
  <c r="V25" i="9"/>
  <c r="V27"/>
  <c r="V26"/>
  <c r="V24"/>
  <c r="V23"/>
  <c r="V22"/>
  <c r="V19"/>
  <c r="V21"/>
  <c r="V20"/>
  <c r="V17"/>
  <c r="V18"/>
  <c r="V16"/>
  <c r="V6"/>
  <c r="V5"/>
  <c r="V4"/>
  <c r="V55"/>
  <c r="V54"/>
  <c r="V53"/>
  <c r="V52"/>
  <c r="V51"/>
  <c r="V50"/>
  <c r="V49"/>
  <c r="V48"/>
  <c r="V47"/>
  <c r="V43"/>
  <c r="V42"/>
  <c r="V41"/>
  <c r="V34"/>
  <c r="V33"/>
  <c r="V32"/>
  <c r="V31"/>
  <c r="V30"/>
  <c r="V29"/>
  <c r="V83"/>
  <c r="V82"/>
  <c r="V81"/>
  <c r="V80"/>
  <c r="V78"/>
  <c r="V79"/>
  <c r="V75"/>
  <c r="V77"/>
  <c r="V76"/>
  <c r="V74"/>
  <c r="V73"/>
  <c r="V72"/>
  <c r="V69"/>
  <c r="V71"/>
  <c r="V70"/>
  <c r="V63"/>
  <c r="V65"/>
  <c r="V64"/>
  <c r="V62"/>
  <c r="V61"/>
  <c r="V60"/>
  <c r="V57"/>
  <c r="V59"/>
  <c r="V58"/>
  <c r="BS16" i="1"/>
  <c r="CO16" i="11"/>
  <c r="CO16" i="1"/>
  <c r="AS16"/>
  <c r="BR16" i="11"/>
  <c r="AU12" i="1"/>
  <c r="AV15"/>
  <c r="AU15"/>
  <c r="AV14"/>
  <c r="AU14"/>
  <c r="AV13"/>
  <c r="AU13"/>
  <c r="AV12"/>
  <c r="AS12"/>
  <c r="AV11"/>
  <c r="AU11"/>
  <c r="AV10"/>
  <c r="BS10" i="11" s="1"/>
  <c r="AS10" i="1"/>
  <c r="BR10" i="11"/>
  <c r="AV9" i="1"/>
  <c r="AU9"/>
  <c r="AB14" i="9"/>
  <c r="AB13"/>
  <c r="AB15"/>
  <c r="AB12"/>
  <c r="AB10"/>
  <c r="AB11"/>
  <c r="AB8"/>
  <c r="AB7"/>
  <c r="AB9"/>
  <c r="AB2"/>
  <c r="AB1"/>
  <c r="AB3"/>
  <c r="AB46"/>
  <c r="AB45"/>
  <c r="AB44"/>
  <c r="AB40"/>
  <c r="AB39"/>
  <c r="AB38"/>
  <c r="AB36"/>
  <c r="AB37"/>
  <c r="AB35"/>
  <c r="AB66"/>
  <c r="AB68"/>
  <c r="AB67"/>
  <c r="AH11" i="13"/>
  <c r="AH8"/>
  <c r="AH9" s="1"/>
  <c r="AB27" i="9"/>
  <c r="AB26"/>
  <c r="AB25"/>
  <c r="AB23"/>
  <c r="AB24"/>
  <c r="AB22"/>
  <c r="AB21"/>
  <c r="AB20"/>
  <c r="AB19"/>
  <c r="AB18"/>
  <c r="AB17"/>
  <c r="AB16"/>
  <c r="AB6"/>
  <c r="AB5"/>
  <c r="AB4"/>
  <c r="AB53"/>
  <c r="AB55"/>
  <c r="AB54"/>
  <c r="AB52"/>
  <c r="AB51"/>
  <c r="AB50"/>
  <c r="AB49"/>
  <c r="AB47"/>
  <c r="AB48"/>
  <c r="AB41"/>
  <c r="AB43"/>
  <c r="AB42"/>
  <c r="AB33"/>
  <c r="AB32"/>
  <c r="AB34"/>
  <c r="AB29"/>
  <c r="AB31"/>
  <c r="AB30"/>
  <c r="AB82"/>
  <c r="AB83"/>
  <c r="AB81"/>
  <c r="AB80"/>
  <c r="AB79"/>
  <c r="AB78"/>
  <c r="AB76"/>
  <c r="AB75"/>
  <c r="AB77"/>
  <c r="AB72"/>
  <c r="AB73"/>
  <c r="AB74"/>
  <c r="AB70"/>
  <c r="AB71"/>
  <c r="AB69"/>
  <c r="AB63"/>
  <c r="AB65"/>
  <c r="AB64"/>
  <c r="AB60"/>
  <c r="AB61"/>
  <c r="AB62"/>
  <c r="AB57"/>
  <c r="AB59"/>
  <c r="AB58"/>
  <c r="C36" i="3"/>
  <c r="CS15" i="13"/>
  <c r="CS16"/>
  <c r="CS14"/>
  <c r="CH12"/>
  <c r="CH17" s="1"/>
  <c r="CI16"/>
  <c r="CI15"/>
  <c r="CI14"/>
  <c r="ES16"/>
  <c r="ES15"/>
  <c r="ES14"/>
  <c r="CA4"/>
  <c r="BZ4" s="1"/>
  <c r="BY4" s="1"/>
  <c r="BX4" s="1"/>
  <c r="BW4" s="1"/>
  <c r="BV4" s="1"/>
  <c r="BU4" s="1"/>
  <c r="BT4" s="1"/>
  <c r="BS4" s="1"/>
  <c r="BR4" s="1"/>
  <c r="BQ4" s="1"/>
  <c r="BP4" s="1"/>
  <c r="BO4" s="1"/>
  <c r="BN4" s="1"/>
  <c r="BM4" s="1"/>
  <c r="BL4" s="1"/>
  <c r="BK4" s="1"/>
  <c r="BJ4" s="1"/>
  <c r="BI4" s="1"/>
  <c r="BH4" s="1"/>
  <c r="BG4" s="1"/>
  <c r="BF4" s="1"/>
  <c r="BE4" s="1"/>
  <c r="BD4" s="1"/>
  <c r="BC4" s="1"/>
  <c r="BB4" s="1"/>
  <c r="BA4" s="1"/>
  <c r="AZ4" s="1"/>
  <c r="AY4" s="1"/>
  <c r="AX4" s="1"/>
  <c r="AW4" s="1"/>
  <c r="AV4" s="1"/>
  <c r="AU4" s="1"/>
  <c r="AT4" s="1"/>
  <c r="AS4" s="1"/>
  <c r="AR4" s="1"/>
  <c r="AQ4" s="1"/>
  <c r="AP4" s="1"/>
  <c r="AO4" s="1"/>
  <c r="AN4" s="1"/>
  <c r="AM4" s="1"/>
  <c r="AL4" s="1"/>
  <c r="AK4" s="1"/>
  <c r="AJ4" s="1"/>
  <c r="AI4" s="1"/>
  <c r="AH4" s="1"/>
  <c r="AG4" s="1"/>
  <c r="AF4" s="1"/>
  <c r="AE4" s="1"/>
  <c r="AD4" s="1"/>
  <c r="AC4" s="1"/>
  <c r="AB4" s="1"/>
  <c r="AA4" s="1"/>
  <c r="Z4" s="1"/>
  <c r="Y4" s="1"/>
  <c r="X4" s="1"/>
  <c r="W4" s="1"/>
  <c r="V4" s="1"/>
  <c r="U4" s="1"/>
  <c r="T4" s="1"/>
  <c r="S4" s="1"/>
  <c r="R4" s="1"/>
  <c r="Q4" s="1"/>
  <c r="P4" s="1"/>
  <c r="O4" s="1"/>
  <c r="N4" s="1"/>
  <c r="M4" s="1"/>
  <c r="L4" s="1"/>
  <c r="K4" s="1"/>
  <c r="J4" s="1"/>
  <c r="I4" s="1"/>
  <c r="EG16"/>
  <c r="EG15"/>
  <c r="EG14"/>
  <c r="BS10" i="1" l="1"/>
  <c r="BS34" i="11"/>
  <c r="BR34" s="1"/>
  <c r="BS34" i="1"/>
  <c r="BS31" i="11"/>
  <c r="BS31" i="1"/>
  <c r="BS29" i="11"/>
  <c r="BS29" i="1"/>
  <c r="BR27" i="11"/>
  <c r="BR27" i="1"/>
  <c r="BR25" i="11"/>
  <c r="BR25" i="1"/>
  <c r="BR23" i="11"/>
  <c r="BR23" i="1"/>
  <c r="BR21" i="11"/>
  <c r="BR21" i="1"/>
  <c r="BR19" i="11"/>
  <c r="BR19" i="1"/>
  <c r="IT35"/>
  <c r="JR35"/>
  <c r="BS32" i="11"/>
  <c r="BS32" i="1"/>
  <c r="BS30" i="11"/>
  <c r="BS30" i="1"/>
  <c r="BS28" i="11"/>
  <c r="BS28" i="1"/>
  <c r="BR26" i="11"/>
  <c r="BR26" i="1"/>
  <c r="BR24" i="11"/>
  <c r="BR24" i="1"/>
  <c r="BR22" i="11"/>
  <c r="BR22" i="1"/>
  <c r="BR20" i="11"/>
  <c r="BR20" i="1"/>
  <c r="BR18" i="11"/>
  <c r="BR18" i="1"/>
  <c r="BS33" i="11"/>
  <c r="BS33" i="1"/>
  <c r="BR32" i="11"/>
  <c r="BR32" i="1"/>
  <c r="BR30" i="11"/>
  <c r="BR30" i="1"/>
  <c r="BR28" i="11"/>
  <c r="BR28" i="1"/>
  <c r="BS26" i="11"/>
  <c r="BS26" i="1"/>
  <c r="BS24" i="11"/>
  <c r="BS24" i="1"/>
  <c r="BS22" i="11"/>
  <c r="BS22" i="1"/>
  <c r="BS20" i="11"/>
  <c r="BS20" i="1"/>
  <c r="BS18" i="11"/>
  <c r="BS18" i="1"/>
  <c r="BR33" i="11"/>
  <c r="BR33" i="1"/>
  <c r="AS31"/>
  <c r="BR31" i="11"/>
  <c r="BR31" i="1"/>
  <c r="AS29"/>
  <c r="BR29" i="11"/>
  <c r="BR29" i="1"/>
  <c r="BS27" i="11"/>
  <c r="BS27" i="1"/>
  <c r="BS25" i="11"/>
  <c r="BS25" i="1"/>
  <c r="BS23" i="11"/>
  <c r="BS23" i="1"/>
  <c r="BS21" i="11"/>
  <c r="BS21" i="1"/>
  <c r="BS19" i="11"/>
  <c r="BS19" i="1"/>
  <c r="BS17" i="11"/>
  <c r="BS17" i="1"/>
  <c r="BR17" i="11"/>
  <c r="BR17" i="1"/>
  <c r="C87" i="9"/>
  <c r="C85"/>
  <c r="C86"/>
  <c r="BO85"/>
  <c r="BU85"/>
  <c r="AB85"/>
  <c r="V85"/>
  <c r="AC85"/>
  <c r="D85"/>
  <c r="F85"/>
  <c r="H85"/>
  <c r="J85"/>
  <c r="O85"/>
  <c r="P85"/>
  <c r="R85"/>
  <c r="S85"/>
  <c r="T85"/>
  <c r="U85"/>
  <c r="W85"/>
  <c r="X85"/>
  <c r="Y85"/>
  <c r="Z85"/>
  <c r="BD85"/>
  <c r="BF85"/>
  <c r="BG85"/>
  <c r="BH85"/>
  <c r="BM85"/>
  <c r="BN85"/>
  <c r="BP85"/>
  <c r="BR85"/>
  <c r="BT85"/>
  <c r="BV85"/>
  <c r="BW85"/>
  <c r="BX85"/>
  <c r="BY85"/>
  <c r="AI85"/>
  <c r="AT85"/>
  <c r="AU85"/>
  <c r="BK85"/>
  <c r="BS85"/>
  <c r="BQ85"/>
  <c r="BL85"/>
  <c r="AA85"/>
  <c r="M85"/>
  <c r="AQ85"/>
  <c r="AZ85"/>
  <c r="AD85"/>
  <c r="AJ85"/>
  <c r="AL85"/>
  <c r="AR85"/>
  <c r="AV85"/>
  <c r="AW85"/>
  <c r="BB85"/>
  <c r="Q85"/>
  <c r="E85"/>
  <c r="G85"/>
  <c r="I85"/>
  <c r="K85"/>
  <c r="L85"/>
  <c r="N85"/>
  <c r="BC85"/>
  <c r="BE85"/>
  <c r="AN85"/>
  <c r="AX85"/>
  <c r="AP85"/>
  <c r="AY85"/>
  <c r="BA85"/>
  <c r="AG85"/>
  <c r="AH85"/>
  <c r="AK85"/>
  <c r="AM85"/>
  <c r="AO85"/>
  <c r="AS85"/>
  <c r="C12" i="3"/>
  <c r="C58"/>
  <c r="C54"/>
  <c r="C30"/>
  <c r="C31"/>
  <c r="C22"/>
  <c r="C18"/>
  <c r="C17"/>
  <c r="C11"/>
  <c r="BR12" i="11"/>
  <c r="BS6"/>
  <c r="BS6" i="1"/>
  <c r="BR6" i="11"/>
  <c r="BR6" i="1"/>
  <c r="AM9" i="13"/>
  <c r="C15" i="3"/>
  <c r="C16"/>
  <c r="C27"/>
  <c r="C33"/>
  <c r="C32"/>
  <c r="V10" i="13"/>
  <c r="V12" s="1"/>
  <c r="V16" s="1"/>
  <c r="Y10"/>
  <c r="Y12" s="1"/>
  <c r="S9"/>
  <c r="S10" s="1"/>
  <c r="S12" s="1"/>
  <c r="O12"/>
  <c r="O14" s="1"/>
  <c r="Z12"/>
  <c r="Z16" s="1"/>
  <c r="BU10"/>
  <c r="BU12" s="1"/>
  <c r="BU17" s="1"/>
  <c r="BT17"/>
  <c r="BT16"/>
  <c r="BT14"/>
  <c r="BT15"/>
  <c r="BD15"/>
  <c r="BD16"/>
  <c r="BD14"/>
  <c r="BY9"/>
  <c r="BY10" s="1"/>
  <c r="BX10" s="1"/>
  <c r="BX12" s="1"/>
  <c r="BW9"/>
  <c r="BO9"/>
  <c r="BO10" s="1"/>
  <c r="BK12"/>
  <c r="BJ12"/>
  <c r="BE12"/>
  <c r="T10"/>
  <c r="T12" s="1"/>
  <c r="AC9"/>
  <c r="AC10" s="1"/>
  <c r="AA12"/>
  <c r="U9"/>
  <c r="U10" s="1"/>
  <c r="U12" s="1"/>
  <c r="R9"/>
  <c r="R10" s="1"/>
  <c r="Q12"/>
  <c r="P9"/>
  <c r="P10" s="1"/>
  <c r="N9"/>
  <c r="M9"/>
  <c r="M10" s="1"/>
  <c r="L12"/>
  <c r="K9"/>
  <c r="K10" s="1"/>
  <c r="BR12" i="1"/>
  <c r="CO12" i="11" s="1"/>
  <c r="J9" i="13"/>
  <c r="J10" s="1"/>
  <c r="I12"/>
  <c r="I14" s="1"/>
  <c r="BH16"/>
  <c r="BH17"/>
  <c r="BG17" s="1"/>
  <c r="BH14"/>
  <c r="BH15"/>
  <c r="AG9"/>
  <c r="AG10" s="1"/>
  <c r="AF10" s="1"/>
  <c r="BS9"/>
  <c r="BS10" s="1"/>
  <c r="BR10" s="1"/>
  <c r="BN9"/>
  <c r="BN10" s="1"/>
  <c r="BM9"/>
  <c r="BI10"/>
  <c r="BI12" s="1"/>
  <c r="BC9"/>
  <c r="BC10" s="1"/>
  <c r="BB9"/>
  <c r="BB10" s="1"/>
  <c r="BA12"/>
  <c r="AZ9"/>
  <c r="AR9"/>
  <c r="AR10" s="1"/>
  <c r="AQ9"/>
  <c r="AQ10" s="1"/>
  <c r="AK9"/>
  <c r="AK10" s="1"/>
  <c r="AJ9"/>
  <c r="AJ10" s="1"/>
  <c r="AI10" s="1"/>
  <c r="AI12" s="1"/>
  <c r="W12"/>
  <c r="BS7" i="11"/>
  <c r="BR7"/>
  <c r="AB9" i="13"/>
  <c r="AB10" s="1"/>
  <c r="AB12" s="1"/>
  <c r="CP16" i="11"/>
  <c r="CP16" i="1"/>
  <c r="DL16"/>
  <c r="BS15" i="11"/>
  <c r="BS15" i="1"/>
  <c r="AS15"/>
  <c r="BR15" i="11"/>
  <c r="BR15" i="1"/>
  <c r="BS14" i="11"/>
  <c r="BS14" i="1"/>
  <c r="AS14"/>
  <c r="BR14" i="11"/>
  <c r="BR14" i="1"/>
  <c r="BS13" i="11"/>
  <c r="BS13" i="1"/>
  <c r="AS13"/>
  <c r="BR13" i="11"/>
  <c r="BR13" i="1"/>
  <c r="BS12" i="11"/>
  <c r="BS12" i="1"/>
  <c r="BS11" i="11"/>
  <c r="BS11" i="1"/>
  <c r="AS11"/>
  <c r="C19" i="3" s="1"/>
  <c r="BR11" i="11"/>
  <c r="BR11" i="1"/>
  <c r="CO10" i="11"/>
  <c r="CP10"/>
  <c r="CP10" i="1"/>
  <c r="BS9" i="11"/>
  <c r="BS9" i="1"/>
  <c r="AS9"/>
  <c r="BR9" i="11"/>
  <c r="BR9" i="1"/>
  <c r="BS8" i="11"/>
  <c r="BS8" i="1"/>
  <c r="BR8" i="11"/>
  <c r="BR8" i="1"/>
  <c r="AH10" i="13"/>
  <c r="AH12" s="1"/>
  <c r="CH16"/>
  <c r="FF2"/>
  <c r="C39"/>
  <c r="A39" s="1"/>
  <c r="A68" s="1"/>
  <c r="E8"/>
  <c r="C68"/>
  <c r="CG12"/>
  <c r="CH15"/>
  <c r="CH14"/>
  <c r="LO1" i="1"/>
  <c r="LH1"/>
  <c r="LD1"/>
  <c r="KZ1"/>
  <c r="KV1"/>
  <c r="KR1"/>
  <c r="KK1"/>
  <c r="KG1"/>
  <c r="KC1"/>
  <c r="JY1"/>
  <c r="JU1"/>
  <c r="JN1"/>
  <c r="JJ1"/>
  <c r="JF1"/>
  <c r="JB1"/>
  <c r="IX1"/>
  <c r="IQ1"/>
  <c r="IM1"/>
  <c r="II1"/>
  <c r="IE1"/>
  <c r="IA1"/>
  <c r="HT1"/>
  <c r="HP1"/>
  <c r="HL1"/>
  <c r="HH1"/>
  <c r="HD1"/>
  <c r="GW1"/>
  <c r="GS1"/>
  <c r="GO1"/>
  <c r="GK1"/>
  <c r="GG1"/>
  <c r="FZ1"/>
  <c r="FV1"/>
  <c r="FR1"/>
  <c r="FN1"/>
  <c r="FJ1"/>
  <c r="FC1"/>
  <c r="EY1"/>
  <c r="EU1"/>
  <c r="EQ1"/>
  <c r="EM1"/>
  <c r="EF1"/>
  <c r="EB1"/>
  <c r="DX1"/>
  <c r="DT1"/>
  <c r="DP1"/>
  <c r="DI1"/>
  <c r="DE1"/>
  <c r="DA1"/>
  <c r="CW1"/>
  <c r="CS1"/>
  <c r="CL1"/>
  <c r="CH1"/>
  <c r="CD1"/>
  <c r="BZ1"/>
  <c r="BV1"/>
  <c r="BO1"/>
  <c r="BK1"/>
  <c r="BG1"/>
  <c r="BC1"/>
  <c r="AY1"/>
  <c r="AR1"/>
  <c r="AN1"/>
  <c r="AJ1"/>
  <c r="AF1"/>
  <c r="O2" i="13" s="1"/>
  <c r="AB1" i="1"/>
  <c r="N2" i="13" s="1"/>
  <c r="X1" i="1"/>
  <c r="U1"/>
  <c r="Q1"/>
  <c r="M1"/>
  <c r="I1"/>
  <c r="E1"/>
  <c r="C28" i="9" s="1"/>
  <c r="CG16" i="13" l="1"/>
  <c r="CG17"/>
  <c r="FB17" s="1"/>
  <c r="CO31" i="11"/>
  <c r="CO31" i="1"/>
  <c r="DL31" s="1"/>
  <c r="EI31" s="1"/>
  <c r="FF31" s="1"/>
  <c r="CP19" i="11"/>
  <c r="CP19" i="1"/>
  <c r="DM19" s="1"/>
  <c r="EJ19" s="1"/>
  <c r="FG19" s="1"/>
  <c r="GD19" s="1"/>
  <c r="CP21" i="11"/>
  <c r="CP21" i="1"/>
  <c r="DM21" s="1"/>
  <c r="EJ21" s="1"/>
  <c r="FG21" s="1"/>
  <c r="GD21" s="1"/>
  <c r="CP23" i="11"/>
  <c r="CP23" i="1"/>
  <c r="DM23" s="1"/>
  <c r="EJ23" s="1"/>
  <c r="FG23" s="1"/>
  <c r="GD23" s="1"/>
  <c r="CP25" i="11"/>
  <c r="CP25" i="1"/>
  <c r="DM25" s="1"/>
  <c r="EJ25" s="1"/>
  <c r="FG25" s="1"/>
  <c r="GD25" s="1"/>
  <c r="CP27" i="11"/>
  <c r="CP27" i="1"/>
  <c r="DM27" s="1"/>
  <c r="EJ27" s="1"/>
  <c r="FG27" s="1"/>
  <c r="GD27" s="1"/>
  <c r="CO29" i="11"/>
  <c r="CO29" i="1"/>
  <c r="DL29" s="1"/>
  <c r="EI29" s="1"/>
  <c r="FF29" s="1"/>
  <c r="CO33" i="11"/>
  <c r="CO33" i="1"/>
  <c r="DL33" s="1"/>
  <c r="EI33" s="1"/>
  <c r="FF33" s="1"/>
  <c r="CP18" i="11"/>
  <c r="CP18" i="1"/>
  <c r="DM18" s="1"/>
  <c r="EJ18" s="1"/>
  <c r="FG18" s="1"/>
  <c r="GD18" s="1"/>
  <c r="CP20" i="11"/>
  <c r="CP20" i="1"/>
  <c r="DM20" s="1"/>
  <c r="EJ20" s="1"/>
  <c r="FG20" s="1"/>
  <c r="GD20" s="1"/>
  <c r="CP22" i="11"/>
  <c r="CP22" i="1"/>
  <c r="DM22" s="1"/>
  <c r="EJ22" s="1"/>
  <c r="FG22" s="1"/>
  <c r="GD22" s="1"/>
  <c r="CP24" i="11"/>
  <c r="CP24" i="1"/>
  <c r="DM24" s="1"/>
  <c r="EJ24" s="1"/>
  <c r="FG24" s="1"/>
  <c r="GD24" s="1"/>
  <c r="CP26" i="11"/>
  <c r="CP26" i="1"/>
  <c r="DM26" s="1"/>
  <c r="EJ26" s="1"/>
  <c r="FG26" s="1"/>
  <c r="GD26" s="1"/>
  <c r="CO28" i="11"/>
  <c r="CO28" i="1"/>
  <c r="DL28" s="1"/>
  <c r="EI28" s="1"/>
  <c r="FF28" s="1"/>
  <c r="CO30" i="11"/>
  <c r="CO30" i="1"/>
  <c r="DL30" s="1"/>
  <c r="EI30" s="1"/>
  <c r="FF30" s="1"/>
  <c r="CO32" i="11"/>
  <c r="CO32" i="1"/>
  <c r="DL32" s="1"/>
  <c r="EI32" s="1"/>
  <c r="FF32" s="1"/>
  <c r="CP33" i="11"/>
  <c r="CP33" i="1"/>
  <c r="DM33" s="1"/>
  <c r="EJ33" s="1"/>
  <c r="FG33" s="1"/>
  <c r="GD33" s="1"/>
  <c r="CO18" i="11"/>
  <c r="CO18" i="1"/>
  <c r="DL18" s="1"/>
  <c r="EI18" s="1"/>
  <c r="FF18" s="1"/>
  <c r="CO20" i="11"/>
  <c r="CO20" i="1"/>
  <c r="DL20" s="1"/>
  <c r="EI20" s="1"/>
  <c r="FF20" s="1"/>
  <c r="CO22" i="11"/>
  <c r="CO22" i="1"/>
  <c r="DL22" s="1"/>
  <c r="EI22" s="1"/>
  <c r="FF22" s="1"/>
  <c r="CO24" i="11"/>
  <c r="CO24" i="1"/>
  <c r="DL24" s="1"/>
  <c r="EI24" s="1"/>
  <c r="FF24" s="1"/>
  <c r="CO26" i="11"/>
  <c r="CO26" i="1"/>
  <c r="DL26" s="1"/>
  <c r="EI26" s="1"/>
  <c r="FF26" s="1"/>
  <c r="CP28" i="11"/>
  <c r="CP28" i="1"/>
  <c r="DM28" s="1"/>
  <c r="EJ28" s="1"/>
  <c r="FG28" s="1"/>
  <c r="GD28" s="1"/>
  <c r="CP30" i="11"/>
  <c r="CP30" i="1"/>
  <c r="DM30" s="1"/>
  <c r="EJ30" s="1"/>
  <c r="FG30" s="1"/>
  <c r="GD30" s="1"/>
  <c r="CP32" i="11"/>
  <c r="CP32" i="1"/>
  <c r="DM32" s="1"/>
  <c r="EJ32" s="1"/>
  <c r="FG32" s="1"/>
  <c r="GD32" s="1"/>
  <c r="JQ35"/>
  <c r="KO35"/>
  <c r="CO19" i="11"/>
  <c r="CO19" i="1"/>
  <c r="DL19" s="1"/>
  <c r="EI19" s="1"/>
  <c r="FF19" s="1"/>
  <c r="CO21" i="11"/>
  <c r="CO21" i="1"/>
  <c r="DL21" s="1"/>
  <c r="EI21" s="1"/>
  <c r="FF21" s="1"/>
  <c r="CO23" i="11"/>
  <c r="CO23" i="1"/>
  <c r="DL23" s="1"/>
  <c r="EI23" s="1"/>
  <c r="FF23" s="1"/>
  <c r="CO25" i="11"/>
  <c r="CO25" i="1"/>
  <c r="DL25" s="1"/>
  <c r="EI25" s="1"/>
  <c r="FF25" s="1"/>
  <c r="CO27" i="11"/>
  <c r="CO27" i="1"/>
  <c r="DL27" s="1"/>
  <c r="EI27" s="1"/>
  <c r="FF27" s="1"/>
  <c r="CP29" i="11"/>
  <c r="CP29" i="1"/>
  <c r="DM29" s="1"/>
  <c r="EJ29" s="1"/>
  <c r="FG29" s="1"/>
  <c r="GD29" s="1"/>
  <c r="CP31" i="11"/>
  <c r="CP31" i="1"/>
  <c r="DM31" s="1"/>
  <c r="EJ31" s="1"/>
  <c r="FG31" s="1"/>
  <c r="GD31" s="1"/>
  <c r="CP34" i="11"/>
  <c r="CO34" s="1"/>
  <c r="CP34" i="1"/>
  <c r="DM34" s="1"/>
  <c r="EJ34" s="1"/>
  <c r="FG34" s="1"/>
  <c r="GD34" s="1"/>
  <c r="CP17" i="11"/>
  <c r="CP17" i="1"/>
  <c r="CO17" i="11"/>
  <c r="CO17" i="1"/>
  <c r="Z15" i="13"/>
  <c r="CP6" i="11"/>
  <c r="CP6" i="1"/>
  <c r="V15" i="13"/>
  <c r="CO6" i="11"/>
  <c r="CO6" i="1"/>
  <c r="AM10" i="13"/>
  <c r="AL10" s="1"/>
  <c r="AL12" s="1"/>
  <c r="O15"/>
  <c r="O16"/>
  <c r="Z14"/>
  <c r="Z17"/>
  <c r="V14"/>
  <c r="V17"/>
  <c r="BU16"/>
  <c r="BU14"/>
  <c r="BU15"/>
  <c r="O17"/>
  <c r="BX15"/>
  <c r="BX17"/>
  <c r="BX14"/>
  <c r="BX16"/>
  <c r="CO12" i="1"/>
  <c r="DL12" s="1"/>
  <c r="BY12" i="13"/>
  <c r="BV9"/>
  <c r="BW10"/>
  <c r="BV10" s="1"/>
  <c r="BO12"/>
  <c r="BK16"/>
  <c r="BK14"/>
  <c r="BK15"/>
  <c r="BK17"/>
  <c r="BJ16"/>
  <c r="BJ14"/>
  <c r="BJ15"/>
  <c r="BJ17"/>
  <c r="BE16"/>
  <c r="BE14"/>
  <c r="BE17"/>
  <c r="BD17" s="1"/>
  <c r="BE15"/>
  <c r="P12"/>
  <c r="P14" s="1"/>
  <c r="AC12"/>
  <c r="AA14"/>
  <c r="AA16"/>
  <c r="AA15"/>
  <c r="S14"/>
  <c r="S16"/>
  <c r="S15"/>
  <c r="S17"/>
  <c r="U14"/>
  <c r="U17"/>
  <c r="U16"/>
  <c r="U15"/>
  <c r="T15"/>
  <c r="T17"/>
  <c r="T14"/>
  <c r="T16"/>
  <c r="R12"/>
  <c r="Q17"/>
  <c r="Q14"/>
  <c r="Q15"/>
  <c r="Q16"/>
  <c r="N10"/>
  <c r="N12" s="1"/>
  <c r="M12"/>
  <c r="M17" s="1"/>
  <c r="L15"/>
  <c r="L17"/>
  <c r="L16"/>
  <c r="L14"/>
  <c r="K12"/>
  <c r="K14" s="1"/>
  <c r="J12"/>
  <c r="J16" s="1"/>
  <c r="I15"/>
  <c r="I17"/>
  <c r="I16"/>
  <c r="BQ10"/>
  <c r="BQ12" s="1"/>
  <c r="BR12"/>
  <c r="AI17"/>
  <c r="AI15"/>
  <c r="AI14"/>
  <c r="BS12"/>
  <c r="BN12"/>
  <c r="BL9"/>
  <c r="BL12" s="1"/>
  <c r="BM10"/>
  <c r="BM12" s="1"/>
  <c r="BI15"/>
  <c r="BI17"/>
  <c r="BI16"/>
  <c r="BI14"/>
  <c r="BC12"/>
  <c r="BB12"/>
  <c r="BA16"/>
  <c r="BA15"/>
  <c r="BA17"/>
  <c r="BA14"/>
  <c r="AY9"/>
  <c r="AZ10"/>
  <c r="AR12"/>
  <c r="AQ12"/>
  <c r="AK12"/>
  <c r="AJ12"/>
  <c r="W16"/>
  <c r="W14"/>
  <c r="W15"/>
  <c r="CP7" i="11"/>
  <c r="CO7"/>
  <c r="AB16" i="13"/>
  <c r="AB15"/>
  <c r="AB17"/>
  <c r="AA17" s="1"/>
  <c r="AB14"/>
  <c r="Y17"/>
  <c r="DM16" i="1"/>
  <c r="EI16"/>
  <c r="CP15" i="11"/>
  <c r="CP15" i="1"/>
  <c r="CO15" i="11"/>
  <c r="CO15" i="1"/>
  <c r="CP14" i="11"/>
  <c r="CP14" i="1"/>
  <c r="CO14" i="11"/>
  <c r="CO14" i="1"/>
  <c r="CP13" i="11"/>
  <c r="CP13" i="1"/>
  <c r="CO13" i="11"/>
  <c r="CO13" i="1"/>
  <c r="CP12" i="11"/>
  <c r="CP12" i="1"/>
  <c r="CP11" i="11"/>
  <c r="CP11" i="1"/>
  <c r="C24" i="3"/>
  <c r="CO11" i="11"/>
  <c r="CO11" i="1"/>
  <c r="DL10"/>
  <c r="DM10"/>
  <c r="CP9" i="11"/>
  <c r="CP9" i="1"/>
  <c r="CO9" i="11"/>
  <c r="CO9" i="1"/>
  <c r="CP8" i="11"/>
  <c r="CP8" i="1"/>
  <c r="CO8" i="11"/>
  <c r="CO8" i="1"/>
  <c r="AG12" i="13"/>
  <c r="AE10"/>
  <c r="AF12"/>
  <c r="AH16"/>
  <c r="AH14"/>
  <c r="AH17"/>
  <c r="AH15"/>
  <c r="J2"/>
  <c r="I2" s="1"/>
  <c r="D28" i="9"/>
  <c r="L2" i="13"/>
  <c r="F28" i="9"/>
  <c r="K2" i="13"/>
  <c r="E28" i="9"/>
  <c r="M2" i="13"/>
  <c r="G28" i="9"/>
  <c r="P2" i="13"/>
  <c r="J28" i="9"/>
  <c r="I28" s="1"/>
  <c r="H28" s="1"/>
  <c r="R2" i="13"/>
  <c r="L28" i="9"/>
  <c r="T2" i="13"/>
  <c r="N28" i="9"/>
  <c r="V2" i="13"/>
  <c r="P28" i="9"/>
  <c r="X2" i="13"/>
  <c r="R28" i="9"/>
  <c r="Z2" i="13"/>
  <c r="T28" i="9"/>
  <c r="AB2" i="13"/>
  <c r="V28" i="9"/>
  <c r="AD2" i="13"/>
  <c r="X28" i="9"/>
  <c r="AF2" i="13"/>
  <c r="Z28" i="9"/>
  <c r="AH2" i="13"/>
  <c r="AB28" i="9"/>
  <c r="AJ2" i="13"/>
  <c r="AD28" i="9"/>
  <c r="AL2" i="13"/>
  <c r="AH28" i="9"/>
  <c r="AN2" i="13"/>
  <c r="AJ28" i="9"/>
  <c r="AP2" i="13"/>
  <c r="AL28" i="9"/>
  <c r="AR2" i="13"/>
  <c r="AN28" i="9"/>
  <c r="AT2" i="13"/>
  <c r="AP28" i="9"/>
  <c r="AV2" i="13"/>
  <c r="AR28" i="9"/>
  <c r="AX2" i="13"/>
  <c r="AT28" i="9"/>
  <c r="AZ2" i="13"/>
  <c r="AV28" i="9"/>
  <c r="BB2" i="13"/>
  <c r="AX28" i="9"/>
  <c r="BD2" i="13"/>
  <c r="AZ28" i="9"/>
  <c r="BF2" i="13"/>
  <c r="BB28" i="9"/>
  <c r="BH2" i="13"/>
  <c r="BD28" i="9"/>
  <c r="BJ2" i="13"/>
  <c r="BF28" i="9"/>
  <c r="BL2" i="13"/>
  <c r="BH28" i="9"/>
  <c r="BN2" i="13"/>
  <c r="BL28" i="9"/>
  <c r="BP2" i="13"/>
  <c r="BN28" i="9"/>
  <c r="BR2" i="13"/>
  <c r="BP28" i="9"/>
  <c r="BT2" i="13"/>
  <c r="BR28" i="9"/>
  <c r="BV2" i="13"/>
  <c r="BT28" i="9"/>
  <c r="BX2" i="13"/>
  <c r="BV28" i="9"/>
  <c r="BZ2" i="13"/>
  <c r="BX28" i="9"/>
  <c r="FB16" i="13"/>
  <c r="CG15"/>
  <c r="FB15" s="1"/>
  <c r="CG14"/>
  <c r="FB14" s="1"/>
  <c r="X12"/>
  <c r="Y16"/>
  <c r="Y14"/>
  <c r="Y15"/>
  <c r="Q2"/>
  <c r="K28" i="9"/>
  <c r="S2" i="13"/>
  <c r="M28" i="9"/>
  <c r="U2" i="13"/>
  <c r="O28" i="9"/>
  <c r="W2" i="13"/>
  <c r="Q28" i="9"/>
  <c r="Y2" i="13"/>
  <c r="S28" i="9"/>
  <c r="AA2" i="13"/>
  <c r="U28" i="9"/>
  <c r="AC2" i="13"/>
  <c r="W28" i="9"/>
  <c r="AE2" i="13"/>
  <c r="Y28" i="9"/>
  <c r="AG2" i="13"/>
  <c r="AA28" i="9"/>
  <c r="AI2" i="13"/>
  <c r="AC28" i="9"/>
  <c r="AK2" i="13"/>
  <c r="AG28" i="9"/>
  <c r="AM2" i="13"/>
  <c r="AI28" i="9"/>
  <c r="AO2" i="13"/>
  <c r="AK28" i="9"/>
  <c r="AQ2" i="13"/>
  <c r="AM28" i="9"/>
  <c r="AS2" i="13"/>
  <c r="AO28" i="9"/>
  <c r="AU2" i="13"/>
  <c r="AQ28" i="9"/>
  <c r="AW2" i="13"/>
  <c r="AS28" i="9"/>
  <c r="AY2" i="13"/>
  <c r="AU28" i="9"/>
  <c r="BA2" i="13"/>
  <c r="AW28" i="9"/>
  <c r="BC2" i="13"/>
  <c r="AY28" i="9"/>
  <c r="BE2" i="13"/>
  <c r="BA28" i="9"/>
  <c r="BG2" i="13"/>
  <c r="BC28" i="9"/>
  <c r="BI2" i="13"/>
  <c r="BE28" i="9"/>
  <c r="BK2" i="13"/>
  <c r="BG28" i="9"/>
  <c r="BM2" i="13"/>
  <c r="BK28" i="9"/>
  <c r="BO2" i="13"/>
  <c r="BM28" i="9"/>
  <c r="BQ2" i="13"/>
  <c r="BO28" i="9"/>
  <c r="BS2" i="13"/>
  <c r="BQ28" i="9"/>
  <c r="BU2" i="13"/>
  <c r="BS28" i="9"/>
  <c r="BW2" i="13"/>
  <c r="BU28" i="9"/>
  <c r="BY2" i="13"/>
  <c r="BW28" i="9"/>
  <c r="CA2" i="13"/>
  <c r="BY28" i="9"/>
  <c r="AU1" i="1"/>
  <c r="P15" i="13" l="1"/>
  <c r="GC34" i="1"/>
  <c r="HA34"/>
  <c r="GC31"/>
  <c r="HA31"/>
  <c r="GC29"/>
  <c r="HA29"/>
  <c r="KN35"/>
  <c r="LL35"/>
  <c r="GC32"/>
  <c r="HA32"/>
  <c r="GC30"/>
  <c r="HA30"/>
  <c r="GC28"/>
  <c r="HA28"/>
  <c r="GC33"/>
  <c r="HA33"/>
  <c r="GC26"/>
  <c r="HA26"/>
  <c r="GC24"/>
  <c r="HA24"/>
  <c r="GC22"/>
  <c r="HA22"/>
  <c r="GC20"/>
  <c r="HA20"/>
  <c r="GC18"/>
  <c r="HA18"/>
  <c r="GC27"/>
  <c r="HA27"/>
  <c r="GC25"/>
  <c r="HA25"/>
  <c r="GC23"/>
  <c r="HA23"/>
  <c r="GC21"/>
  <c r="HA21"/>
  <c r="GC19"/>
  <c r="HA19"/>
  <c r="DM17"/>
  <c r="DL17"/>
  <c r="DM6"/>
  <c r="DL6"/>
  <c r="AL16" i="13"/>
  <c r="AL14"/>
  <c r="AL17"/>
  <c r="AL15"/>
  <c r="AY10"/>
  <c r="AX10" s="1"/>
  <c r="AX12" s="1"/>
  <c r="AM12"/>
  <c r="BV12"/>
  <c r="BV15" s="1"/>
  <c r="BY16"/>
  <c r="BY14"/>
  <c r="BY17"/>
  <c r="BY15"/>
  <c r="BW12"/>
  <c r="BO16"/>
  <c r="BO17"/>
  <c r="BO14"/>
  <c r="BO15"/>
  <c r="M14"/>
  <c r="P17"/>
  <c r="P16"/>
  <c r="M16"/>
  <c r="M15"/>
  <c r="K15"/>
  <c r="AC14"/>
  <c r="AC17"/>
  <c r="AC15"/>
  <c r="AC16"/>
  <c r="R16"/>
  <c r="R14"/>
  <c r="R17"/>
  <c r="R15"/>
  <c r="N15"/>
  <c r="N17"/>
  <c r="N16"/>
  <c r="N14"/>
  <c r="K17"/>
  <c r="K16"/>
  <c r="J15"/>
  <c r="J14"/>
  <c r="J17"/>
  <c r="AW10"/>
  <c r="BQ17"/>
  <c r="BP17" s="1"/>
  <c r="BQ14"/>
  <c r="BQ15"/>
  <c r="CA17"/>
  <c r="BL15"/>
  <c r="BL17"/>
  <c r="BL16"/>
  <c r="BL14"/>
  <c r="BR15"/>
  <c r="BR17"/>
  <c r="BR16"/>
  <c r="BQ16" s="1"/>
  <c r="BR14"/>
  <c r="AU10"/>
  <c r="AG16"/>
  <c r="BS17"/>
  <c r="BS16"/>
  <c r="BS14"/>
  <c r="BS15"/>
  <c r="BN16"/>
  <c r="BN14"/>
  <c r="BN15"/>
  <c r="BN17"/>
  <c r="BM17"/>
  <c r="BM14"/>
  <c r="BM15"/>
  <c r="BM16"/>
  <c r="BC17"/>
  <c r="BC16"/>
  <c r="BC14"/>
  <c r="BC15"/>
  <c r="BB17"/>
  <c r="BB16"/>
  <c r="BB14"/>
  <c r="BB15"/>
  <c r="AZ12"/>
  <c r="AR15"/>
  <c r="AR16"/>
  <c r="AR17"/>
  <c r="AR14"/>
  <c r="AQ16"/>
  <c r="AQ15"/>
  <c r="AP15" s="1"/>
  <c r="AQ17"/>
  <c r="AQ14"/>
  <c r="AK14"/>
  <c r="AK16"/>
  <c r="AK17"/>
  <c r="AK15"/>
  <c r="AJ16"/>
  <c r="AI16" s="1"/>
  <c r="AJ14"/>
  <c r="AJ17"/>
  <c r="AJ15"/>
  <c r="EJ16" i="1"/>
  <c r="FF16"/>
  <c r="GC16" s="1"/>
  <c r="GZ16" s="1"/>
  <c r="DM15"/>
  <c r="DL15"/>
  <c r="DM14"/>
  <c r="DL14"/>
  <c r="DM13"/>
  <c r="DL13"/>
  <c r="DM12"/>
  <c r="EI12"/>
  <c r="DM11"/>
  <c r="C29" i="3"/>
  <c r="DL11" i="1"/>
  <c r="EJ10"/>
  <c r="EI10"/>
  <c r="DM9"/>
  <c r="DL9"/>
  <c r="DM8"/>
  <c r="DL8"/>
  <c r="AD10" i="13"/>
  <c r="AD12" s="1"/>
  <c r="AE12"/>
  <c r="AF15"/>
  <c r="AF17"/>
  <c r="AF16"/>
  <c r="AF14"/>
  <c r="AG14"/>
  <c r="AG17"/>
  <c r="AG15"/>
  <c r="X16"/>
  <c r="X17"/>
  <c r="W17" s="1"/>
  <c r="X15"/>
  <c r="X14"/>
  <c r="BI84" i="9"/>
  <c r="AE84"/>
  <c r="A84"/>
  <c r="BY56"/>
  <c r="BX56" s="1"/>
  <c r="BW56" s="1"/>
  <c r="BV56" s="1"/>
  <c r="BU56" s="1"/>
  <c r="BT56" s="1"/>
  <c r="BS56" s="1"/>
  <c r="BR56" s="1"/>
  <c r="BQ56" s="1"/>
  <c r="BP56" s="1"/>
  <c r="BO56" s="1"/>
  <c r="BN56" s="1"/>
  <c r="BM56" s="1"/>
  <c r="BL56" s="1"/>
  <c r="BK56" s="1"/>
  <c r="BI56"/>
  <c r="BH56" s="1"/>
  <c r="BG56" s="1"/>
  <c r="BF56" s="1"/>
  <c r="BE56" s="1"/>
  <c r="BD56" s="1"/>
  <c r="BC56" s="1"/>
  <c r="BB56" s="1"/>
  <c r="BA56" s="1"/>
  <c r="AZ56" s="1"/>
  <c r="AY56" s="1"/>
  <c r="AX56" s="1"/>
  <c r="AW56" s="1"/>
  <c r="AV56" s="1"/>
  <c r="AU56" s="1"/>
  <c r="AT56" s="1"/>
  <c r="AS56" s="1"/>
  <c r="AR56" s="1"/>
  <c r="AQ56" s="1"/>
  <c r="AP56" s="1"/>
  <c r="AO56" s="1"/>
  <c r="AN56" s="1"/>
  <c r="AM56" s="1"/>
  <c r="AL56" s="1"/>
  <c r="AK56" s="1"/>
  <c r="AJ56" s="1"/>
  <c r="AI56" s="1"/>
  <c r="AH56" s="1"/>
  <c r="AG56" s="1"/>
  <c r="AE56"/>
  <c r="AD56" s="1"/>
  <c r="AC56" s="1"/>
  <c r="AB56" s="1"/>
  <c r="AA56" s="1"/>
  <c r="Z56" s="1"/>
  <c r="Y56" s="1"/>
  <c r="X56" s="1"/>
  <c r="W56" s="1"/>
  <c r="V56" s="1"/>
  <c r="U56" s="1"/>
  <c r="T56" s="1"/>
  <c r="S56" s="1"/>
  <c r="R56" s="1"/>
  <c r="Q56" s="1"/>
  <c r="P56" s="1"/>
  <c r="O56" s="1"/>
  <c r="N56" s="1"/>
  <c r="M56" s="1"/>
  <c r="L56" s="1"/>
  <c r="K56" s="1"/>
  <c r="J56" s="1"/>
  <c r="I56" s="1"/>
  <c r="H56" s="1"/>
  <c r="G56" s="1"/>
  <c r="F56" s="1"/>
  <c r="E56" s="1"/>
  <c r="D56" s="1"/>
  <c r="C56" s="1"/>
  <c r="A56"/>
  <c r="BI28"/>
  <c r="AE28"/>
  <c r="A28"/>
  <c r="BR1" i="1"/>
  <c r="CO1" s="1"/>
  <c r="DL1" s="1"/>
  <c r="EI1" s="1"/>
  <c r="FF1" s="1"/>
  <c r="GC1" s="1"/>
  <c r="GZ1" s="1"/>
  <c r="HW1" s="1"/>
  <c r="IT1" s="1"/>
  <c r="JQ1" s="1"/>
  <c r="KN1" s="1"/>
  <c r="LK1" s="1"/>
  <c r="GZ19" l="1"/>
  <c r="HX19"/>
  <c r="GZ21"/>
  <c r="HX21"/>
  <c r="GZ23"/>
  <c r="HX23"/>
  <c r="GZ25"/>
  <c r="HX25"/>
  <c r="GZ27"/>
  <c r="HX27"/>
  <c r="GZ18"/>
  <c r="HX18"/>
  <c r="GZ20"/>
  <c r="HX20"/>
  <c r="GZ22"/>
  <c r="HX22"/>
  <c r="GZ24"/>
  <c r="HX24"/>
  <c r="GZ26"/>
  <c r="HX26"/>
  <c r="GZ33"/>
  <c r="HX33"/>
  <c r="GZ28"/>
  <c r="HX28"/>
  <c r="GZ30"/>
  <c r="HX30"/>
  <c r="GZ32"/>
  <c r="HX32"/>
  <c r="GZ29"/>
  <c r="HX29"/>
  <c r="GZ31"/>
  <c r="HX31"/>
  <c r="GZ34"/>
  <c r="HX34"/>
  <c r="LK35"/>
  <c r="EJ17"/>
  <c r="EI17"/>
  <c r="AY12" i="13"/>
  <c r="AY16" s="1"/>
  <c r="EJ6" i="1"/>
  <c r="EI6"/>
  <c r="AM17" i="13"/>
  <c r="AM14"/>
  <c r="AM16"/>
  <c r="AM15"/>
  <c r="BV17"/>
  <c r="BV14"/>
  <c r="BW17"/>
  <c r="BW15"/>
  <c r="BW16"/>
  <c r="BV16" s="1"/>
  <c r="BW14"/>
  <c r="AV10"/>
  <c r="AV12" s="1"/>
  <c r="AV17" s="1"/>
  <c r="AW12"/>
  <c r="AT10"/>
  <c r="AU12"/>
  <c r="AX16"/>
  <c r="AX14"/>
  <c r="AX17"/>
  <c r="AX15"/>
  <c r="AZ15"/>
  <c r="AZ17"/>
  <c r="AZ16"/>
  <c r="AZ14"/>
  <c r="AE16"/>
  <c r="FG16" i="1"/>
  <c r="GD16" s="1"/>
  <c r="HA16" s="1"/>
  <c r="HX16" s="1"/>
  <c r="IU16" s="1"/>
  <c r="JR16" s="1"/>
  <c r="KO16" s="1"/>
  <c r="LL16" s="1"/>
  <c r="HW16"/>
  <c r="IT16" s="1"/>
  <c r="JQ16" s="1"/>
  <c r="KN16" s="1"/>
  <c r="LK16" s="1"/>
  <c r="EJ15"/>
  <c r="EI15"/>
  <c r="EJ14"/>
  <c r="EI14"/>
  <c r="EJ13"/>
  <c r="EI13"/>
  <c r="EJ12"/>
  <c r="FF12"/>
  <c r="GC12" s="1"/>
  <c r="GZ12" s="1"/>
  <c r="EJ11"/>
  <c r="EI11"/>
  <c r="FG10"/>
  <c r="GD10" s="1"/>
  <c r="HA10" s="1"/>
  <c r="HX10" s="1"/>
  <c r="IU10" s="1"/>
  <c r="JR10" s="1"/>
  <c r="KO10" s="1"/>
  <c r="LL10" s="1"/>
  <c r="FF10"/>
  <c r="GC10" s="1"/>
  <c r="GZ10" s="1"/>
  <c r="EJ9"/>
  <c r="EI9"/>
  <c r="EJ8"/>
  <c r="EI8"/>
  <c r="AD84" i="9"/>
  <c r="AC84" s="1"/>
  <c r="AB84" s="1"/>
  <c r="AA84" s="1"/>
  <c r="Z84" s="1"/>
  <c r="Y84" s="1"/>
  <c r="X84" s="1"/>
  <c r="W84" s="1"/>
  <c r="V84" s="1"/>
  <c r="U84" s="1"/>
  <c r="T84" s="1"/>
  <c r="S84" s="1"/>
  <c r="R84" s="1"/>
  <c r="Q84" s="1"/>
  <c r="P84" s="1"/>
  <c r="O84" s="1"/>
  <c r="N84" s="1"/>
  <c r="M84" s="1"/>
  <c r="L84" s="1"/>
  <c r="K84" s="1"/>
  <c r="J84" s="1"/>
  <c r="I84" s="1"/>
  <c r="H84" s="1"/>
  <c r="G84" s="1"/>
  <c r="F84" s="1"/>
  <c r="E84" s="1"/>
  <c r="D84" s="1"/>
  <c r="C84" s="1"/>
  <c r="BY84"/>
  <c r="BX84" s="1"/>
  <c r="BW84" s="1"/>
  <c r="BV84" s="1"/>
  <c r="BU84" s="1"/>
  <c r="BT84" s="1"/>
  <c r="BS84" s="1"/>
  <c r="BR84" s="1"/>
  <c r="BQ84" s="1"/>
  <c r="BP84" s="1"/>
  <c r="BO84" s="1"/>
  <c r="BN84" s="1"/>
  <c r="BM84" s="1"/>
  <c r="BL84" s="1"/>
  <c r="BK84" s="1"/>
  <c r="AD15" i="13"/>
  <c r="AD16"/>
  <c r="AD14"/>
  <c r="AD17"/>
  <c r="AE14"/>
  <c r="AE17"/>
  <c r="AE15"/>
  <c r="BH84" i="9"/>
  <c r="BG84" s="1"/>
  <c r="BF84" s="1"/>
  <c r="BE84" s="1"/>
  <c r="BD84" s="1"/>
  <c r="BC84" s="1"/>
  <c r="BB84" s="1"/>
  <c r="BA84" s="1"/>
  <c r="AZ84" s="1"/>
  <c r="AY84" s="1"/>
  <c r="AX84" s="1"/>
  <c r="AW84" s="1"/>
  <c r="AV84" s="1"/>
  <c r="AU84" s="1"/>
  <c r="AT84" s="1"/>
  <c r="AS84" s="1"/>
  <c r="AR84" s="1"/>
  <c r="AQ84" s="1"/>
  <c r="AP84" s="1"/>
  <c r="AO84" s="1"/>
  <c r="AN84" s="1"/>
  <c r="AM84" s="1"/>
  <c r="AL84" s="1"/>
  <c r="AK84" s="1"/>
  <c r="AJ84" s="1"/>
  <c r="AI84" s="1"/>
  <c r="AH84" s="1"/>
  <c r="AG84" s="1"/>
  <c r="HW34" i="1" l="1"/>
  <c r="IU34"/>
  <c r="HW31"/>
  <c r="IU31"/>
  <c r="HW29"/>
  <c r="IU29"/>
  <c r="HW32"/>
  <c r="IU32"/>
  <c r="HW30"/>
  <c r="IU30"/>
  <c r="HW28"/>
  <c r="IU28"/>
  <c r="HW33"/>
  <c r="IU33"/>
  <c r="HW26"/>
  <c r="IU26"/>
  <c r="HW24"/>
  <c r="IU24"/>
  <c r="HW22"/>
  <c r="IU22"/>
  <c r="HW20"/>
  <c r="IU20"/>
  <c r="HW18"/>
  <c r="IU18"/>
  <c r="HW27"/>
  <c r="IU27"/>
  <c r="HW25"/>
  <c r="IU25"/>
  <c r="HW23"/>
  <c r="IU23"/>
  <c r="HW21"/>
  <c r="IU21"/>
  <c r="HW19"/>
  <c r="IU19"/>
  <c r="FG17"/>
  <c r="GD17" s="1"/>
  <c r="HA17" s="1"/>
  <c r="HX17" s="1"/>
  <c r="IU17" s="1"/>
  <c r="JR17" s="1"/>
  <c r="KO17" s="1"/>
  <c r="LL17" s="1"/>
  <c r="FF17"/>
  <c r="GC17" s="1"/>
  <c r="GZ17" s="1"/>
  <c r="HW17" s="1"/>
  <c r="IT17" s="1"/>
  <c r="JQ17" s="1"/>
  <c r="KN17" s="1"/>
  <c r="LK17" s="1"/>
  <c r="C35" i="3"/>
  <c r="AY14" i="13"/>
  <c r="AY15"/>
  <c r="AY17"/>
  <c r="FG6" i="1"/>
  <c r="GD6" s="1"/>
  <c r="HA6" s="1"/>
  <c r="HX6" s="1"/>
  <c r="IU6" s="1"/>
  <c r="JR6" s="1"/>
  <c r="KO6" s="1"/>
  <c r="LL6" s="1"/>
  <c r="FF6"/>
  <c r="AW15" i="13"/>
  <c r="AV15"/>
  <c r="AV14"/>
  <c r="AS10"/>
  <c r="AS12" s="1"/>
  <c r="AT12"/>
  <c r="AU14"/>
  <c r="AU17"/>
  <c r="AU16"/>
  <c r="AU15"/>
  <c r="AW17"/>
  <c r="AW14"/>
  <c r="AW16"/>
  <c r="AV16"/>
  <c r="FG15" i="1"/>
  <c r="GD15" s="1"/>
  <c r="HA15" s="1"/>
  <c r="HX15" s="1"/>
  <c r="IU15" s="1"/>
  <c r="JR15" s="1"/>
  <c r="KO15" s="1"/>
  <c r="LL15" s="1"/>
  <c r="FF15"/>
  <c r="GC15" s="1"/>
  <c r="GZ15" s="1"/>
  <c r="FG14"/>
  <c r="GD14" s="1"/>
  <c r="HA14" s="1"/>
  <c r="HX14" s="1"/>
  <c r="IU14" s="1"/>
  <c r="JR14" s="1"/>
  <c r="KO14" s="1"/>
  <c r="LL14" s="1"/>
  <c r="FF14"/>
  <c r="GC14" s="1"/>
  <c r="GZ14" s="1"/>
  <c r="FG13"/>
  <c r="GD13" s="1"/>
  <c r="HA13" s="1"/>
  <c r="HX13" s="1"/>
  <c r="IU13" s="1"/>
  <c r="JR13" s="1"/>
  <c r="KO13" s="1"/>
  <c r="LL13" s="1"/>
  <c r="FF13"/>
  <c r="GC13" s="1"/>
  <c r="GZ13" s="1"/>
  <c r="FG12"/>
  <c r="GD12" s="1"/>
  <c r="HA12" s="1"/>
  <c r="HX12" s="1"/>
  <c r="IU12" s="1"/>
  <c r="JR12" s="1"/>
  <c r="KO12" s="1"/>
  <c r="LL12" s="1"/>
  <c r="HW12"/>
  <c r="IT12" s="1"/>
  <c r="JQ12" s="1"/>
  <c r="KN12" s="1"/>
  <c r="LK12" s="1"/>
  <c r="FG11"/>
  <c r="GD11" s="1"/>
  <c r="HA11" s="1"/>
  <c r="HX11" s="1"/>
  <c r="IU11" s="1"/>
  <c r="JR11" s="1"/>
  <c r="KO11" s="1"/>
  <c r="LL11" s="1"/>
  <c r="FF11"/>
  <c r="GC11" s="1"/>
  <c r="GZ11" s="1"/>
  <c r="HW10"/>
  <c r="IT10" s="1"/>
  <c r="JQ10" s="1"/>
  <c r="KN10" s="1"/>
  <c r="LK10" s="1"/>
  <c r="FG9"/>
  <c r="GD9" s="1"/>
  <c r="HA9" s="1"/>
  <c r="HX9" s="1"/>
  <c r="IU9" s="1"/>
  <c r="JR9" s="1"/>
  <c r="KO9" s="1"/>
  <c r="LL9" s="1"/>
  <c r="FF9"/>
  <c r="GC9" s="1"/>
  <c r="GZ9" s="1"/>
  <c r="FG8"/>
  <c r="GD8" s="1"/>
  <c r="HA8" s="1"/>
  <c r="HX8" s="1"/>
  <c r="IU8" s="1"/>
  <c r="JR8" s="1"/>
  <c r="KO8" s="1"/>
  <c r="LL8" s="1"/>
  <c r="FF8"/>
  <c r="GC8" s="1"/>
  <c r="GZ8" s="1"/>
  <c r="IT19" l="1"/>
  <c r="JR19"/>
  <c r="IT21"/>
  <c r="JR21"/>
  <c r="IT23"/>
  <c r="JR23"/>
  <c r="IT25"/>
  <c r="JR25"/>
  <c r="IT27"/>
  <c r="JR27"/>
  <c r="IT18"/>
  <c r="JR18"/>
  <c r="IT20"/>
  <c r="JR20"/>
  <c r="IT22"/>
  <c r="JR22"/>
  <c r="IT24"/>
  <c r="JR24"/>
  <c r="IT26"/>
  <c r="JR26"/>
  <c r="IT33"/>
  <c r="JR33"/>
  <c r="IT28"/>
  <c r="JR28"/>
  <c r="IT30"/>
  <c r="JR30"/>
  <c r="IT32"/>
  <c r="JR32"/>
  <c r="IT29"/>
  <c r="JR29"/>
  <c r="IT31"/>
  <c r="JR31"/>
  <c r="IT34"/>
  <c r="JR34"/>
  <c r="GC6"/>
  <c r="GZ6" s="1"/>
  <c r="AS14" i="13"/>
  <c r="CB14" s="1"/>
  <c r="AS16"/>
  <c r="CB16" s="1"/>
  <c r="AS15"/>
  <c r="AS17"/>
  <c r="AT16"/>
  <c r="AT15"/>
  <c r="CB15" s="1"/>
  <c r="AT17"/>
  <c r="AT14"/>
  <c r="HW15" i="1"/>
  <c r="IT15" s="1"/>
  <c r="JQ15" s="1"/>
  <c r="KN15" s="1"/>
  <c r="LK15" s="1"/>
  <c r="HW14"/>
  <c r="IT14" s="1"/>
  <c r="JQ14" s="1"/>
  <c r="KN14" s="1"/>
  <c r="LK14" s="1"/>
  <c r="HW13"/>
  <c r="IT13" s="1"/>
  <c r="JQ13" s="1"/>
  <c r="KN13" s="1"/>
  <c r="LK13" s="1"/>
  <c r="HW11"/>
  <c r="IT11" s="1"/>
  <c r="JQ11" s="1"/>
  <c r="KN11" s="1"/>
  <c r="LK11" s="1"/>
  <c r="HW9"/>
  <c r="IT9" s="1"/>
  <c r="JQ9" s="1"/>
  <c r="KN9" s="1"/>
  <c r="LK9" s="1"/>
  <c r="HW8"/>
  <c r="IT8" s="1"/>
  <c r="JQ8" s="1"/>
  <c r="KN8" s="1"/>
  <c r="LK8" s="1"/>
  <c r="CB17" i="13" l="1"/>
  <c r="CC16" s="1"/>
  <c r="JQ34" i="1"/>
  <c r="KO34"/>
  <c r="JQ31"/>
  <c r="KO31"/>
  <c r="JQ29"/>
  <c r="KO29"/>
  <c r="JQ32"/>
  <c r="KO32"/>
  <c r="JQ30"/>
  <c r="KO30"/>
  <c r="JQ28"/>
  <c r="KO28"/>
  <c r="JQ33"/>
  <c r="KO33"/>
  <c r="JQ26"/>
  <c r="KO26"/>
  <c r="JQ24"/>
  <c r="KO24"/>
  <c r="JQ22"/>
  <c r="KO22"/>
  <c r="JQ20"/>
  <c r="KO20"/>
  <c r="JQ18"/>
  <c r="KO18"/>
  <c r="JQ27"/>
  <c r="KO27"/>
  <c r="JQ25"/>
  <c r="KO25"/>
  <c r="JQ23"/>
  <c r="KO23"/>
  <c r="JQ21"/>
  <c r="KO21"/>
  <c r="JQ19"/>
  <c r="KO19"/>
  <c r="C57" i="3"/>
  <c r="HW6" i="1"/>
  <c r="IT6" s="1"/>
  <c r="CC14" i="13"/>
  <c r="BR2" i="4"/>
  <c r="DL2" s="1"/>
  <c r="CO2"/>
  <c r="BR3"/>
  <c r="DL3" s="1"/>
  <c r="CO3"/>
  <c r="F16" i="13"/>
  <c r="D68"/>
  <c r="KN19" i="1" l="1"/>
  <c r="LL19"/>
  <c r="KN21"/>
  <c r="LL21"/>
  <c r="LK21" s="1"/>
  <c r="KN23"/>
  <c r="LL23"/>
  <c r="KN25"/>
  <c r="LL25"/>
  <c r="LK25" s="1"/>
  <c r="KN27"/>
  <c r="LL27"/>
  <c r="KN18"/>
  <c r="LL18"/>
  <c r="LK18" s="1"/>
  <c r="KN20"/>
  <c r="LL20"/>
  <c r="LK20" s="1"/>
  <c r="KN22"/>
  <c r="LL22"/>
  <c r="LK22" s="1"/>
  <c r="KN24"/>
  <c r="LL24"/>
  <c r="LK24" s="1"/>
  <c r="KN26"/>
  <c r="LL26"/>
  <c r="LK26" s="1"/>
  <c r="KN33"/>
  <c r="LL33"/>
  <c r="LK33" s="1"/>
  <c r="KN28"/>
  <c r="LL28"/>
  <c r="LK28" s="1"/>
  <c r="KN30"/>
  <c r="LL30"/>
  <c r="LK30" s="1"/>
  <c r="KN32"/>
  <c r="LL32"/>
  <c r="LK32" s="1"/>
  <c r="KN29"/>
  <c r="LL29"/>
  <c r="LK29" s="1"/>
  <c r="KN31"/>
  <c r="LL31"/>
  <c r="LK31" s="1"/>
  <c r="KN34"/>
  <c r="LL34"/>
  <c r="LK34" s="1"/>
  <c r="F12" i="13"/>
  <c r="F13"/>
  <c r="F11"/>
  <c r="F14"/>
  <c r="F15"/>
  <c r="JQ6" i="1"/>
  <c r="KN6" s="1"/>
  <c r="LK6" s="1"/>
  <c r="CC15" i="13"/>
  <c r="FH2"/>
  <c r="F10"/>
  <c r="F8"/>
  <c r="F9"/>
  <c r="E68"/>
  <c r="E39"/>
  <c r="LK27" i="1" l="1"/>
  <c r="LK23"/>
  <c r="LK19"/>
</calcChain>
</file>

<file path=xl/sharedStrings.xml><?xml version="1.0" encoding="utf-8"?>
<sst xmlns="http://schemas.openxmlformats.org/spreadsheetml/2006/main" count="507" uniqueCount="250">
  <si>
    <t>coeff</t>
  </si>
  <si>
    <t>%</t>
  </si>
  <si>
    <t>Français - 1</t>
  </si>
  <si>
    <t>Maths - 1</t>
  </si>
  <si>
    <t>Vérifiez le prénom</t>
  </si>
  <si>
    <t>Nom de famille</t>
  </si>
  <si>
    <t>X</t>
  </si>
  <si>
    <t>/</t>
  </si>
  <si>
    <t>.</t>
  </si>
  <si>
    <r>
      <rPr>
        <b/>
        <sz val="16"/>
        <rFont val="Arial"/>
        <family val="2"/>
      </rPr>
      <t>Ecole</t>
    </r>
    <r>
      <rPr>
        <sz val="16"/>
        <rFont val="Arial"/>
        <family val="2"/>
      </rPr>
      <t xml:space="preserve"> et </t>
    </r>
    <r>
      <rPr>
        <b/>
        <sz val="16"/>
        <rFont val="Arial"/>
        <family val="2"/>
      </rPr>
      <t>CLAE</t>
    </r>
    <r>
      <rPr>
        <sz val="16"/>
        <rFont val="Arial"/>
        <family val="2"/>
      </rPr>
      <t xml:space="preserve"> Albert </t>
    </r>
    <r>
      <rPr>
        <b/>
        <sz val="16"/>
        <rFont val="Arial"/>
        <family val="2"/>
      </rPr>
      <t xml:space="preserve">Einstein   </t>
    </r>
    <r>
      <rPr>
        <sz val="16"/>
        <rFont val="Arial"/>
        <family val="2"/>
      </rPr>
      <t>9 allée du Parc                      94200 Ivry-sur-Seine                     Tél. 01 49 60 26 02</t>
    </r>
  </si>
  <si>
    <t>Education Nationale                             Académie de Créteil Département du Val-de-Marne 3e circonscription</t>
  </si>
  <si>
    <t>Livret d'évaluation</t>
  </si>
  <si>
    <t>cycle 2 et cyle 3</t>
  </si>
  <si>
    <t>Année scolaire</t>
  </si>
  <si>
    <t>Nom de l'enseignant</t>
  </si>
  <si>
    <t>Niveau dans le cycle</t>
  </si>
  <si>
    <t>Codage</t>
  </si>
  <si>
    <t>acquis</t>
  </si>
  <si>
    <t>en cours d'acquisition</t>
  </si>
  <si>
    <t>non acquis</t>
  </si>
  <si>
    <t>Nom</t>
  </si>
  <si>
    <t>Observations :</t>
  </si>
  <si>
    <t>Signature de l'enseignant</t>
  </si>
  <si>
    <t>Mathématiques</t>
  </si>
  <si>
    <t>Nombres et calculs</t>
  </si>
  <si>
    <t>Géométrie</t>
  </si>
  <si>
    <t>Grandeurs et mesures</t>
  </si>
  <si>
    <t>Education physique et sportive</t>
  </si>
  <si>
    <t>Langue vivante</t>
  </si>
  <si>
    <t>Langue 1</t>
  </si>
  <si>
    <t>Langue 4</t>
  </si>
  <si>
    <t>Langue 3</t>
  </si>
  <si>
    <t>Langue 2</t>
  </si>
  <si>
    <t>Eps 5</t>
  </si>
  <si>
    <t>Arts 4</t>
  </si>
  <si>
    <t>Arts 5</t>
  </si>
  <si>
    <t>Signature du directeur</t>
  </si>
  <si>
    <t>Signature(s) du(es) parent(s)</t>
  </si>
  <si>
    <r>
      <t xml:space="preserve">Ce livret contient les résultats obtenus par votre enfant aux évaluations. Les compétences et connaissances précisées en </t>
    </r>
    <r>
      <rPr>
        <b/>
        <sz val="16"/>
        <rFont val="Arial"/>
        <family val="2"/>
      </rPr>
      <t>gras</t>
    </r>
    <r>
      <rPr>
        <sz val="16"/>
        <rFont val="Arial"/>
        <family val="2"/>
      </rPr>
      <t xml:space="preserve"> correspondent aux paliers de fin de ce1 ou de cm2.</t>
    </r>
  </si>
  <si>
    <t>Français</t>
  </si>
  <si>
    <t>Utilise les unités usuelles de mesure ; estime une mesure</t>
  </si>
  <si>
    <t>Trace des longueurs</t>
  </si>
  <si>
    <t>Est précis et soigneux dans les tracés, les mesures et les calculs</t>
  </si>
  <si>
    <t>Résout des problèmes de longueur et de masse</t>
  </si>
  <si>
    <t>Utilise un tableau, un graphique</t>
  </si>
  <si>
    <t>Organise les données d'un énoncé</t>
  </si>
  <si>
    <t>Math</t>
  </si>
  <si>
    <t>Total</t>
  </si>
  <si>
    <t>rang</t>
  </si>
  <si>
    <t>75 à 100</t>
  </si>
  <si>
    <t xml:space="preserve"> </t>
  </si>
  <si>
    <t>50 à 74</t>
  </si>
  <si>
    <t>25 à 49</t>
  </si>
  <si>
    <t>0 à 24</t>
  </si>
  <si>
    <t>75 à 100 %</t>
  </si>
  <si>
    <t>50 à 74 %</t>
  </si>
  <si>
    <t>25 à 49 %</t>
  </si>
  <si>
    <t>0 à 24 %</t>
  </si>
  <si>
    <t>2010 - 2011</t>
  </si>
  <si>
    <t>total</t>
  </si>
  <si>
    <t>Feui 2</t>
  </si>
  <si>
    <t>Feui 3</t>
  </si>
  <si>
    <t>1er Trimestre</t>
  </si>
  <si>
    <t>Nom 1</t>
  </si>
  <si>
    <t>Prénom 1</t>
  </si>
  <si>
    <t>Nom2</t>
  </si>
  <si>
    <t>Prénom2</t>
  </si>
  <si>
    <t>Dire</t>
  </si>
  <si>
    <t>La maîtrise de la langue française</t>
  </si>
  <si>
    <t>Prend la parole</t>
  </si>
  <si>
    <t>Raconte une histoire</t>
  </si>
  <si>
    <t>S'exprime clairement à l'oral en utilisant un vocabulaire approprié</t>
  </si>
  <si>
    <t>Participe en classe à un échange en respectant les règles de la comunication</t>
  </si>
  <si>
    <t>Dit de mémoire quelques textes en prose ou poèmes courts</t>
  </si>
  <si>
    <t>Lire</t>
  </si>
  <si>
    <t>Tape les syllabes</t>
  </si>
  <si>
    <t>Entend les sons étudiés dans un mot</t>
  </si>
  <si>
    <t>Trouve la place du son</t>
  </si>
  <si>
    <t>Reconnaît la graphie des sons étudiés</t>
  </si>
  <si>
    <t>Lit des syllabes</t>
  </si>
  <si>
    <t>Déchiffre des mots</t>
  </si>
  <si>
    <t xml:space="preserve">Lit les mots de la classe </t>
  </si>
  <si>
    <t>Comprend un texte lu par l'adulte</t>
  </si>
  <si>
    <t xml:space="preserve">Comprend une phrase lue par l'adulte </t>
  </si>
  <si>
    <t>Comprend une phrase lue seul</t>
  </si>
  <si>
    <t>Lit à haute voix en respectant la ponctuation</t>
  </si>
  <si>
    <t>Lit à haute voix en mettant le ton</t>
  </si>
  <si>
    <t>Lit seul, à haute voix, un texte comprenant des mots connus et inconnus</t>
  </si>
  <si>
    <t>Ecoute  des textes lus, du patrimoine et des oeuvres intégrales de la littérature de jeunesse adaptés à son âge</t>
  </si>
  <si>
    <t>Lit seul et comprend un énoncé, une consigne simple</t>
  </si>
  <si>
    <t>Dégage le thème d'un paragraphe ou d'un texte court</t>
  </si>
  <si>
    <t>Lit silencieusement un texte en déchiffrant les mots inconnus et manifeste sa compréhension dans un résumé, une reformulation, des réponses à des questions</t>
  </si>
  <si>
    <t>Connaît les lettres de l'alphabet</t>
  </si>
  <si>
    <t>Connaît le son de chaque lettre</t>
  </si>
  <si>
    <t>Ecrire</t>
  </si>
  <si>
    <t>Forme correctement les lettres</t>
  </si>
  <si>
    <t>Ecrit sur les lignes, entre les lignes</t>
  </si>
  <si>
    <t>Recopie un texte intégralement</t>
  </si>
  <si>
    <t>Copie un texte court sans erreur dans une écriture cursive lisible et avec une présentation soignée</t>
  </si>
  <si>
    <t>Ecrit des syllabes</t>
  </si>
  <si>
    <t>Ecrit un mot</t>
  </si>
  <si>
    <t>Ecrit une phrase</t>
  </si>
  <si>
    <t xml:space="preserve">Utilise ses connaissances pour mieux écrire un texte </t>
  </si>
  <si>
    <t>Ecrit de manière autonome un texte de cinq à dix lignes</t>
  </si>
  <si>
    <t>Etude de la langue : VOCABULAIRE</t>
  </si>
  <si>
    <t>utilise des mots précis pour s'exprimer</t>
  </si>
  <si>
    <t>Donne des synonymes</t>
  </si>
  <si>
    <t>Trouve un mot de sens opposé</t>
  </si>
  <si>
    <t>Regroupe des mots par familles</t>
  </si>
  <si>
    <t>Connaît l'ordre alphabétique</t>
  </si>
  <si>
    <t>Classe des mots dans l'ordre alphabétique</t>
  </si>
  <si>
    <t>Se sert d'un dictionnaire adapté à son âge</t>
  </si>
  <si>
    <t>Commence à utiliser l'ordre alphabétique</t>
  </si>
  <si>
    <t>Etude de la langue : GRAMMAIRE</t>
  </si>
  <si>
    <t>Identifie la phrase</t>
  </si>
  <si>
    <t>Identifie le verbe</t>
  </si>
  <si>
    <t>Identifie le nom</t>
  </si>
  <si>
    <t>Identifie l'article</t>
  </si>
  <si>
    <t>Identifie l'adjectif qualificatif</t>
  </si>
  <si>
    <t>Identifie le pronom personnel (sujet)</t>
  </si>
  <si>
    <t>Identifie la phrase, le verbe, le nom, l'article, l'adjectif qualificatif, le pronom personnel (sujet)</t>
  </si>
  <si>
    <t>Repère le verbe d'une phrase et son sujet</t>
  </si>
  <si>
    <t>Trouve l'infinitif d'un verbe</t>
  </si>
  <si>
    <t>Conjugue les verbes du 1er groupe au présent</t>
  </si>
  <si>
    <t>Conjugue le verbe  avoir au présent</t>
  </si>
  <si>
    <t>Conjugue le verbe être  au présent</t>
  </si>
  <si>
    <t>Conjugue le verbe faire au présent de l'indicatif</t>
  </si>
  <si>
    <t>Conjugue le verbe aller au présent de l'indicatif</t>
  </si>
  <si>
    <t>Conjugue le verbe dire au présent de l'indicatif</t>
  </si>
  <si>
    <t>Conjugue le verbe venir au présent de l'indicatif</t>
  </si>
  <si>
    <t>Conjugue les verbes du 1er groupe au futur</t>
  </si>
  <si>
    <t>Conjugue le verbe  avoir au futur</t>
  </si>
  <si>
    <t>Conjugue le verbe être  au futur</t>
  </si>
  <si>
    <t>Conjugue les verbes du 1er groupe au passé-composé</t>
  </si>
  <si>
    <t>Conjugue le verbe  avoir au passé-composé</t>
  </si>
  <si>
    <t>Conjugue le verbe être  au passé-composé</t>
  </si>
  <si>
    <t>Conjugue les verbes du 1er groupe, être et avoir, au présent et au futur, au passé composé de l'indicatif ; conjuguer les verbes faire, aller, dire, venir au présent de l'indicatif</t>
  </si>
  <si>
    <t>Distingue le présent, du futur et du passé</t>
  </si>
  <si>
    <t>Etude de la langue : Orthographe</t>
  </si>
  <si>
    <t>Ecrit en respectant les correspondances entre lettres et sons et les règles relatives à la valeur des lettres</t>
  </si>
  <si>
    <t>Ecris sans erreur des mots mémorisés</t>
  </si>
  <si>
    <t>Accorde le verbe avec le sujet</t>
  </si>
  <si>
    <t>Accorde le nom avec le déterminant</t>
  </si>
  <si>
    <t>Effectue les accords déterminant-nom-adjectif</t>
  </si>
  <si>
    <t>Orthographie correctement des formes conjugués, respecte l'accord entre le sujet et le verbe, ainsi que les accords en genre et en nombre dans le groupe nominal</t>
  </si>
  <si>
    <t>Les principaux éléments de mathématiques</t>
  </si>
  <si>
    <t>Ecrit la suite des nombres  jusqu'à  99</t>
  </si>
  <si>
    <t>Ecrit des nombres dictés jusqu'à 99</t>
  </si>
  <si>
    <t>Chiffre une quantité</t>
  </si>
  <si>
    <t xml:space="preserve">Dénombre une quantité </t>
  </si>
  <si>
    <t>Dessine une quantité</t>
  </si>
  <si>
    <t>Compare des nombres</t>
  </si>
  <si>
    <t>Range des nombres</t>
  </si>
  <si>
    <t>Décompose des nombres</t>
  </si>
  <si>
    <t>Connaît la suite écrite de 2 en 2</t>
  </si>
  <si>
    <t>Connaît la suite écrite de 5 en 5</t>
  </si>
  <si>
    <t>Connaît la suite écrite de 10 en 10</t>
  </si>
  <si>
    <t>Connaît les compléments à 10</t>
  </si>
  <si>
    <t>Connaît quelques doubles et moitié</t>
  </si>
  <si>
    <t>Ecrit, nomme, compare, range les nombres entiers naturels &lt;1000</t>
  </si>
  <si>
    <t>Résout des problèmes de dénombrement</t>
  </si>
  <si>
    <t xml:space="preserve">Maîtrise la technique opératoire de l'addition sans retenue  </t>
  </si>
  <si>
    <t xml:space="preserve">Maîtrise la technique opératoire de l'addition avec retenue  </t>
  </si>
  <si>
    <t>Maîtrise la technique opératoire de la soustraction sans retenue</t>
  </si>
  <si>
    <t>Maîtrise la technique opératoire de la soustraction avec retenue</t>
  </si>
  <si>
    <t xml:space="preserve">Maîtrise la technique opératoire de la multiplication </t>
  </si>
  <si>
    <t>Calculs : additions, soustractions, multiplications</t>
  </si>
  <si>
    <t>Divise par 2  dans le cas où le quotient exact est entier</t>
  </si>
  <si>
    <t>Divise par 5 dans le cas où le quotient exact est entier</t>
  </si>
  <si>
    <t>Divise par 2 et par 5 dans le cas où le quotient exact est entier</t>
  </si>
  <si>
    <t>Connaît les tables d'additions de  1 à 6</t>
  </si>
  <si>
    <t>Connaît les tables de multiplication par ........</t>
  </si>
  <si>
    <t>Restitue et utilise les tables d'additions et de multiplication par 2, 3, 4 et 5</t>
  </si>
  <si>
    <t>Calcule mentalement en utilisant des additions simples</t>
  </si>
  <si>
    <t>Calcule mentalement en utilisant des soustractions simples</t>
  </si>
  <si>
    <t>Calcule mentalement en utilisant des multiplications simples</t>
  </si>
  <si>
    <t>Calcule mentalement en utilisant des additions, des soustractions et des multiplications simples</t>
  </si>
  <si>
    <t>Reconnaît des situations additives</t>
  </si>
  <si>
    <t>Reconnaît des situations soustractives</t>
  </si>
  <si>
    <t>Reconnaît des situations multiplicatives</t>
  </si>
  <si>
    <t>Expose clairement le résultat (dessin, phrase…)</t>
  </si>
  <si>
    <t>Résout des problèmes relevant de l'addition, de la soustraction et de la multiplication</t>
  </si>
  <si>
    <t>Utilise les fonctions de base de la calculatrice</t>
  </si>
  <si>
    <t>Situe un objet ou une personne (droite, gauche, dessus, dessous, haut, bas, devant, derrière...)</t>
  </si>
  <si>
    <t>Code et décode un déplacement</t>
  </si>
  <si>
    <t>Situe un objet par rapport à soi ou à un autre objet, donne sa position et décrit son déplacement</t>
  </si>
  <si>
    <t>Reconnaît et nomme les figures planes</t>
  </si>
  <si>
    <t>Reconnaît et nomme les solides</t>
  </si>
  <si>
    <t xml:space="preserve">Décrit les figures planes </t>
  </si>
  <si>
    <t>Décrit les figures  solides</t>
  </si>
  <si>
    <t>Reconnaît, nomme et décrit les figures planes et les solides usuels</t>
  </si>
  <si>
    <t>Utilise la règle</t>
  </si>
  <si>
    <t>Utilise l'équerre</t>
  </si>
  <si>
    <t>Trace un carré, un rectangle, un triangle rectangle sur quadrillage</t>
  </si>
  <si>
    <t>Reproduit une figure</t>
  </si>
  <si>
    <t>Utilise la règle et l'équerre pour tracer avec soin et précision un carré, un rectangle, un triangle rectangle</t>
  </si>
  <si>
    <t>Trace un alignement</t>
  </si>
  <si>
    <t>Trace un angle droit</t>
  </si>
  <si>
    <t>Trace le symétrique</t>
  </si>
  <si>
    <t>Perçoit et reconnaît quelques relations et propriétés géométriques : alignement, angle droit, axe de symétrie, égalité de longueurs</t>
  </si>
  <si>
    <t>Repère les nœuds</t>
  </si>
  <si>
    <t>Repère les cases</t>
  </si>
  <si>
    <t>Repère des cases, des nœuds d'un quadrillage</t>
  </si>
  <si>
    <t>Résout un problème géométrique</t>
  </si>
  <si>
    <t>Mesure des longueurs</t>
  </si>
  <si>
    <t>Compare des longueurs</t>
  </si>
  <si>
    <t>Organisation et gestion des données</t>
  </si>
  <si>
    <t>C2</t>
  </si>
  <si>
    <t>Les compétences sociales et civiques</t>
  </si>
  <si>
    <t>Reconnaît les emblèmes et les symboles de la république française</t>
  </si>
  <si>
    <t>Connaître les principes et les fondements de la vie civique et sociale</t>
  </si>
  <si>
    <t>Avoir un comportement responsable</t>
  </si>
  <si>
    <t>Prend la parole à bon escient</t>
  </si>
  <si>
    <t>Ecoute les autres</t>
  </si>
  <si>
    <t>Respecte les règles de vie de la classe</t>
  </si>
  <si>
    <t>Respecte les règles de vie de l'école</t>
  </si>
  <si>
    <t>Respecte les autres et les règles de vie collective</t>
  </si>
  <si>
    <t>Mène un travail à son terme</t>
  </si>
  <si>
    <t>S'organise seul</t>
  </si>
  <si>
    <t>Gére le matériel</t>
  </si>
  <si>
    <t>Travaille avec soin</t>
  </si>
  <si>
    <t>Accepte la difficulté et l'effort</t>
  </si>
  <si>
    <t>Pratique un jeu ou un sport en respectant les règles</t>
  </si>
  <si>
    <t>Applique les codes de la politesse dans ses relations avec ses camarades, avec les adultes à l'école et hors de l'école, avec le maître au sein de la classe</t>
  </si>
  <si>
    <t>Découverte du monde</t>
  </si>
  <si>
    <t>Se repérer dans l'espace et le temps</t>
  </si>
  <si>
    <t>espace 1</t>
  </si>
  <si>
    <t>temps 2</t>
  </si>
  <si>
    <t>Découvrir le monde du vivant, de la matière et des objets</t>
  </si>
  <si>
    <t>Vivant 1</t>
  </si>
  <si>
    <t>Matière 1</t>
  </si>
  <si>
    <t>Pratiques artistiques et histoire des Arts</t>
  </si>
  <si>
    <t>Coopérer et s'opposer</t>
  </si>
  <si>
    <t>Déplacement</t>
  </si>
  <si>
    <t>Actions artistiques</t>
  </si>
  <si>
    <t xml:space="preserve">Arts visuels </t>
  </si>
  <si>
    <t>Histoire de l'Art</t>
  </si>
  <si>
    <t>Autres 1</t>
  </si>
  <si>
    <t>Autres 2</t>
  </si>
  <si>
    <t>Autres 3</t>
  </si>
  <si>
    <t>Autres 4</t>
  </si>
  <si>
    <t>Autres 5</t>
  </si>
  <si>
    <t>Autres 6</t>
  </si>
  <si>
    <t>Autres 7</t>
  </si>
  <si>
    <t>Fin</t>
  </si>
  <si>
    <t>Musique</t>
  </si>
  <si>
    <t>Réaliser une performance</t>
  </si>
  <si>
    <t>Espace 2</t>
  </si>
  <si>
    <t>Temps 1</t>
  </si>
  <si>
    <t>Vivant 2</t>
  </si>
</sst>
</file>

<file path=xl/styles.xml><?xml version="1.0" encoding="utf-8"?>
<styleSheet xmlns="http://schemas.openxmlformats.org/spreadsheetml/2006/main">
  <numFmts count="1">
    <numFmt numFmtId="164" formatCode="0.0"/>
  </numFmts>
  <fonts count="37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indexed="10"/>
      <name val="Arial"/>
      <family val="2"/>
    </font>
    <font>
      <b/>
      <sz val="12"/>
      <color indexed="3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2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b/>
      <sz val="22"/>
      <name val="Arial"/>
      <family val="2"/>
    </font>
    <font>
      <sz val="14"/>
      <name val="Arial"/>
      <family val="2"/>
    </font>
    <font>
      <u/>
      <sz val="16"/>
      <name val="Arial"/>
      <family val="2"/>
    </font>
    <font>
      <b/>
      <sz val="18"/>
      <name val="Arial"/>
      <family val="2"/>
    </font>
    <font>
      <b/>
      <sz val="12"/>
      <color rgb="FF333333"/>
      <name val="Arial"/>
      <family val="2"/>
    </font>
    <font>
      <sz val="10"/>
      <name val="Arial"/>
      <family val="2"/>
    </font>
    <font>
      <b/>
      <sz val="16"/>
      <color rgb="FFFF0000"/>
      <name val="Arial"/>
      <family val="2"/>
    </font>
    <font>
      <sz val="12"/>
      <color indexed="8"/>
      <name val="Arial"/>
      <family val="2"/>
    </font>
    <font>
      <sz val="12"/>
      <color rgb="FFFF0000"/>
      <name val="Arial"/>
      <family val="2"/>
    </font>
    <font>
      <sz val="12"/>
      <color theme="3" tint="-0.249977111117893"/>
      <name val="Arial"/>
      <family val="2"/>
    </font>
    <font>
      <b/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8"/>
      <color indexed="3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thin">
        <color indexed="23"/>
      </top>
      <bottom style="thin">
        <color indexed="23"/>
      </bottom>
      <diagonal/>
    </border>
    <border>
      <left style="medium">
        <color indexed="8"/>
      </left>
      <right/>
      <top style="thin">
        <color indexed="23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23"/>
      </bottom>
      <diagonal/>
    </border>
    <border>
      <left/>
      <right style="thin">
        <color indexed="8"/>
      </right>
      <top style="medium">
        <color indexed="64"/>
      </top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thin">
        <color indexed="23"/>
      </bottom>
      <diagonal/>
    </border>
    <border>
      <left/>
      <right style="thin">
        <color indexed="8"/>
      </right>
      <top style="medium">
        <color indexed="8"/>
      </top>
      <bottom style="thin">
        <color indexed="23"/>
      </bottom>
      <diagonal/>
    </border>
    <border>
      <left style="medium">
        <color indexed="8"/>
      </left>
      <right style="thin">
        <color indexed="8"/>
      </right>
      <top style="thin">
        <color indexed="23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23"/>
      </bottom>
      <diagonal/>
    </border>
    <border>
      <left style="medium">
        <color indexed="8"/>
      </left>
      <right/>
      <top style="thin">
        <color indexed="23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0">
    <xf numFmtId="0" fontId="0" fillId="0" borderId="0" xfId="0"/>
    <xf numFmtId="0" fontId="0" fillId="0" borderId="0" xfId="0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0" borderId="0" xfId="0" applyFill="1" applyAlignment="1">
      <alignment horizontal="right" vertical="center"/>
    </xf>
    <xf numFmtId="0" fontId="11" fillId="11" borderId="0" xfId="0" applyFont="1" applyFill="1" applyAlignment="1">
      <alignment horizontal="right"/>
    </xf>
    <xf numFmtId="0" fontId="12" fillId="11" borderId="0" xfId="0" applyFont="1" applyFill="1" applyAlignment="1">
      <alignment horizontal="left"/>
    </xf>
    <xf numFmtId="0" fontId="11" fillId="12" borderId="0" xfId="0" applyFont="1" applyFill="1" applyAlignment="1">
      <alignment horizontal="right"/>
    </xf>
    <xf numFmtId="0" fontId="12" fillId="12" borderId="0" xfId="0" applyFont="1" applyFill="1" applyAlignment="1">
      <alignment horizontal="left"/>
    </xf>
    <xf numFmtId="0" fontId="3" fillId="13" borderId="0" xfId="0" applyFont="1" applyFill="1" applyAlignment="1">
      <alignment horizontal="center" vertical="center"/>
    </xf>
    <xf numFmtId="0" fontId="6" fillId="14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textRotation="90"/>
    </xf>
    <xf numFmtId="0" fontId="0" fillId="0" borderId="0" xfId="0" applyAlignment="1">
      <alignment horizontal="center" vertical="center" textRotation="90"/>
    </xf>
    <xf numFmtId="0" fontId="15" fillId="0" borderId="3" xfId="0" applyFont="1" applyBorder="1" applyAlignment="1">
      <alignment horizontal="center" vertical="center" textRotation="90" wrapText="1"/>
    </xf>
    <xf numFmtId="0" fontId="15" fillId="0" borderId="4" xfId="0" applyFont="1" applyBorder="1" applyAlignment="1">
      <alignment horizontal="center" vertical="center" textRotation="90" wrapText="1"/>
    </xf>
    <xf numFmtId="0" fontId="15" fillId="0" borderId="3" xfId="0" applyFont="1" applyBorder="1" applyAlignment="1">
      <alignment horizontal="center" vertical="center" textRotation="90"/>
    </xf>
    <xf numFmtId="0" fontId="15" fillId="0" borderId="4" xfId="0" applyFont="1" applyBorder="1" applyAlignment="1">
      <alignment horizontal="center" vertical="center" textRotation="90"/>
    </xf>
    <xf numFmtId="0" fontId="0" fillId="0" borderId="0" xfId="0" applyFont="1" applyAlignment="1">
      <alignment horizontal="center" vertical="center" textRotation="90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10" borderId="0" xfId="0" quotePrefix="1" applyFont="1" applyFill="1" applyBorder="1" applyAlignment="1" applyProtection="1">
      <alignment horizontal="center" vertical="center"/>
      <protection locked="0"/>
    </xf>
    <xf numFmtId="0" fontId="2" fillId="10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4" borderId="0" xfId="0" applyFill="1" applyBorder="1" applyAlignment="1" applyProtection="1">
      <alignment horizontal="center" vertical="center"/>
      <protection locked="0"/>
    </xf>
    <xf numFmtId="0" fontId="5" fillId="16" borderId="0" xfId="0" applyFont="1" applyFill="1" applyAlignment="1">
      <alignment horizontal="center" vertical="center"/>
    </xf>
    <xf numFmtId="0" fontId="2" fillId="10" borderId="0" xfId="0" applyFont="1" applyFill="1" applyAlignment="1" applyProtection="1">
      <alignment horizontal="center" vertical="center"/>
      <protection locked="0"/>
    </xf>
    <xf numFmtId="0" fontId="0" fillId="11" borderId="0" xfId="0" applyFill="1" applyAlignment="1" applyProtection="1">
      <alignment horizontal="center" vertical="center"/>
      <protection locked="0"/>
    </xf>
    <xf numFmtId="0" fontId="0" fillId="12" borderId="0" xfId="0" applyFill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 textRotation="90" wrapText="1"/>
    </xf>
    <xf numFmtId="0" fontId="15" fillId="0" borderId="2" xfId="0" applyFont="1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top" textRotation="90"/>
    </xf>
    <xf numFmtId="0" fontId="15" fillId="0" borderId="8" xfId="0" applyFont="1" applyBorder="1" applyAlignment="1">
      <alignment horizontal="center" vertical="center" textRotation="90"/>
    </xf>
    <xf numFmtId="0" fontId="15" fillId="0" borderId="2" xfId="0" applyFont="1" applyBorder="1" applyAlignment="1">
      <alignment horizontal="center" vertical="center" textRotation="90"/>
    </xf>
    <xf numFmtId="0" fontId="2" fillId="8" borderId="0" xfId="0" applyFont="1" applyFill="1" applyAlignment="1">
      <alignment horizontal="center" textRotation="90"/>
    </xf>
    <xf numFmtId="0" fontId="5" fillId="0" borderId="0" xfId="0" applyFont="1" applyAlignment="1">
      <alignment horizontal="left" vertical="center" wrapText="1"/>
    </xf>
    <xf numFmtId="0" fontId="11" fillId="18" borderId="0" xfId="0" applyFont="1" applyFill="1" applyAlignment="1">
      <alignment horizontal="right"/>
    </xf>
    <xf numFmtId="0" fontId="12" fillId="18" borderId="0" xfId="0" applyFont="1" applyFill="1" applyAlignment="1">
      <alignment horizontal="left"/>
    </xf>
    <xf numFmtId="0" fontId="11" fillId="20" borderId="0" xfId="0" applyFont="1" applyFill="1" applyAlignment="1">
      <alignment horizontal="right"/>
    </xf>
    <xf numFmtId="0" fontId="12" fillId="20" borderId="0" xfId="0" applyFont="1" applyFill="1" applyAlignment="1">
      <alignment horizontal="left"/>
    </xf>
    <xf numFmtId="0" fontId="2" fillId="10" borderId="15" xfId="0" applyFont="1" applyFill="1" applyBorder="1" applyAlignment="1" applyProtection="1">
      <alignment horizontal="center" vertical="center"/>
      <protection locked="0"/>
    </xf>
    <xf numFmtId="0" fontId="0" fillId="18" borderId="15" xfId="0" applyFill="1" applyBorder="1" applyAlignment="1" applyProtection="1">
      <alignment horizontal="center" vertical="center"/>
      <protection locked="0"/>
    </xf>
    <xf numFmtId="0" fontId="0" fillId="20" borderId="15" xfId="0" applyFill="1" applyBorder="1" applyAlignment="1" applyProtection="1">
      <alignment horizontal="center" vertical="center"/>
      <protection locked="0"/>
    </xf>
    <xf numFmtId="0" fontId="0" fillId="10" borderId="0" xfId="0" applyFill="1" applyAlignment="1" applyProtection="1">
      <alignment horizontal="center" vertical="center"/>
    </xf>
    <xf numFmtId="0" fontId="2" fillId="8" borderId="0" xfId="0" applyFont="1" applyFill="1" applyAlignment="1">
      <alignment horizontal="center" textRotation="90"/>
    </xf>
    <xf numFmtId="0" fontId="0" fillId="17" borderId="0" xfId="0" applyFont="1" applyFill="1" applyAlignment="1">
      <alignment horizontal="center" vertical="center"/>
    </xf>
    <xf numFmtId="0" fontId="0" fillId="19" borderId="0" xfId="0" applyFont="1" applyFill="1" applyAlignment="1">
      <alignment horizontal="center" vertical="center"/>
    </xf>
    <xf numFmtId="0" fontId="18" fillId="0" borderId="0" xfId="0" applyFont="1" applyAlignment="1" applyProtection="1">
      <alignment horizontal="center" vertical="center" wrapText="1"/>
    </xf>
    <xf numFmtId="0" fontId="18" fillId="0" borderId="16" xfId="0" applyFont="1" applyBorder="1" applyAlignment="1" applyProtection="1">
      <alignment horizontal="right" vertical="center" wrapText="1"/>
    </xf>
    <xf numFmtId="0" fontId="21" fillId="0" borderId="5" xfId="0" applyFont="1" applyBorder="1" applyAlignment="1" applyProtection="1">
      <alignment horizontal="center" vertical="center" wrapText="1"/>
    </xf>
    <xf numFmtId="0" fontId="21" fillId="0" borderId="1" xfId="0" applyFont="1" applyBorder="1" applyAlignment="1" applyProtection="1">
      <alignment horizontal="center" vertical="center" wrapText="1"/>
    </xf>
    <xf numFmtId="0" fontId="18" fillId="0" borderId="5" xfId="0" applyFont="1" applyBorder="1" applyAlignment="1" applyProtection="1">
      <alignment horizontal="center" vertical="center" wrapText="1"/>
    </xf>
    <xf numFmtId="0" fontId="18" fillId="0" borderId="0" xfId="0" applyFont="1" applyAlignment="1" applyProtection="1">
      <alignment vertical="center" wrapText="1"/>
    </xf>
    <xf numFmtId="0" fontId="18" fillId="0" borderId="0" xfId="0" applyFont="1" applyBorder="1" applyAlignment="1" applyProtection="1">
      <alignment horizontal="center" vertical="center" wrapText="1"/>
    </xf>
    <xf numFmtId="0" fontId="22" fillId="0" borderId="0" xfId="0" applyFont="1" applyAlignment="1" applyProtection="1">
      <alignment horizontal="center" vertical="center" wrapText="1"/>
    </xf>
    <xf numFmtId="0" fontId="19" fillId="0" borderId="1" xfId="0" applyFont="1" applyBorder="1" applyAlignment="1" applyProtection="1">
      <alignment horizontal="center" vertical="center" wrapText="1"/>
    </xf>
    <xf numFmtId="0" fontId="20" fillId="0" borderId="1" xfId="0" quotePrefix="1" applyFont="1" applyBorder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 wrapText="1"/>
    </xf>
    <xf numFmtId="0" fontId="24" fillId="0" borderId="0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right" vertical="center"/>
    </xf>
    <xf numFmtId="0" fontId="5" fillId="0" borderId="8" xfId="0" applyFont="1" applyBorder="1" applyAlignment="1" applyProtection="1">
      <alignment horizontal="left" vertical="center" wrapText="1"/>
    </xf>
    <xf numFmtId="0" fontId="0" fillId="0" borderId="17" xfId="0" applyBorder="1" applyAlignment="1">
      <alignment horizontal="center" vertical="top" textRotation="90"/>
    </xf>
    <xf numFmtId="0" fontId="15" fillId="0" borderId="18" xfId="0" applyFont="1" applyBorder="1" applyAlignment="1">
      <alignment horizontal="center" vertical="center" textRotation="90" wrapText="1"/>
    </xf>
    <xf numFmtId="0" fontId="15" fillId="0" borderId="19" xfId="0" applyFont="1" applyBorder="1" applyAlignment="1">
      <alignment horizontal="center" vertical="center" textRotation="90" wrapText="1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2" fillId="10" borderId="20" xfId="0" quotePrefix="1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textRotation="90" wrapText="1"/>
    </xf>
    <xf numFmtId="0" fontId="0" fillId="0" borderId="0" xfId="0" applyAlignment="1" applyProtection="1">
      <alignment horizontal="center" vertical="center"/>
    </xf>
    <xf numFmtId="0" fontId="0" fillId="10" borderId="0" xfId="0" applyFill="1" applyAlignment="1" applyProtection="1">
      <alignment horizontal="right" vertical="center"/>
    </xf>
    <xf numFmtId="0" fontId="0" fillId="0" borderId="0" xfId="0" applyFill="1" applyAlignment="1" applyProtection="1">
      <alignment horizontal="center" vertical="center"/>
    </xf>
    <xf numFmtId="0" fontId="0" fillId="10" borderId="0" xfId="0" applyFill="1" applyBorder="1" applyAlignment="1" applyProtection="1">
      <alignment horizontal="center" vertical="center"/>
    </xf>
    <xf numFmtId="0" fontId="0" fillId="10" borderId="0" xfId="0" applyFill="1" applyBorder="1" applyAlignment="1" applyProtection="1">
      <alignment horizontal="right" vertical="center"/>
    </xf>
    <xf numFmtId="0" fontId="11" fillId="2" borderId="0" xfId="0" applyFont="1" applyFill="1" applyAlignment="1" applyProtection="1">
      <alignment horizontal="right"/>
    </xf>
    <xf numFmtId="0" fontId="12" fillId="2" borderId="0" xfId="0" applyFont="1" applyFill="1" applyProtection="1"/>
    <xf numFmtId="0" fontId="3" fillId="0" borderId="0" xfId="0" applyFont="1" applyFill="1" applyAlignment="1" applyProtection="1">
      <alignment horizontal="center" vertical="center"/>
    </xf>
    <xf numFmtId="0" fontId="11" fillId="4" borderId="0" xfId="0" applyFont="1" applyFill="1" applyAlignment="1" applyProtection="1">
      <alignment horizontal="right"/>
    </xf>
    <xf numFmtId="0" fontId="12" fillId="4" borderId="0" xfId="0" applyFont="1" applyFill="1" applyProtection="1"/>
    <xf numFmtId="0" fontId="3" fillId="5" borderId="0" xfId="0" applyFont="1" applyFill="1" applyBorder="1" applyAlignment="1" applyProtection="1">
      <alignment horizontal="center" vertical="center"/>
    </xf>
    <xf numFmtId="0" fontId="2" fillId="8" borderId="0" xfId="0" applyFont="1" applyFill="1" applyAlignment="1">
      <alignment horizontal="center" textRotation="90"/>
    </xf>
    <xf numFmtId="0" fontId="10" fillId="0" borderId="25" xfId="0" applyFont="1" applyBorder="1" applyAlignment="1" applyProtection="1">
      <alignment horizontal="center" vertical="center" wrapText="1"/>
    </xf>
    <xf numFmtId="0" fontId="26" fillId="0" borderId="25" xfId="0" applyFont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textRotation="90" wrapText="1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9" fillId="0" borderId="32" xfId="0" applyFont="1" applyBorder="1" applyAlignment="1" applyProtection="1">
      <alignment horizontal="center" vertical="center" wrapText="1"/>
    </xf>
    <xf numFmtId="0" fontId="4" fillId="0" borderId="32" xfId="0" applyFont="1" applyFill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left" wrapText="1"/>
    </xf>
    <xf numFmtId="0" fontId="5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5" fillId="4" borderId="0" xfId="0" applyFont="1" applyFill="1" applyProtection="1">
      <protection locked="0"/>
    </xf>
    <xf numFmtId="0" fontId="4" fillId="4" borderId="0" xfId="0" applyFont="1" applyFill="1" applyAlignment="1" applyProtection="1">
      <alignment horizontal="right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1" fontId="0" fillId="0" borderId="0" xfId="0" applyNumberFormat="1" applyAlignment="1" applyProtection="1">
      <alignment horizontal="center" vertical="center"/>
    </xf>
    <xf numFmtId="0" fontId="30" fillId="0" borderId="0" xfId="0" applyFont="1" applyFill="1" applyAlignment="1" applyProtection="1">
      <alignment horizontal="center" textRotation="90" wrapText="1"/>
    </xf>
    <xf numFmtId="0" fontId="3" fillId="7" borderId="0" xfId="0" applyFont="1" applyFill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left" vertical="center" wrapText="1"/>
    </xf>
    <xf numFmtId="0" fontId="5" fillId="0" borderId="5" xfId="0" applyFont="1" applyBorder="1" applyAlignment="1" applyProtection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44" xfId="0" applyFont="1" applyBorder="1" applyAlignment="1" applyProtection="1">
      <alignment horizontal="right" vertical="center" wrapText="1"/>
    </xf>
    <xf numFmtId="0" fontId="4" fillId="0" borderId="28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 wrapText="1"/>
    </xf>
    <xf numFmtId="0" fontId="4" fillId="0" borderId="39" xfId="0" applyFont="1" applyBorder="1" applyAlignment="1" applyProtection="1">
      <alignment horizontal="center" vertical="center" wrapText="1"/>
    </xf>
    <xf numFmtId="0" fontId="4" fillId="0" borderId="38" xfId="0" applyFont="1" applyBorder="1" applyAlignment="1" applyProtection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0" fillId="0" borderId="17" xfId="0" applyBorder="1" applyAlignment="1">
      <alignment horizontal="center" textRotation="90"/>
    </xf>
    <xf numFmtId="0" fontId="5" fillId="0" borderId="13" xfId="0" applyFont="1" applyBorder="1" applyAlignment="1" applyProtection="1">
      <alignment horizontal="right" vertical="center" wrapText="1"/>
      <protection locked="0"/>
    </xf>
    <xf numFmtId="0" fontId="5" fillId="0" borderId="14" xfId="0" applyFont="1" applyBorder="1" applyAlignment="1" applyProtection="1">
      <alignment horizontal="right" vertical="center" wrapText="1"/>
      <protection locked="0"/>
    </xf>
    <xf numFmtId="0" fontId="5" fillId="0" borderId="24" xfId="0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>
      <alignment horizontal="center" vertical="center" textRotation="90"/>
    </xf>
    <xf numFmtId="0" fontId="6" fillId="6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center" textRotation="90"/>
    </xf>
    <xf numFmtId="0" fontId="2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 textRotation="90"/>
    </xf>
    <xf numFmtId="164" fontId="2" fillId="0" borderId="0" xfId="0" applyNumberFormat="1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11" borderId="1" xfId="0" applyFill="1" applyBorder="1" applyAlignment="1">
      <alignment horizontal="center" vertical="center"/>
    </xf>
    <xf numFmtId="0" fontId="0" fillId="16" borderId="3" xfId="0" applyFill="1" applyBorder="1" applyAlignment="1">
      <alignment horizontal="right" vertical="center"/>
    </xf>
    <xf numFmtId="0" fontId="0" fillId="16" borderId="4" xfId="0" applyFill="1" applyBorder="1" applyAlignment="1">
      <alignment horizontal="left" vertical="center"/>
    </xf>
    <xf numFmtId="164" fontId="0" fillId="16" borderId="1" xfId="0" applyNumberFormat="1" applyFill="1" applyBorder="1" applyAlignment="1">
      <alignment horizontal="center" vertical="center"/>
    </xf>
    <xf numFmtId="164" fontId="2" fillId="16" borderId="1" xfId="0" applyNumberFormat="1" applyFont="1" applyFill="1" applyBorder="1" applyAlignment="1">
      <alignment horizontal="center" vertical="center"/>
    </xf>
    <xf numFmtId="0" fontId="0" fillId="16" borderId="1" xfId="0" applyFill="1" applyBorder="1" applyAlignment="1">
      <alignment horizontal="center" vertical="center"/>
    </xf>
    <xf numFmtId="0" fontId="34" fillId="11" borderId="1" xfId="0" applyFont="1" applyFill="1" applyBorder="1" applyAlignment="1">
      <alignment horizontal="center" vertical="center"/>
    </xf>
    <xf numFmtId="0" fontId="7" fillId="0" borderId="46" xfId="0" applyFont="1" applyBorder="1" applyAlignment="1">
      <alignment horizontal="center" vertical="center" textRotation="90"/>
    </xf>
    <xf numFmtId="0" fontId="7" fillId="0" borderId="47" xfId="0" applyFont="1" applyBorder="1" applyAlignment="1">
      <alignment horizontal="center" vertical="center" textRotation="90"/>
    </xf>
    <xf numFmtId="0" fontId="7" fillId="0" borderId="45" xfId="0" applyFont="1" applyBorder="1" applyAlignment="1">
      <alignment horizontal="center" vertical="center" textRotation="90"/>
    </xf>
    <xf numFmtId="0" fontId="7" fillId="0" borderId="40" xfId="0" applyFont="1" applyBorder="1" applyAlignment="1">
      <alignment horizontal="center" vertical="center" textRotation="90"/>
    </xf>
    <xf numFmtId="0" fontId="7" fillId="0" borderId="48" xfId="0" applyFont="1" applyBorder="1" applyAlignment="1">
      <alignment horizontal="center" vertical="center" textRotation="90"/>
    </xf>
    <xf numFmtId="0" fontId="7" fillId="0" borderId="49" xfId="0" applyFont="1" applyBorder="1" applyAlignment="1">
      <alignment horizontal="center" vertical="center" textRotation="90"/>
    </xf>
    <xf numFmtId="0" fontId="7" fillId="0" borderId="50" xfId="0" applyFont="1" applyBorder="1" applyAlignment="1">
      <alignment horizontal="center" vertical="center" textRotation="90"/>
    </xf>
    <xf numFmtId="0" fontId="7" fillId="0" borderId="20" xfId="0" applyFont="1" applyBorder="1" applyAlignment="1">
      <alignment horizontal="center" vertical="center" textRotation="90"/>
    </xf>
    <xf numFmtId="0" fontId="7" fillId="0" borderId="51" xfId="0" applyFont="1" applyBorder="1" applyAlignment="1">
      <alignment horizontal="center" vertical="center" textRotation="90"/>
    </xf>
    <xf numFmtId="0" fontId="0" fillId="0" borderId="45" xfId="0" applyBorder="1" applyAlignment="1">
      <alignment horizontal="center" vertical="top" textRotation="90"/>
    </xf>
    <xf numFmtId="0" fontId="0" fillId="0" borderId="45" xfId="0" applyBorder="1" applyAlignment="1">
      <alignment horizontal="right" vertical="top" textRotation="90"/>
    </xf>
    <xf numFmtId="0" fontId="2" fillId="10" borderId="20" xfId="0" applyFont="1" applyFill="1" applyBorder="1" applyAlignment="1" applyProtection="1">
      <alignment horizontal="center" vertical="center"/>
      <protection locked="0"/>
    </xf>
    <xf numFmtId="0" fontId="0" fillId="10" borderId="0" xfId="0" applyFill="1" applyBorder="1" applyAlignment="1">
      <alignment horizontal="center" vertical="center"/>
    </xf>
    <xf numFmtId="0" fontId="0" fillId="18" borderId="20" xfId="0" applyFill="1" applyBorder="1" applyAlignment="1" applyProtection="1">
      <alignment horizontal="center" vertical="center"/>
      <protection locked="0"/>
    </xf>
    <xf numFmtId="0" fontId="0" fillId="18" borderId="0" xfId="0" applyFill="1" applyBorder="1" applyAlignment="1" applyProtection="1">
      <alignment horizontal="center" vertical="center"/>
      <protection locked="0"/>
    </xf>
    <xf numFmtId="0" fontId="6" fillId="21" borderId="0" xfId="0" applyFont="1" applyFill="1" applyBorder="1" applyAlignment="1">
      <alignment horizontal="center" vertical="center"/>
    </xf>
    <xf numFmtId="0" fontId="0" fillId="17" borderId="0" xfId="0" applyFont="1" applyFill="1" applyBorder="1" applyAlignment="1">
      <alignment horizontal="center" vertical="center"/>
    </xf>
    <xf numFmtId="0" fontId="0" fillId="20" borderId="20" xfId="0" applyFill="1" applyBorder="1" applyAlignment="1" applyProtection="1">
      <alignment horizontal="center" vertical="center"/>
      <protection locked="0"/>
    </xf>
    <xf numFmtId="0" fontId="0" fillId="20" borderId="0" xfId="0" applyFill="1" applyBorder="1" applyAlignment="1" applyProtection="1">
      <alignment horizontal="center" vertical="center"/>
      <protection locked="0"/>
    </xf>
    <xf numFmtId="0" fontId="6" fillId="22" borderId="0" xfId="0" applyFont="1" applyFill="1" applyBorder="1" applyAlignment="1">
      <alignment horizontal="center" vertical="center"/>
    </xf>
    <xf numFmtId="0" fontId="0" fillId="19" borderId="0" xfId="0" applyFont="1" applyFill="1" applyBorder="1" applyAlignment="1">
      <alignment horizontal="center" vertical="center"/>
    </xf>
    <xf numFmtId="0" fontId="5" fillId="0" borderId="53" xfId="0" applyFont="1" applyBorder="1" applyAlignment="1" applyProtection="1">
      <alignment horizontal="left" vertical="center" wrapText="1"/>
    </xf>
    <xf numFmtId="0" fontId="4" fillId="0" borderId="53" xfId="0" applyFont="1" applyBorder="1" applyAlignment="1" applyProtection="1">
      <alignment horizontal="left" vertical="center" wrapText="1"/>
    </xf>
    <xf numFmtId="0" fontId="4" fillId="0" borderId="54" xfId="0" applyFont="1" applyBorder="1" applyAlignment="1" applyProtection="1">
      <alignment horizontal="left" vertical="center" wrapText="1"/>
    </xf>
    <xf numFmtId="0" fontId="4" fillId="0" borderId="57" xfId="0" applyFont="1" applyBorder="1" applyAlignment="1" applyProtection="1">
      <alignment horizontal="left" vertical="center" wrapText="1"/>
    </xf>
    <xf numFmtId="0" fontId="27" fillId="0" borderId="57" xfId="0" applyFont="1" applyBorder="1" applyAlignment="1" applyProtection="1">
      <alignment horizontal="left" vertical="center" wrapText="1"/>
    </xf>
    <xf numFmtId="0" fontId="4" fillId="0" borderId="58" xfId="0" applyFont="1" applyBorder="1" applyAlignment="1" applyProtection="1">
      <alignment horizontal="left" vertical="center" wrapText="1"/>
    </xf>
    <xf numFmtId="0" fontId="27" fillId="0" borderId="61" xfId="0" applyFont="1" applyBorder="1" applyAlignment="1" applyProtection="1">
      <alignment horizontal="left" vertical="center" wrapText="1"/>
    </xf>
    <xf numFmtId="0" fontId="4" fillId="0" borderId="62" xfId="0" applyFont="1" applyBorder="1" applyAlignment="1" applyProtection="1">
      <alignment horizontal="left" vertical="center" wrapText="1"/>
    </xf>
    <xf numFmtId="0" fontId="5" fillId="0" borderId="62" xfId="0" applyFont="1" applyBorder="1" applyAlignment="1" applyProtection="1">
      <alignment horizontal="left" vertical="center" wrapText="1"/>
    </xf>
    <xf numFmtId="0" fontId="4" fillId="0" borderId="63" xfId="0" applyFont="1" applyBorder="1" applyAlignment="1" applyProtection="1">
      <alignment horizontal="left" vertical="center" wrapText="1"/>
    </xf>
    <xf numFmtId="0" fontId="5" fillId="0" borderId="68" xfId="0" applyFont="1" applyBorder="1" applyAlignment="1" applyProtection="1">
      <alignment horizontal="left" vertical="center" wrapText="1"/>
    </xf>
    <xf numFmtId="0" fontId="5" fillId="0" borderId="69" xfId="0" applyFont="1" applyBorder="1" applyAlignment="1" applyProtection="1">
      <alignment horizontal="left" vertical="center" wrapText="1"/>
    </xf>
    <xf numFmtId="0" fontId="5" fillId="0" borderId="70" xfId="0" applyFont="1" applyBorder="1" applyAlignment="1" applyProtection="1">
      <alignment horizontal="left" vertical="center" wrapText="1"/>
    </xf>
    <xf numFmtId="0" fontId="4" fillId="0" borderId="70" xfId="0" applyFont="1" applyBorder="1" applyAlignment="1" applyProtection="1">
      <alignment horizontal="left" vertical="center" wrapText="1"/>
    </xf>
    <xf numFmtId="0" fontId="2" fillId="6" borderId="0" xfId="0" applyFont="1" applyFill="1" applyBorder="1" applyAlignment="1" applyProtection="1">
      <alignment horizontal="center" vertical="center"/>
    </xf>
    <xf numFmtId="0" fontId="2" fillId="8" borderId="0" xfId="0" applyFont="1" applyFill="1" applyBorder="1" applyAlignment="1" applyProtection="1">
      <alignment horizontal="center" textRotation="90"/>
    </xf>
    <xf numFmtId="0" fontId="8" fillId="6" borderId="0" xfId="0" applyFont="1" applyFill="1" applyAlignment="1" applyProtection="1">
      <alignment horizontal="center"/>
    </xf>
    <xf numFmtId="0" fontId="8" fillId="6" borderId="0" xfId="0" applyFont="1" applyFill="1" applyBorder="1" applyAlignment="1" applyProtection="1">
      <alignment horizontal="center"/>
    </xf>
    <xf numFmtId="0" fontId="31" fillId="9" borderId="0" xfId="0" applyFont="1" applyFill="1" applyBorder="1" applyAlignment="1" applyProtection="1">
      <alignment horizontal="center" textRotation="90" wrapText="1"/>
    </xf>
    <xf numFmtId="0" fontId="1" fillId="9" borderId="0" xfId="0" applyFont="1" applyFill="1" applyBorder="1" applyAlignment="1" applyProtection="1">
      <alignment horizontal="center" vertical="center" wrapText="1"/>
    </xf>
    <xf numFmtId="0" fontId="0" fillId="6" borderId="0" xfId="0" applyFill="1" applyBorder="1" applyAlignment="1" applyProtection="1">
      <alignment horizontal="center" vertical="top"/>
    </xf>
    <xf numFmtId="0" fontId="2" fillId="6" borderId="0" xfId="0" applyFont="1" applyFill="1" applyBorder="1" applyAlignment="1" applyProtection="1">
      <alignment horizontal="center" vertical="top"/>
    </xf>
    <xf numFmtId="0" fontId="30" fillId="26" borderId="0" xfId="0" applyFont="1" applyFill="1" applyBorder="1" applyAlignment="1" applyProtection="1">
      <alignment horizontal="center" vertical="center" wrapText="1"/>
    </xf>
    <xf numFmtId="0" fontId="0" fillId="6" borderId="0" xfId="0" applyFill="1" applyAlignment="1" applyProtection="1">
      <alignment horizontal="center" vertical="top"/>
      <protection locked="0"/>
    </xf>
    <xf numFmtId="0" fontId="0" fillId="6" borderId="0" xfId="0" applyFill="1" applyBorder="1" applyAlignment="1" applyProtection="1">
      <alignment horizontal="center" vertical="top"/>
      <protection locked="0"/>
    </xf>
    <xf numFmtId="0" fontId="2" fillId="8" borderId="20" xfId="0" applyFont="1" applyFill="1" applyBorder="1" applyAlignment="1" applyProtection="1">
      <alignment horizontal="center" textRotation="90"/>
    </xf>
    <xf numFmtId="0" fontId="2" fillId="6" borderId="0" xfId="0" applyFont="1" applyFill="1" applyAlignment="1" applyProtection="1">
      <alignment horizontal="center" vertical="center"/>
      <protection locked="0"/>
    </xf>
    <xf numFmtId="0" fontId="2" fillId="6" borderId="0" xfId="0" applyFont="1" applyFill="1" applyBorder="1" applyAlignment="1" applyProtection="1">
      <alignment horizontal="center" vertical="center"/>
      <protection locked="0"/>
    </xf>
    <xf numFmtId="0" fontId="2" fillId="6" borderId="0" xfId="0" applyFont="1" applyFill="1" applyAlignment="1" applyProtection="1">
      <alignment horizontal="center" vertical="top"/>
      <protection locked="0"/>
    </xf>
    <xf numFmtId="0" fontId="0" fillId="0" borderId="0" xfId="0" applyBorder="1" applyProtection="1">
      <protection locked="0"/>
    </xf>
    <xf numFmtId="0" fontId="2" fillId="6" borderId="0" xfId="0" applyFont="1" applyFill="1" applyAlignment="1" applyProtection="1">
      <alignment horizontal="center" vertical="center"/>
    </xf>
    <xf numFmtId="0" fontId="0" fillId="6" borderId="0" xfId="0" applyFont="1" applyFill="1" applyAlignment="1" applyProtection="1">
      <alignment horizontal="center" vertical="center"/>
    </xf>
    <xf numFmtId="0" fontId="0" fillId="6" borderId="0" xfId="0" applyFont="1" applyFill="1" applyBorder="1" applyAlignment="1" applyProtection="1">
      <alignment horizontal="center" vertical="center"/>
    </xf>
    <xf numFmtId="0" fontId="2" fillId="6" borderId="0" xfId="0" applyFont="1" applyFill="1" applyAlignment="1" applyProtection="1">
      <alignment horizontal="center" vertical="top"/>
    </xf>
    <xf numFmtId="0" fontId="0" fillId="0" borderId="0" xfId="0" applyBorder="1" applyProtection="1"/>
    <xf numFmtId="0" fontId="0" fillId="6" borderId="0" xfId="0" applyFill="1" applyAlignment="1" applyProtection="1">
      <alignment horizontal="center" vertical="top"/>
    </xf>
    <xf numFmtId="0" fontId="2" fillId="8" borderId="0" xfId="0" applyFont="1" applyFill="1" applyAlignment="1">
      <alignment horizontal="center" textRotation="90"/>
    </xf>
    <xf numFmtId="0" fontId="31" fillId="9" borderId="0" xfId="0" applyFont="1" applyFill="1" applyAlignment="1">
      <alignment horizontal="center" textRotation="90" wrapText="1"/>
    </xf>
    <xf numFmtId="0" fontId="30" fillId="25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8" fillId="15" borderId="0" xfId="0" applyFont="1" applyFill="1" applyAlignment="1">
      <alignment horizontal="center"/>
    </xf>
    <xf numFmtId="0" fontId="2" fillId="15" borderId="0" xfId="0" applyFont="1" applyFill="1" applyAlignment="1">
      <alignment horizontal="center" vertical="center"/>
    </xf>
    <xf numFmtId="0" fontId="0" fillId="15" borderId="0" xfId="0" applyFill="1" applyAlignment="1">
      <alignment horizontal="center" vertical="top"/>
    </xf>
    <xf numFmtId="0" fontId="2" fillId="15" borderId="0" xfId="0" applyFont="1" applyFill="1" applyBorder="1" applyAlignment="1">
      <alignment horizontal="center" vertical="top"/>
    </xf>
    <xf numFmtId="0" fontId="8" fillId="19" borderId="0" xfId="0" applyFont="1" applyFill="1" applyAlignment="1">
      <alignment horizontal="center" vertical="center" wrapText="1"/>
    </xf>
    <xf numFmtId="0" fontId="2" fillId="19" borderId="0" xfId="0" applyFont="1" applyFill="1" applyAlignment="1">
      <alignment horizontal="center" vertical="center"/>
    </xf>
    <xf numFmtId="0" fontId="0" fillId="19" borderId="0" xfId="0" applyFill="1" applyAlignment="1">
      <alignment horizontal="center" vertical="top"/>
    </xf>
    <xf numFmtId="0" fontId="2" fillId="19" borderId="0" xfId="0" applyFont="1" applyFill="1" applyBorder="1" applyAlignment="1">
      <alignment horizontal="center" vertical="top"/>
    </xf>
    <xf numFmtId="0" fontId="1" fillId="9" borderId="0" xfId="0" applyFont="1" applyFill="1" applyAlignment="1">
      <alignment horizontal="center" textRotation="90" wrapText="1"/>
    </xf>
    <xf numFmtId="0" fontId="35" fillId="9" borderId="0" xfId="0" applyFont="1" applyFill="1" applyAlignment="1">
      <alignment horizontal="center" vertical="center" wrapText="1"/>
    </xf>
    <xf numFmtId="0" fontId="8" fillId="19" borderId="0" xfId="0" applyFont="1" applyFill="1" applyAlignment="1" applyProtection="1">
      <alignment horizontal="center" vertical="center" wrapText="1"/>
    </xf>
    <xf numFmtId="0" fontId="10" fillId="0" borderId="72" xfId="0" applyFont="1" applyBorder="1" applyAlignment="1" applyProtection="1">
      <alignment horizontal="center" vertical="center" wrapText="1"/>
    </xf>
    <xf numFmtId="0" fontId="10" fillId="0" borderId="30" xfId="0" applyFont="1" applyBorder="1" applyAlignment="1" applyProtection="1">
      <alignment horizontal="center" vertical="center" wrapText="1"/>
    </xf>
    <xf numFmtId="0" fontId="9" fillId="0" borderId="71" xfId="0" applyFont="1" applyBorder="1" applyAlignment="1" applyProtection="1">
      <alignment horizontal="center" vertical="center" wrapText="1"/>
    </xf>
    <xf numFmtId="0" fontId="10" fillId="0" borderId="64" xfId="0" applyFont="1" applyBorder="1" applyAlignment="1" applyProtection="1">
      <alignment horizontal="center" vertical="center" wrapText="1"/>
    </xf>
    <xf numFmtId="0" fontId="10" fillId="0" borderId="65" xfId="0" applyFont="1" applyBorder="1" applyAlignment="1" applyProtection="1">
      <alignment horizontal="center" vertical="center" wrapText="1"/>
    </xf>
    <xf numFmtId="0" fontId="26" fillId="0" borderId="18" xfId="0" applyFont="1" applyBorder="1" applyAlignment="1" applyProtection="1">
      <alignment horizontal="center" vertical="center" wrapText="1"/>
    </xf>
    <xf numFmtId="0" fontId="26" fillId="0" borderId="73" xfId="0" applyFont="1" applyBorder="1" applyAlignment="1" applyProtection="1">
      <alignment horizontal="center" vertical="center" wrapText="1"/>
    </xf>
    <xf numFmtId="0" fontId="10" fillId="0" borderId="66" xfId="0" applyFont="1" applyBorder="1" applyAlignment="1" applyProtection="1">
      <alignment horizontal="center" vertical="center" wrapText="1"/>
    </xf>
    <xf numFmtId="0" fontId="10" fillId="0" borderId="67" xfId="0" applyFont="1" applyBorder="1" applyAlignment="1" applyProtection="1">
      <alignment horizontal="center" vertical="center" wrapText="1"/>
    </xf>
    <xf numFmtId="0" fontId="25" fillId="0" borderId="20" xfId="0" applyFont="1" applyBorder="1" applyAlignment="1" applyProtection="1">
      <alignment horizontal="center" vertical="top" textRotation="180"/>
    </xf>
    <xf numFmtId="0" fontId="23" fillId="24" borderId="0" xfId="0" applyFont="1" applyFill="1" applyBorder="1" applyAlignment="1" applyProtection="1">
      <alignment horizontal="center" vertical="center"/>
      <protection locked="0"/>
    </xf>
    <xf numFmtId="0" fontId="14" fillId="20" borderId="0" xfId="0" applyFont="1" applyFill="1" applyBorder="1" applyAlignment="1" applyProtection="1">
      <alignment horizontal="center" vertical="center"/>
    </xf>
    <xf numFmtId="0" fontId="36" fillId="0" borderId="26" xfId="0" applyFont="1" applyBorder="1" applyAlignment="1" applyProtection="1">
      <alignment horizontal="center" vertical="center" wrapText="1"/>
    </xf>
    <xf numFmtId="0" fontId="36" fillId="0" borderId="27" xfId="0" applyFont="1" applyBorder="1" applyAlignment="1" applyProtection="1">
      <alignment horizontal="center" vertical="center" wrapText="1"/>
    </xf>
    <xf numFmtId="0" fontId="4" fillId="16" borderId="0" xfId="0" applyFont="1" applyFill="1" applyBorder="1" applyAlignment="1" applyProtection="1">
      <alignment horizontal="right" vertical="center" wrapText="1"/>
    </xf>
    <xf numFmtId="0" fontId="25" fillId="0" borderId="0" xfId="0" applyFont="1" applyBorder="1" applyAlignment="1" applyProtection="1">
      <alignment horizontal="center" vertical="top" textRotation="180"/>
    </xf>
    <xf numFmtId="0" fontId="10" fillId="0" borderId="55" xfId="0" applyFont="1" applyBorder="1" applyAlignment="1" applyProtection="1">
      <alignment horizontal="center" vertical="center" wrapText="1"/>
    </xf>
    <xf numFmtId="0" fontId="10" fillId="0" borderId="56" xfId="0" applyFont="1" applyBorder="1" applyAlignment="1" applyProtection="1">
      <alignment horizontal="center" vertical="center" wrapText="1"/>
    </xf>
    <xf numFmtId="0" fontId="10" fillId="0" borderId="59" xfId="0" applyFont="1" applyBorder="1" applyAlignment="1" applyProtection="1">
      <alignment horizontal="center" vertical="center" wrapText="1"/>
    </xf>
    <xf numFmtId="0" fontId="10" fillId="0" borderId="60" xfId="0" applyFont="1" applyBorder="1" applyAlignment="1" applyProtection="1">
      <alignment horizontal="center" vertical="center" wrapText="1"/>
    </xf>
    <xf numFmtId="0" fontId="25" fillId="0" borderId="31" xfId="0" applyFont="1" applyBorder="1" applyAlignment="1" applyProtection="1">
      <alignment horizontal="center" vertical="top" textRotation="180" wrapText="1"/>
    </xf>
    <xf numFmtId="0" fontId="2" fillId="0" borderId="12" xfId="0" applyFont="1" applyBorder="1" applyAlignment="1">
      <alignment horizontal="center" vertical="center" textRotation="90"/>
    </xf>
    <xf numFmtId="0" fontId="2" fillId="0" borderId="10" xfId="0" applyFont="1" applyBorder="1" applyAlignment="1">
      <alignment horizontal="center" vertical="center" textRotation="90"/>
    </xf>
    <xf numFmtId="0" fontId="2" fillId="0" borderId="13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2" fillId="0" borderId="14" xfId="0" applyFont="1" applyBorder="1" applyAlignment="1">
      <alignment horizontal="center" vertical="center" textRotation="90"/>
    </xf>
    <xf numFmtId="0" fontId="2" fillId="0" borderId="11" xfId="0" applyFont="1" applyBorder="1" applyAlignment="1">
      <alignment horizontal="center" vertical="center" textRotation="90"/>
    </xf>
    <xf numFmtId="0" fontId="0" fillId="0" borderId="52" xfId="0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left" vertical="center" wrapText="1"/>
    </xf>
    <xf numFmtId="0" fontId="18" fillId="0" borderId="0" xfId="0" applyFont="1" applyAlignment="1" applyProtection="1">
      <alignment horizontal="center" vertical="center" wrapText="1"/>
    </xf>
    <xf numFmtId="0" fontId="19" fillId="0" borderId="16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22" fillId="0" borderId="16" xfId="0" applyFont="1" applyBorder="1" applyAlignment="1" applyProtection="1">
      <alignment horizontal="center" vertical="center" wrapText="1"/>
    </xf>
    <xf numFmtId="0" fontId="20" fillId="23" borderId="0" xfId="0" applyFont="1" applyFill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center" vertical="center" wrapText="1"/>
    </xf>
    <xf numFmtId="0" fontId="21" fillId="0" borderId="4" xfId="0" applyFont="1" applyBorder="1" applyAlignment="1" applyProtection="1">
      <alignment horizontal="center" vertical="center" wrapText="1"/>
    </xf>
    <xf numFmtId="0" fontId="21" fillId="0" borderId="1" xfId="0" applyFont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textRotation="90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FF"/>
      <color rgb="FFFF9900"/>
      <color rgb="FF006600"/>
      <color rgb="FFFFFF66"/>
      <color rgb="FF333333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4067175</xdr:colOff>
      <xdr:row>0</xdr:row>
      <xdr:rowOff>152400</xdr:rowOff>
    </xdr:from>
    <xdr:to>
      <xdr:col>5</xdr:col>
      <xdr:colOff>152400</xdr:colOff>
      <xdr:row>4</xdr:row>
      <xdr:rowOff>133350</xdr:rowOff>
    </xdr:to>
    <xdr:sp macro="" textlink="">
      <xdr:nvSpPr>
        <xdr:cNvPr id="2" name="Rectangle 1"/>
        <xdr:cNvSpPr/>
      </xdr:nvSpPr>
      <xdr:spPr>
        <a:xfrm>
          <a:off x="4505325" y="152400"/>
          <a:ext cx="3038475" cy="10668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ran"/>
  <dimension ref="A1:ARH38"/>
  <sheetViews>
    <sheetView showGridLines="0" showRowColHeaders="0" topLeftCell="LG1" zoomScale="85" zoomScaleNormal="85" zoomScaleSheetLayoutView="55" zoomScalePageLayoutView="70" workbookViewId="0">
      <selection activeCell="LR6" sqref="LR6"/>
    </sheetView>
  </sheetViews>
  <sheetFormatPr baseColWidth="10" defaultColWidth="11.44140625" defaultRowHeight="14.4"/>
  <cols>
    <col min="1" max="2" width="17.6640625" style="85" customWidth="1"/>
    <col min="3" max="22" width="4.6640625" style="85" customWidth="1"/>
    <col min="23" max="23" width="4.6640625" style="87" customWidth="1"/>
    <col min="24" max="25" width="18.6640625" style="85" customWidth="1"/>
    <col min="26" max="46" width="4.6640625" style="85" customWidth="1"/>
    <col min="47" max="48" width="18.6640625" style="85" customWidth="1"/>
    <col min="49" max="69" width="4.6640625" style="85" customWidth="1"/>
    <col min="70" max="71" width="18.6640625" style="85" customWidth="1"/>
    <col min="72" max="92" width="4.6640625" style="85" customWidth="1"/>
    <col min="93" max="94" width="18.6640625" style="85" customWidth="1"/>
    <col min="95" max="115" width="4.6640625" style="85" customWidth="1"/>
    <col min="116" max="117" width="18.6640625" style="85" customWidth="1"/>
    <col min="118" max="138" width="4.6640625" style="85" customWidth="1"/>
    <col min="139" max="140" width="18.6640625" style="85" customWidth="1"/>
    <col min="141" max="161" width="4.6640625" style="85" customWidth="1"/>
    <col min="162" max="163" width="18.6640625" style="85" customWidth="1"/>
    <col min="164" max="184" width="4.6640625" style="85" customWidth="1"/>
    <col min="185" max="186" width="18.6640625" style="85" customWidth="1"/>
    <col min="187" max="207" width="4.6640625" style="85" customWidth="1"/>
    <col min="208" max="209" width="18.6640625" style="85" customWidth="1"/>
    <col min="210" max="230" width="4.6640625" style="85" customWidth="1"/>
    <col min="231" max="232" width="18.6640625" style="85" customWidth="1"/>
    <col min="233" max="253" width="4.6640625" style="85" customWidth="1"/>
    <col min="254" max="255" width="18.6640625" style="85" customWidth="1"/>
    <col min="256" max="275" width="4.6640625" style="85" customWidth="1"/>
    <col min="276" max="276" width="4.6640625" style="87" customWidth="1"/>
    <col min="277" max="278" width="18.6640625" style="85" customWidth="1"/>
    <col min="279" max="299" width="4.6640625" style="85" customWidth="1"/>
    <col min="300" max="301" width="18.6640625" style="85" customWidth="1"/>
    <col min="302" max="322" width="4.6640625" style="85" customWidth="1"/>
    <col min="323" max="324" width="18.6640625" style="85" customWidth="1"/>
    <col min="325" max="334" width="4.6640625" style="85" customWidth="1"/>
    <col min="335" max="336" width="18.6640625" style="85" customWidth="1"/>
    <col min="337" max="357" width="4.6640625" style="85" customWidth="1"/>
    <col min="358" max="359" width="18.6640625" style="85" customWidth="1"/>
    <col min="360" max="380" width="4.6640625" style="85" customWidth="1"/>
    <col min="381" max="382" width="18.6640625" style="85" customWidth="1"/>
    <col min="383" max="403" width="4.6640625" style="85" customWidth="1"/>
    <col min="404" max="405" width="18.6640625" style="85" customWidth="1"/>
    <col min="406" max="426" width="4.6640625" style="85" customWidth="1"/>
    <col min="427" max="428" width="18.6640625" style="85" customWidth="1"/>
    <col min="429" max="436" width="4.6640625" style="85" customWidth="1"/>
    <col min="437" max="449" width="4.6640625" style="85" hidden="1" customWidth="1"/>
    <col min="450" max="451" width="18.6640625" style="85" hidden="1" customWidth="1"/>
    <col min="452" max="472" width="4.6640625" style="85" hidden="1" customWidth="1"/>
    <col min="473" max="474" width="18.6640625" style="85" hidden="1" customWidth="1"/>
    <col min="475" max="495" width="4.6640625" style="85" hidden="1" customWidth="1"/>
    <col min="496" max="497" width="18.6640625" style="85" hidden="1" customWidth="1"/>
    <col min="498" max="518" width="4.6640625" style="85" hidden="1" customWidth="1"/>
    <col min="519" max="520" width="18.6640625" style="85" hidden="1" customWidth="1"/>
    <col min="521" max="541" width="4.6640625" style="85" hidden="1" customWidth="1"/>
    <col min="542" max="543" width="18.6640625" style="85" hidden="1" customWidth="1"/>
    <col min="544" max="564" width="4.6640625" style="85" hidden="1" customWidth="1"/>
    <col min="565" max="566" width="18.6640625" style="85" hidden="1" customWidth="1"/>
    <col min="567" max="587" width="4.6640625" style="85" hidden="1" customWidth="1"/>
    <col min="588" max="589" width="18.6640625" style="85" hidden="1" customWidth="1"/>
    <col min="590" max="610" width="4.6640625" style="85" hidden="1" customWidth="1"/>
    <col min="611" max="612" width="18.6640625" style="85" hidden="1" customWidth="1"/>
    <col min="613" max="613" width="4.6640625" style="85" hidden="1" customWidth="1"/>
    <col min="614" max="614" width="4.6640625" style="85" customWidth="1"/>
    <col min="615" max="633" width="4.6640625" style="85" hidden="1" customWidth="1"/>
    <col min="634" max="635" width="18.6640625" style="85" hidden="1" customWidth="1"/>
    <col min="636" max="636" width="4.6640625" style="85" hidden="1" customWidth="1"/>
    <col min="637" max="859" width="0" style="85" hidden="1" customWidth="1"/>
    <col min="860" max="861" width="11.44140625" style="85"/>
    <col min="862" max="922" width="0" style="85" hidden="1" customWidth="1"/>
    <col min="923" max="924" width="11.44140625" style="85"/>
    <col min="925" max="999" width="0" style="85" hidden="1" customWidth="1"/>
    <col min="1000" max="1006" width="4.6640625" style="85" hidden="1" customWidth="1"/>
    <col min="1007" max="1007" width="11.44140625" style="85"/>
    <col min="1008" max="1012" width="4.6640625" style="85" hidden="1" customWidth="1"/>
    <col min="1013" max="1014" width="11.44140625" style="85"/>
    <col min="1015" max="1019" width="4.6640625" style="85" hidden="1" customWidth="1"/>
    <col min="1020" max="1021" width="11.44140625" style="85"/>
    <col min="1022" max="1035" width="4.6640625" style="85" hidden="1" customWidth="1"/>
    <col min="1036" max="1037" width="18.6640625" style="85" hidden="1" customWidth="1"/>
    <col min="1038" max="1040" width="4.6640625" style="85" hidden="1" customWidth="1"/>
    <col min="1041" max="1043" width="11.44140625" style="85"/>
    <col min="1044" max="1047" width="4.6640625" style="85" hidden="1" customWidth="1"/>
    <col min="1048" max="1050" width="11.44140625" style="85"/>
    <col min="1051" max="1054" width="4.6640625" style="85" hidden="1" customWidth="1"/>
    <col min="1055" max="1057" width="11.44140625" style="85"/>
    <col min="1058" max="1058" width="4.6640625" style="85" hidden="1" customWidth="1"/>
    <col min="1059" max="1060" width="18.6640625" style="85" hidden="1" customWidth="1"/>
    <col min="1061" max="1061" width="4.6640625" style="85" hidden="1" customWidth="1"/>
    <col min="1062" max="1064" width="11.44140625" style="85"/>
    <col min="1065" max="1068" width="4.6640625" style="85" hidden="1" customWidth="1"/>
    <col min="1069" max="1071" width="11.44140625" style="85"/>
    <col min="1072" max="1075" width="4.6640625" style="85" hidden="1" customWidth="1"/>
    <col min="1076" max="1078" width="11.44140625" style="85"/>
    <col min="1079" max="1081" width="4.6640625" style="85" hidden="1" customWidth="1"/>
    <col min="1082" max="1082" width="18.6640625" style="85" hidden="1" customWidth="1"/>
    <col min="1083" max="1085" width="11.44140625" style="85"/>
    <col min="1086" max="1089" width="4.6640625" style="85" hidden="1" customWidth="1"/>
    <col min="1090" max="1092" width="11.44140625" style="85"/>
    <col min="1093" max="1096" width="4.6640625" style="85" hidden="1" customWidth="1"/>
    <col min="1097" max="1099" width="11.44140625" style="85"/>
    <col min="1100" max="1103" width="4.6640625" style="85" hidden="1" customWidth="1"/>
    <col min="1104" max="1106" width="11.44140625" style="85"/>
    <col min="1107" max="1110" width="4.6640625" style="85" hidden="1" customWidth="1"/>
    <col min="1111" max="1113" width="11.44140625" style="85"/>
    <col min="1114" max="1117" width="4.6640625" style="85" hidden="1" customWidth="1"/>
    <col min="1118" max="1120" width="11.44140625" style="85"/>
    <col min="1121" max="1124" width="4.6640625" style="85" hidden="1" customWidth="1"/>
    <col min="1125" max="1127" width="11.44140625" style="85"/>
    <col min="1128" max="1129" width="18.6640625" style="85" hidden="1" customWidth="1"/>
    <col min="1130" max="1131" width="4.6640625" style="85" hidden="1" customWidth="1"/>
    <col min="1132" max="1134" width="11.44140625" style="85"/>
    <col min="1135" max="1138" width="4.6640625" style="85" hidden="1" customWidth="1"/>
    <col min="1139" max="1141" width="11.44140625" style="85"/>
    <col min="1142" max="1145" width="4.6640625" style="85" hidden="1" customWidth="1"/>
    <col min="1146" max="1148" width="11.44140625" style="85"/>
    <col min="1149" max="1150" width="4.6640625" style="85" hidden="1" customWidth="1"/>
    <col min="1151" max="1152" width="18.6640625" style="85" hidden="1" customWidth="1"/>
    <col min="1153" max="16384" width="11.44140625" style="85"/>
  </cols>
  <sheetData>
    <row r="1" spans="1:332" ht="41.25" customHeight="1">
      <c r="A1" s="212" t="s">
        <v>2</v>
      </c>
      <c r="B1" s="213"/>
      <c r="C1" s="221"/>
      <c r="D1" s="211"/>
      <c r="E1" s="214" t="str">
        <f>Livret1!$B9</f>
        <v>Prend la parole</v>
      </c>
      <c r="F1" s="214"/>
      <c r="G1" s="211"/>
      <c r="H1" s="211"/>
      <c r="I1" s="214" t="str">
        <f>Livret1!B10</f>
        <v>Raconte une histoire</v>
      </c>
      <c r="J1" s="214"/>
      <c r="K1" s="211"/>
      <c r="L1" s="211"/>
      <c r="M1" s="214" t="str">
        <f>Livret1!$B11</f>
        <v>S'exprime clairement à l'oral en utilisant un vocabulaire approprié</v>
      </c>
      <c r="N1" s="214"/>
      <c r="O1" s="211"/>
      <c r="P1" s="211"/>
      <c r="Q1" s="214" t="str">
        <f>Livret1!$B12</f>
        <v>Participe en classe à un échange en respectant les règles de la comunication</v>
      </c>
      <c r="R1" s="214"/>
      <c r="S1" s="211"/>
      <c r="T1" s="211"/>
      <c r="U1" s="214" t="str">
        <f>Livret1!$B13</f>
        <v>Dit de mémoire quelques textes en prose ou poèmes courts</v>
      </c>
      <c r="V1" s="214"/>
      <c r="W1" s="117"/>
      <c r="X1" s="212" t="str">
        <f ca="1">IF(AND(CELL("largeur",C6)=0,CELL("largeur",D6)=0,CELL("largeur",G6)=0,CELL("largeur",H6)=0,CELL("largeur",K6)=0,CELL("largeur",L6)=0,CELL("largeur",O6)=0,CELL("largeur",P6)=0,CELL("largeur",S6)=0,CELL("largeur",T6)=0),LEFT($A$1,8)&amp;" - "&amp;MID(A1,12,1),LEFT($A$1,8)&amp;" - "&amp;MID(A1,12,1)+1)</f>
        <v>Français - 2</v>
      </c>
      <c r="Y1" s="213"/>
      <c r="Z1" s="211"/>
      <c r="AA1" s="211"/>
      <c r="AB1" s="214" t="str">
        <f>Livret1!$B15</f>
        <v>Connaît les lettres de l'alphabet</v>
      </c>
      <c r="AC1" s="214"/>
      <c r="AD1" s="211"/>
      <c r="AE1" s="211"/>
      <c r="AF1" s="214" t="str">
        <f>Livret1!$B16</f>
        <v>Connaît le son de chaque lettre</v>
      </c>
      <c r="AG1" s="214"/>
      <c r="AH1" s="211"/>
      <c r="AI1" s="211"/>
      <c r="AJ1" s="214" t="str">
        <f>Livret1!$B17</f>
        <v>Tape les syllabes</v>
      </c>
      <c r="AK1" s="214"/>
      <c r="AL1" s="211"/>
      <c r="AM1" s="211"/>
      <c r="AN1" s="214" t="str">
        <f>Livret1!$B18</f>
        <v>Entend les sons étudiés dans un mot</v>
      </c>
      <c r="AO1" s="214"/>
      <c r="AP1" s="211"/>
      <c r="AQ1" s="211"/>
      <c r="AR1" s="214" t="str">
        <f>Livret1!$B19</f>
        <v>Trouve la place du son</v>
      </c>
      <c r="AS1" s="214"/>
      <c r="AU1" s="212" t="str">
        <f ca="1">IF(AND(CELL("largeur",Z6)=0,CELL("largeur",AA6)=0,CELL("largeur",AD6)=0,CELL("largeur",AE6)=0,CELL("largeur",AH6)=0,CELL("largeur",AI6)=0,CELL("largeur",AL6)=0,CELL("largeur",AM6)=0,CELL("largeur",AP6)=0,CELL("largeur",AQ6)=0),LEFT($A$1,8)&amp;" - "&amp;MID(X1,12,1),LEFT($A$1,8)&amp;" - "&amp;MID(X1,12,1)+1)</f>
        <v>Français - 3</v>
      </c>
      <c r="AV1" s="213"/>
      <c r="AW1" s="211"/>
      <c r="AX1" s="211"/>
      <c r="AY1" s="214" t="str">
        <f>Livret1!$B20</f>
        <v>Reconnaît la graphie des sons étudiés</v>
      </c>
      <c r="AZ1" s="214"/>
      <c r="BA1" s="211"/>
      <c r="BB1" s="211"/>
      <c r="BC1" s="214" t="str">
        <f>Livret1!$B21</f>
        <v>Lit des syllabes</v>
      </c>
      <c r="BD1" s="214"/>
      <c r="BE1" s="211"/>
      <c r="BF1" s="211"/>
      <c r="BG1" s="214" t="str">
        <f>Livret1!$B22</f>
        <v>Déchiffre des mots</v>
      </c>
      <c r="BH1" s="214"/>
      <c r="BI1" s="211"/>
      <c r="BJ1" s="211"/>
      <c r="BK1" s="214" t="str">
        <f>Livret1!$B23</f>
        <v xml:space="preserve">Lit les mots de la classe </v>
      </c>
      <c r="BL1" s="214"/>
      <c r="BM1" s="211"/>
      <c r="BN1" s="211"/>
      <c r="BO1" s="214" t="str">
        <f>Livret1!$B24</f>
        <v>Comprend un texte lu par l'adulte</v>
      </c>
      <c r="BP1" s="214"/>
      <c r="BR1" s="212" t="str">
        <f ca="1">IF(AND(CELL("largeur",AW6)=0,CELL("largeur",AX6)=0,CELL("largeur",BA6)=0,CELL("largeur",BB6)=0,CELL("largeur",BE6)=0,CELL("largeur",BF6)=0,CELL("largeur",BI6)=0,CELL("largeur",BJ6)=0,CELL("largeur",BM6)=0,CELL("largeur",BN6)=0),LEFT($A$1,8)&amp;" - "&amp;MID(AU1,12,1),LEFT($A$1,8)&amp;" - "&amp;MID(AU1,12,1)+1)</f>
        <v>Français - 4</v>
      </c>
      <c r="BS1" s="213"/>
      <c r="BT1" s="211"/>
      <c r="BU1" s="211"/>
      <c r="BV1" s="214" t="str">
        <f>Livret1!$B25</f>
        <v xml:space="preserve">Comprend une phrase lue par l'adulte </v>
      </c>
      <c r="BW1" s="214"/>
      <c r="BX1" s="211"/>
      <c r="BY1" s="211"/>
      <c r="BZ1" s="214" t="str">
        <f>Livret1!$B26</f>
        <v>Comprend une phrase lue seul</v>
      </c>
      <c r="CA1" s="214"/>
      <c r="CB1" s="211"/>
      <c r="CC1" s="211"/>
      <c r="CD1" s="214" t="str">
        <f>Livret1!$B27</f>
        <v>Lit à haute voix en respectant la ponctuation</v>
      </c>
      <c r="CE1" s="214"/>
      <c r="CF1" s="211"/>
      <c r="CG1" s="211"/>
      <c r="CH1" s="214" t="str">
        <f>Livret1!$B28</f>
        <v>Lit à haute voix en mettant le ton</v>
      </c>
      <c r="CI1" s="214"/>
      <c r="CJ1" s="211"/>
      <c r="CK1" s="211"/>
      <c r="CL1" s="214" t="str">
        <f>Livret1!$B29</f>
        <v>Lit seul, à haute voix, un texte comprenant des mots connus et inconnus</v>
      </c>
      <c r="CM1" s="214"/>
      <c r="CO1" s="212" t="str">
        <f ca="1">IF(AND(CELL("largeur",BT6)=0,CELL("largeur",BU6)=0,CELL("largeur",BX6)=0,CELL("largeur",BY6)=0,CELL("largeur",CB6)=0,CELL("largeur",CC6)=0,CELL("largeur",CF6)=0,CELL("largeur",CG6)=0,CELL("largeur",CJ6)=0,CELL("largeur",CK6)=0),LEFT($A$1,8)&amp;" - "&amp;MID(BR1,12,1),LEFT($A$1,8)&amp;" - "&amp;MID(BR1,12,1)+1)</f>
        <v>Français - 5</v>
      </c>
      <c r="CP1" s="213"/>
      <c r="CQ1" s="211"/>
      <c r="CR1" s="211"/>
      <c r="CS1" s="214" t="str">
        <f>Livret1!$B30</f>
        <v>Ecoute  des textes lus, du patrimoine et des oeuvres intégrales de la littérature de jeunesse adaptés à son âge</v>
      </c>
      <c r="CT1" s="214"/>
      <c r="CU1" s="211"/>
      <c r="CV1" s="211"/>
      <c r="CW1" s="214" t="str">
        <f>Livret1!$B31</f>
        <v>Lit seul et comprend un énoncé, une consigne simple</v>
      </c>
      <c r="CX1" s="214"/>
      <c r="CY1" s="211"/>
      <c r="CZ1" s="211"/>
      <c r="DA1" s="214" t="str">
        <f>Livret1!$B32</f>
        <v>Dégage le thème d'un paragraphe ou d'un texte court</v>
      </c>
      <c r="DB1" s="214"/>
      <c r="DC1" s="211"/>
      <c r="DD1" s="211"/>
      <c r="DE1" s="214" t="str">
        <f>Livret1!$B33</f>
        <v>Lit silencieusement un texte en déchiffrant les mots inconnus et manifeste sa compréhension dans un résumé, une reformulation, des réponses à des questions</v>
      </c>
      <c r="DF1" s="214"/>
      <c r="DG1" s="211"/>
      <c r="DH1" s="211"/>
      <c r="DI1" s="214" t="str">
        <f>Livret1!$B35</f>
        <v>Forme correctement les lettres</v>
      </c>
      <c r="DJ1" s="214"/>
      <c r="DL1" s="212" t="str">
        <f ca="1">IF(AND(CELL("largeur",CQ6)=0,CELL("largeur",CR6)=0,CELL("largeur",CU6)=0,CELL("largeur",CV6)=0,CELL("largeur",CY6)=0,CELL("largeur",CZ6)=0,CELL("largeur",DC6)=0,CELL("largeur",DD6)=0,CELL("largeur",DG6)=0,CELL("largeur",DH6)=0),LEFT($A$1,8)&amp;" - "&amp;MID(CO1,12,1),LEFT($A$1,8)&amp;" - "&amp;MID(CO1,12,1)+1)</f>
        <v>Français - 6</v>
      </c>
      <c r="DM1" s="213"/>
      <c r="DN1" s="211"/>
      <c r="DO1" s="211"/>
      <c r="DP1" s="214" t="str">
        <f>Livret1!$B36</f>
        <v>Ecrit sur les lignes, entre les lignes</v>
      </c>
      <c r="DQ1" s="214"/>
      <c r="DR1" s="211"/>
      <c r="DS1" s="211"/>
      <c r="DT1" s="214" t="str">
        <f>Livret1!$B37</f>
        <v>Recopie un texte intégralement</v>
      </c>
      <c r="DU1" s="214"/>
      <c r="DV1" s="211"/>
      <c r="DW1" s="211"/>
      <c r="DX1" s="214" t="str">
        <f>Livret1!$B38</f>
        <v>Copie un texte court sans erreur dans une écriture cursive lisible et avec une présentation soignée</v>
      </c>
      <c r="DY1" s="214"/>
      <c r="DZ1" s="211"/>
      <c r="EA1" s="211"/>
      <c r="EB1" s="214" t="str">
        <f>Livret1!$B39</f>
        <v>Ecrit des syllabes</v>
      </c>
      <c r="EC1" s="214"/>
      <c r="ED1" s="211"/>
      <c r="EE1" s="211"/>
      <c r="EF1" s="214" t="str">
        <f>Livret1!$B40</f>
        <v>Ecrit un mot</v>
      </c>
      <c r="EG1" s="214"/>
      <c r="EI1" s="212" t="str">
        <f ca="1">IF(AND(CELL("largeur",DN6)=0,CELL("largeur",DO6)=0,CELL("largeur",DR6)=0,CELL("largeur",DS6)=0,CELL("largeur",DV6)=0,CELL("largeur",DW6)=0,CELL("largeur",DZ6)=0,CELL("largeur",EA6)=0,CELL("largeur",ED6)=0,CELL("largeur",EE6)=0),LEFT($A$1,8)&amp;" - "&amp;MID(DL1,12,1),LEFT($A$1,8)&amp;" - "&amp;MID(DL1,12,1)+1)</f>
        <v>Français - 7</v>
      </c>
      <c r="EJ1" s="213"/>
      <c r="EK1" s="211"/>
      <c r="EL1" s="211"/>
      <c r="EM1" s="214" t="str">
        <f>Livret1!$B41</f>
        <v>Ecrit une phrase</v>
      </c>
      <c r="EN1" s="214"/>
      <c r="EO1" s="211"/>
      <c r="EP1" s="211"/>
      <c r="EQ1" s="214" t="str">
        <f>Livret1!$B42</f>
        <v xml:space="preserve">Utilise ses connaissances pour mieux écrire un texte </v>
      </c>
      <c r="ER1" s="214"/>
      <c r="ES1" s="211"/>
      <c r="ET1" s="211"/>
      <c r="EU1" s="214" t="str">
        <f>Livret1!$B43</f>
        <v>Ecrit de manière autonome un texte de cinq à dix lignes</v>
      </c>
      <c r="EV1" s="214"/>
      <c r="EW1" s="211"/>
      <c r="EX1" s="211"/>
      <c r="EY1" s="214" t="str">
        <f>Livret1!$B45</f>
        <v>utilise des mots précis pour s'exprimer</v>
      </c>
      <c r="EZ1" s="214"/>
      <c r="FA1" s="211"/>
      <c r="FB1" s="211"/>
      <c r="FC1" s="214" t="str">
        <f>Livret1!$B46</f>
        <v>Donne des synonymes</v>
      </c>
      <c r="FD1" s="214"/>
      <c r="FF1" s="212" t="str">
        <f ca="1">IF(AND(CELL("largeur",EK6)=0,CELL("largeur",EL6)=0,CELL("largeur",EO6)=0,CELL("largeur",EP6)=0,CELL("largeur",ES6)=0,CELL("largeur",ET6)=0,CELL("largeur",EW6)=0,CELL("largeur",EX6)=0,CELL("largeur",FA6)=0,CELL("largeur",FB6)=0),LEFT($A$1,8)&amp;" - "&amp;MID(EI1,12,1),LEFT($A$1,8)&amp;" - "&amp;MID(EI1,12,1)+1)</f>
        <v>Français - 8</v>
      </c>
      <c r="FG1" s="213"/>
      <c r="FH1" s="211"/>
      <c r="FI1" s="211"/>
      <c r="FJ1" s="214" t="str">
        <f>Livret1!$B47</f>
        <v>Trouve un mot de sens opposé</v>
      </c>
      <c r="FK1" s="214"/>
      <c r="FL1" s="211"/>
      <c r="FM1" s="211"/>
      <c r="FN1" s="214" t="str">
        <f>Livret1!$B48</f>
        <v>Regroupe des mots par familles</v>
      </c>
      <c r="FO1" s="214"/>
      <c r="FP1" s="211"/>
      <c r="FQ1" s="211"/>
      <c r="FR1" s="214" t="str">
        <f>Livret1!$B49</f>
        <v>Connaît l'ordre alphabétique</v>
      </c>
      <c r="FS1" s="214"/>
      <c r="FT1" s="211"/>
      <c r="FU1" s="211"/>
      <c r="FV1" s="214" t="str">
        <f>Livret1!$B50</f>
        <v>Classe des mots dans l'ordre alphabétique</v>
      </c>
      <c r="FW1" s="214"/>
      <c r="FX1" s="211"/>
      <c r="FY1" s="211"/>
      <c r="FZ1" s="214" t="str">
        <f>Livret1!$B51</f>
        <v>Se sert d'un dictionnaire adapté à son âge</v>
      </c>
      <c r="GA1" s="214"/>
      <c r="GC1" s="212" t="str">
        <f ca="1">IF(AND(CELL("largeur",FH6)=0,CELL("largeur",FI6)=0,CELL("largeur",FL6)=0,CELL("largeur",FM6)=0,CELL("largeur",FP6)=0,CELL("largeur",FQ6)=0,CELL("largeur",FT6)=0,CELL("largeur",FU6)=0,CELL("largeur",FX6)=0,CELL("largeur",FY6)=0),LEFT($A$1,8)&amp;" - "&amp;MID(FF1,12,1),LEFT($A$1,8)&amp;" - "&amp;MID(FF1,12,1)+1)</f>
        <v>Français - 9</v>
      </c>
      <c r="GD1" s="213"/>
      <c r="GE1" s="211"/>
      <c r="GF1" s="211"/>
      <c r="GG1" s="214" t="str">
        <f>Livret1!$B52</f>
        <v>Commence à utiliser l'ordre alphabétique</v>
      </c>
      <c r="GH1" s="214"/>
      <c r="GI1" s="211"/>
      <c r="GJ1" s="211"/>
      <c r="GK1" s="214" t="str">
        <f>Livret1!$B54</f>
        <v>Identifie la phrase</v>
      </c>
      <c r="GL1" s="214"/>
      <c r="GM1" s="211"/>
      <c r="GN1" s="211"/>
      <c r="GO1" s="214" t="str">
        <f>Livret1!$B55</f>
        <v>Identifie le verbe</v>
      </c>
      <c r="GP1" s="214"/>
      <c r="GQ1" s="211"/>
      <c r="GR1" s="211"/>
      <c r="GS1" s="214" t="str">
        <f>Livret1!$B56</f>
        <v>Identifie le nom</v>
      </c>
      <c r="GT1" s="214"/>
      <c r="GU1" s="211"/>
      <c r="GV1" s="211"/>
      <c r="GW1" s="214" t="str">
        <f>Livret1!$B57</f>
        <v>Identifie l'article</v>
      </c>
      <c r="GX1" s="214"/>
      <c r="GZ1" s="212" t="str">
        <f ca="1">IF(AND(CELL("largeur",GE6)=0,CELL("largeur",GF6)=0,CELL("largeur",GI6)=0,CELL("largeur",GJ6)=0,CELL("largeur",GM6)=0,CELL("largeur",GN6)=0,CELL("largeur",GQ6)=0,CELL("largeur",GR6)=0,CELL("largeur",GU6)=0,CELL("largeur",GV6)=0),LEFT($A$1,8)&amp;" - "&amp;MID(GC1,12,1),LEFT($A$1,8)&amp;" - "&amp;MID(GC1,12,1)+1)</f>
        <v>Français - 10</v>
      </c>
      <c r="HA1" s="213"/>
      <c r="HB1" s="211"/>
      <c r="HC1" s="211"/>
      <c r="HD1" s="214" t="str">
        <f>Livret1!$B58</f>
        <v>Identifie l'adjectif qualificatif</v>
      </c>
      <c r="HE1" s="214"/>
      <c r="HF1" s="211"/>
      <c r="HG1" s="211"/>
      <c r="HH1" s="214" t="str">
        <f>Livret1!$B59</f>
        <v>Identifie le pronom personnel (sujet)</v>
      </c>
      <c r="HI1" s="214"/>
      <c r="HJ1" s="211"/>
      <c r="HK1" s="211"/>
      <c r="HL1" s="214" t="str">
        <f>Livret1!$B60</f>
        <v>Identifie la phrase, le verbe, le nom, l'article, l'adjectif qualificatif, le pronom personnel (sujet)</v>
      </c>
      <c r="HM1" s="214"/>
      <c r="HN1" s="211"/>
      <c r="HO1" s="211"/>
      <c r="HP1" s="214" t="str">
        <f>Livret1!$B61</f>
        <v>Repère le verbe d'une phrase et son sujet</v>
      </c>
      <c r="HQ1" s="214"/>
      <c r="HR1" s="211"/>
      <c r="HS1" s="211"/>
      <c r="HT1" s="214" t="str">
        <f>Livret1!$B62</f>
        <v>Trouve l'infinitif d'un verbe</v>
      </c>
      <c r="HU1" s="214"/>
      <c r="HW1" s="212" t="str">
        <f ca="1">IF(AND(CELL("largeur",HB6)=0,CELL("largeur",HC6)=0,CELL("largeur",HF6)=0,CELL("largeur",HG6)=0,CELL("largeur",HJ6)=0,CELL("largeur",HK6)=0,CELL("largeur",HN6)=0,CELL("largeur",HO6)=0,CELL("largeur",HR6)=0,CELL("largeur",HS6)=0),LEFT($A$1,8)&amp;" - "&amp;MID(GZ1,12,2),LEFT($A$1,8)&amp;" - "&amp;MID(GZ1,12,2)+1)</f>
        <v>Français - 11</v>
      </c>
      <c r="HX1" s="213"/>
      <c r="HY1" s="211"/>
      <c r="HZ1" s="211"/>
      <c r="IA1" s="214" t="str">
        <f>Livret1!$B63</f>
        <v>Conjugue les verbes du 1er groupe au présent</v>
      </c>
      <c r="IB1" s="214"/>
      <c r="IC1" s="211"/>
      <c r="ID1" s="211"/>
      <c r="IE1" s="214" t="str">
        <f>Livret1!$B64</f>
        <v>Conjugue le verbe  avoir au présent</v>
      </c>
      <c r="IF1" s="214"/>
      <c r="IG1" s="211"/>
      <c r="IH1" s="211"/>
      <c r="II1" s="214" t="str">
        <f>Livret1!$B65</f>
        <v>Conjugue le verbe être  au présent</v>
      </c>
      <c r="IJ1" s="214"/>
      <c r="IK1" s="211"/>
      <c r="IL1" s="211"/>
      <c r="IM1" s="214" t="str">
        <f>Livret1!$B66</f>
        <v>Conjugue le verbe faire au présent de l'indicatif</v>
      </c>
      <c r="IN1" s="214"/>
      <c r="IO1" s="211"/>
      <c r="IP1" s="211"/>
      <c r="IQ1" s="214" t="str">
        <f>Livret1!$B67</f>
        <v>Conjugue le verbe aller au présent de l'indicatif</v>
      </c>
      <c r="IR1" s="214"/>
      <c r="IT1" s="212" t="str">
        <f ca="1">IF(AND(CELL("largeur",HY6)=0,CELL("largeur",HZ6)=0,CELL("largeur",IC6)=0,CELL("largeur",ID6)=0,CELL("largeur",IG6)=0,CELL("largeur",IH6)=0,CELL("largeur",IK6)=0,CELL("largeur",IL6)=0,CELL("largeur",IO6)=0,CELL("largeur",IP6)=0),LEFT($A$1,8)&amp;" - "&amp;MID(HW1,12,2),LEFT($A$1,8)&amp;" - "&amp;MID(HW1,12,2)+1)</f>
        <v>Français - 12</v>
      </c>
      <c r="IU1" s="213"/>
      <c r="IV1" s="211"/>
      <c r="IW1" s="211"/>
      <c r="IX1" s="214" t="str">
        <f>Livret1!$B68</f>
        <v>Conjugue le verbe dire au présent de l'indicatif</v>
      </c>
      <c r="IY1" s="214"/>
      <c r="IZ1" s="211"/>
      <c r="JA1" s="211"/>
      <c r="JB1" s="214" t="str">
        <f>Livret1!$B69</f>
        <v>Conjugue le verbe venir au présent de l'indicatif</v>
      </c>
      <c r="JC1" s="214"/>
      <c r="JD1" s="211"/>
      <c r="JE1" s="211"/>
      <c r="JF1" s="214" t="str">
        <f>Livret1!$B70</f>
        <v>Conjugue les verbes du 1er groupe au futur</v>
      </c>
      <c r="JG1" s="214"/>
      <c r="JH1" s="211"/>
      <c r="JI1" s="211"/>
      <c r="JJ1" s="214" t="str">
        <f>Livret1!$B71</f>
        <v>Conjugue le verbe  avoir au futur</v>
      </c>
      <c r="JK1" s="214"/>
      <c r="JL1" s="211"/>
      <c r="JM1" s="211"/>
      <c r="JN1" s="214" t="str">
        <f>Livret1!$B72</f>
        <v>Conjugue le verbe être  au futur</v>
      </c>
      <c r="JO1" s="214"/>
      <c r="JP1" s="84"/>
      <c r="JQ1" s="212" t="str">
        <f ca="1">IF(AND(CELL("largeur",IV6)=0,CELL("largeur",IW6)=0,CELL("largeur",IZ6)=0,CELL("largeur",JA6)=0,CELL("largeur",JD6)=0,CELL("largeur",JE6)=0,CELL("largeur",JH6)=0,CELL("largeur",JI6)=0,CELL("largeur",JL6)=0,CELL("largeur",JM6)=0),LEFT($A$1,8)&amp;" - "&amp;MID(IT1,12,2),LEFT($A$1,8)&amp;" - "&amp;MID(IT1,12,2)+1)</f>
        <v>Français - 13</v>
      </c>
      <c r="JR1" s="213"/>
      <c r="JS1" s="211"/>
      <c r="JT1" s="211"/>
      <c r="JU1" s="214" t="str">
        <f>Livret1!$B73</f>
        <v>Conjugue les verbes du 1er groupe au passé-composé</v>
      </c>
      <c r="JV1" s="214"/>
      <c r="JW1" s="211"/>
      <c r="JX1" s="211"/>
      <c r="JY1" s="214" t="str">
        <f>Livret1!$B74</f>
        <v>Conjugue le verbe  avoir au passé-composé</v>
      </c>
      <c r="JZ1" s="214"/>
      <c r="KA1" s="211"/>
      <c r="KB1" s="211"/>
      <c r="KC1" s="214" t="str">
        <f>Livret1!$B75</f>
        <v>Conjugue le verbe être  au passé-composé</v>
      </c>
      <c r="KD1" s="214"/>
      <c r="KE1" s="211"/>
      <c r="KF1" s="211"/>
      <c r="KG1" s="214" t="str">
        <f>Livret1!$B76</f>
        <v>Conjugue les verbes du 1er groupe, être et avoir, au présent et au futur, au passé composé de l'indicatif ; conjuguer les verbes faire, aller, dire, venir au présent de l'indicatif</v>
      </c>
      <c r="KH1" s="214"/>
      <c r="KI1" s="211"/>
      <c r="KJ1" s="211"/>
      <c r="KK1" s="214" t="str">
        <f>Livret1!$B77</f>
        <v>Distingue le présent, du futur et du passé</v>
      </c>
      <c r="KL1" s="214"/>
      <c r="KN1" s="212" t="str">
        <f ca="1">IF(AND(CELL("largeur",JS6)=0,CELL("largeur",JT6)=0,CELL("largeur",JW6)=0,CELL("largeur",JX6)=0,CELL("largeur",KA6)=0,CELL("largeur",KB6)=0,CELL("largeur",KE6)=0,CELL("largeur",KF6)=0,CELL("largeur",KI6)=0,CELL("largeur",KJ6)=0),LEFT($A$1,8)&amp;" - "&amp;MID(JQ1,12,2),LEFT($A$1,8)&amp;" - "&amp;MID(JQ1,12,2)+1)</f>
        <v>Français - 14</v>
      </c>
      <c r="KO1" s="213"/>
      <c r="KP1" s="211"/>
      <c r="KQ1" s="211"/>
      <c r="KR1" s="214" t="str">
        <f>Livret1!$B79</f>
        <v>Ecrit en respectant les correspondances entre lettres et sons et les règles relatives à la valeur des lettres</v>
      </c>
      <c r="KS1" s="214"/>
      <c r="KT1" s="211"/>
      <c r="KU1" s="211"/>
      <c r="KV1" s="214" t="str">
        <f>Livret1!$B80</f>
        <v>Ecris sans erreur des mots mémorisés</v>
      </c>
      <c r="KW1" s="214"/>
      <c r="KX1" s="211"/>
      <c r="KY1" s="211"/>
      <c r="KZ1" s="214" t="str">
        <f>Livret1!$B81</f>
        <v>Accorde le verbe avec le sujet</v>
      </c>
      <c r="LA1" s="214"/>
      <c r="LB1" s="211"/>
      <c r="LC1" s="211"/>
      <c r="LD1" s="214" t="str">
        <f>Livret1!$B82</f>
        <v>Accorde le nom avec le déterminant</v>
      </c>
      <c r="LE1" s="214"/>
      <c r="LF1" s="211"/>
      <c r="LG1" s="211"/>
      <c r="LH1" s="214" t="str">
        <f>Livret1!$B83</f>
        <v>Effectue les accords déterminant-nom-adjectif</v>
      </c>
      <c r="LI1" s="214"/>
      <c r="LK1" s="212" t="str">
        <f ca="1">IF(AND(CELL("largeur",KP6)=0,CELL("largeur",KQ6)=0,CELL("largeur",KT6)=0,CELL("largeur",KU6)=0,CELL("largeur",KX6)=0,CELL("largeur",KY6)=0,CELL("largeur",LB6)=0,CELL("largeur",LC6)=0,CELL("largeur",LF6)=0,CELL("largeur",LG6)=0),LEFT($A$1,8)&amp;" - "&amp;MID(KN1,12,2),LEFT($A$1,8)&amp;" - "&amp;MID(KN1,12,2)+1)</f>
        <v>Français - 15</v>
      </c>
      <c r="LL1" s="213"/>
      <c r="LM1" s="211"/>
      <c r="LN1" s="211"/>
      <c r="LO1" s="214" t="str">
        <f>Livret1!$B84</f>
        <v>Orthographie correctement des formes conjugués, respecte l'accord entre le sujet et le verbe, ainsi que les accords en genre et en nombre dans le groupe nominal</v>
      </c>
      <c r="LP1" s="214"/>
      <c r="LQ1" s="211"/>
      <c r="LR1" s="211"/>
      <c r="LS1" s="214"/>
      <c r="LT1" s="214"/>
    </row>
    <row r="2" spans="1:332" ht="41.25" customHeight="1">
      <c r="A2" s="222" t="s">
        <v>207</v>
      </c>
      <c r="B2" s="223"/>
      <c r="C2" s="221"/>
      <c r="D2" s="211"/>
      <c r="E2" s="214"/>
      <c r="F2" s="214"/>
      <c r="G2" s="211"/>
      <c r="H2" s="211"/>
      <c r="I2" s="214"/>
      <c r="J2" s="214"/>
      <c r="K2" s="211"/>
      <c r="L2" s="211"/>
      <c r="M2" s="214"/>
      <c r="N2" s="214"/>
      <c r="O2" s="211"/>
      <c r="P2" s="211"/>
      <c r="Q2" s="214"/>
      <c r="R2" s="214"/>
      <c r="S2" s="211"/>
      <c r="T2" s="211"/>
      <c r="U2" s="214"/>
      <c r="V2" s="214"/>
      <c r="W2" s="84"/>
      <c r="X2" s="226" t="str">
        <f>A2</f>
        <v>C2</v>
      </c>
      <c r="Y2" s="210"/>
      <c r="Z2" s="211"/>
      <c r="AA2" s="211"/>
      <c r="AB2" s="214"/>
      <c r="AC2" s="214"/>
      <c r="AD2" s="211"/>
      <c r="AE2" s="211"/>
      <c r="AF2" s="214"/>
      <c r="AG2" s="214"/>
      <c r="AH2" s="211"/>
      <c r="AI2" s="211"/>
      <c r="AJ2" s="214"/>
      <c r="AK2" s="214"/>
      <c r="AL2" s="211"/>
      <c r="AM2" s="211"/>
      <c r="AN2" s="214"/>
      <c r="AO2" s="214"/>
      <c r="AP2" s="211"/>
      <c r="AQ2" s="211"/>
      <c r="AR2" s="214"/>
      <c r="AS2" s="214"/>
      <c r="AU2" s="210" t="str">
        <f>A2</f>
        <v>C2</v>
      </c>
      <c r="AV2" s="210"/>
      <c r="AW2" s="211"/>
      <c r="AX2" s="211"/>
      <c r="AY2" s="214"/>
      <c r="AZ2" s="214"/>
      <c r="BA2" s="211"/>
      <c r="BB2" s="211"/>
      <c r="BC2" s="214"/>
      <c r="BD2" s="214"/>
      <c r="BE2" s="211"/>
      <c r="BF2" s="211"/>
      <c r="BG2" s="214"/>
      <c r="BH2" s="214"/>
      <c r="BI2" s="211"/>
      <c r="BJ2" s="211"/>
      <c r="BK2" s="214"/>
      <c r="BL2" s="214"/>
      <c r="BM2" s="211"/>
      <c r="BN2" s="211"/>
      <c r="BO2" s="214"/>
      <c r="BP2" s="214"/>
      <c r="BR2" s="210" t="str">
        <f>A2</f>
        <v>C2</v>
      </c>
      <c r="BS2" s="210"/>
      <c r="BT2" s="211"/>
      <c r="BU2" s="211"/>
      <c r="BV2" s="214"/>
      <c r="BW2" s="214"/>
      <c r="BX2" s="211"/>
      <c r="BY2" s="211"/>
      <c r="BZ2" s="214"/>
      <c r="CA2" s="214"/>
      <c r="CB2" s="211"/>
      <c r="CC2" s="211"/>
      <c r="CD2" s="214"/>
      <c r="CE2" s="214"/>
      <c r="CF2" s="211"/>
      <c r="CG2" s="211"/>
      <c r="CH2" s="214"/>
      <c r="CI2" s="214"/>
      <c r="CJ2" s="211"/>
      <c r="CK2" s="211"/>
      <c r="CL2" s="214"/>
      <c r="CM2" s="214"/>
      <c r="CO2" s="210" t="str">
        <f>A2</f>
        <v>C2</v>
      </c>
      <c r="CP2" s="210"/>
      <c r="CQ2" s="211"/>
      <c r="CR2" s="211"/>
      <c r="CS2" s="214"/>
      <c r="CT2" s="214"/>
      <c r="CU2" s="211"/>
      <c r="CV2" s="211"/>
      <c r="CW2" s="214"/>
      <c r="CX2" s="214"/>
      <c r="CY2" s="211"/>
      <c r="CZ2" s="211"/>
      <c r="DA2" s="214"/>
      <c r="DB2" s="214"/>
      <c r="DC2" s="211"/>
      <c r="DD2" s="211"/>
      <c r="DE2" s="214"/>
      <c r="DF2" s="214"/>
      <c r="DG2" s="211"/>
      <c r="DH2" s="211"/>
      <c r="DI2" s="214"/>
      <c r="DJ2" s="214"/>
      <c r="DL2" s="210" t="str">
        <f>A2</f>
        <v>C2</v>
      </c>
      <c r="DM2" s="210"/>
      <c r="DN2" s="211"/>
      <c r="DO2" s="211"/>
      <c r="DP2" s="214"/>
      <c r="DQ2" s="214"/>
      <c r="DR2" s="211"/>
      <c r="DS2" s="211"/>
      <c r="DT2" s="214"/>
      <c r="DU2" s="214"/>
      <c r="DV2" s="211"/>
      <c r="DW2" s="211"/>
      <c r="DX2" s="214"/>
      <c r="DY2" s="214"/>
      <c r="DZ2" s="211"/>
      <c r="EA2" s="211"/>
      <c r="EB2" s="214"/>
      <c r="EC2" s="214"/>
      <c r="ED2" s="211"/>
      <c r="EE2" s="211"/>
      <c r="EF2" s="214"/>
      <c r="EG2" s="214"/>
      <c r="EI2" s="210" t="str">
        <f>A2</f>
        <v>C2</v>
      </c>
      <c r="EJ2" s="210"/>
      <c r="EK2" s="211"/>
      <c r="EL2" s="211"/>
      <c r="EM2" s="214"/>
      <c r="EN2" s="214"/>
      <c r="EO2" s="211"/>
      <c r="EP2" s="211"/>
      <c r="EQ2" s="214"/>
      <c r="ER2" s="214"/>
      <c r="ES2" s="211"/>
      <c r="ET2" s="211"/>
      <c r="EU2" s="214"/>
      <c r="EV2" s="214"/>
      <c r="EW2" s="211"/>
      <c r="EX2" s="211"/>
      <c r="EY2" s="214"/>
      <c r="EZ2" s="214"/>
      <c r="FA2" s="211"/>
      <c r="FB2" s="211"/>
      <c r="FC2" s="214"/>
      <c r="FD2" s="214"/>
      <c r="FF2" s="210" t="str">
        <f>A2</f>
        <v>C2</v>
      </c>
      <c r="FG2" s="210"/>
      <c r="FH2" s="211"/>
      <c r="FI2" s="211"/>
      <c r="FJ2" s="214"/>
      <c r="FK2" s="214"/>
      <c r="FL2" s="211"/>
      <c r="FM2" s="211"/>
      <c r="FN2" s="214"/>
      <c r="FO2" s="214"/>
      <c r="FP2" s="211"/>
      <c r="FQ2" s="211"/>
      <c r="FR2" s="214"/>
      <c r="FS2" s="214"/>
      <c r="FT2" s="211"/>
      <c r="FU2" s="211"/>
      <c r="FV2" s="214"/>
      <c r="FW2" s="214"/>
      <c r="FX2" s="211"/>
      <c r="FY2" s="211"/>
      <c r="FZ2" s="214"/>
      <c r="GA2" s="214"/>
      <c r="GC2" s="210" t="str">
        <f>A2</f>
        <v>C2</v>
      </c>
      <c r="GD2" s="210"/>
      <c r="GE2" s="211"/>
      <c r="GF2" s="211"/>
      <c r="GG2" s="214"/>
      <c r="GH2" s="214"/>
      <c r="GI2" s="211"/>
      <c r="GJ2" s="211"/>
      <c r="GK2" s="214"/>
      <c r="GL2" s="214"/>
      <c r="GM2" s="211"/>
      <c r="GN2" s="211"/>
      <c r="GO2" s="214"/>
      <c r="GP2" s="214"/>
      <c r="GQ2" s="211"/>
      <c r="GR2" s="211"/>
      <c r="GS2" s="214"/>
      <c r="GT2" s="214"/>
      <c r="GU2" s="211"/>
      <c r="GV2" s="211"/>
      <c r="GW2" s="214"/>
      <c r="GX2" s="214"/>
      <c r="GZ2" s="210" t="str">
        <f>A2</f>
        <v>C2</v>
      </c>
      <c r="HA2" s="210"/>
      <c r="HB2" s="211"/>
      <c r="HC2" s="211"/>
      <c r="HD2" s="214"/>
      <c r="HE2" s="214"/>
      <c r="HF2" s="211"/>
      <c r="HG2" s="211"/>
      <c r="HH2" s="214"/>
      <c r="HI2" s="214"/>
      <c r="HJ2" s="211"/>
      <c r="HK2" s="211"/>
      <c r="HL2" s="214"/>
      <c r="HM2" s="214"/>
      <c r="HN2" s="211"/>
      <c r="HO2" s="211"/>
      <c r="HP2" s="214"/>
      <c r="HQ2" s="214"/>
      <c r="HR2" s="211"/>
      <c r="HS2" s="211"/>
      <c r="HT2" s="214"/>
      <c r="HU2" s="214"/>
      <c r="HW2" s="210" t="str">
        <f>A2</f>
        <v>C2</v>
      </c>
      <c r="HX2" s="210"/>
      <c r="HY2" s="211"/>
      <c r="HZ2" s="211"/>
      <c r="IA2" s="214"/>
      <c r="IB2" s="214"/>
      <c r="IC2" s="211"/>
      <c r="ID2" s="211"/>
      <c r="IE2" s="214"/>
      <c r="IF2" s="214"/>
      <c r="IG2" s="211"/>
      <c r="IH2" s="211"/>
      <c r="II2" s="214"/>
      <c r="IJ2" s="214"/>
      <c r="IK2" s="211"/>
      <c r="IL2" s="211"/>
      <c r="IM2" s="214"/>
      <c r="IN2" s="214"/>
      <c r="IO2" s="211"/>
      <c r="IP2" s="211"/>
      <c r="IQ2" s="214"/>
      <c r="IR2" s="214"/>
      <c r="IT2" s="210" t="str">
        <f>A2</f>
        <v>C2</v>
      </c>
      <c r="IU2" s="210"/>
      <c r="IV2" s="211"/>
      <c r="IW2" s="211"/>
      <c r="IX2" s="214"/>
      <c r="IY2" s="214"/>
      <c r="IZ2" s="211"/>
      <c r="JA2" s="211"/>
      <c r="JB2" s="214"/>
      <c r="JC2" s="214"/>
      <c r="JD2" s="211"/>
      <c r="JE2" s="211"/>
      <c r="JF2" s="214"/>
      <c r="JG2" s="214"/>
      <c r="JH2" s="211"/>
      <c r="JI2" s="211"/>
      <c r="JJ2" s="214"/>
      <c r="JK2" s="214"/>
      <c r="JL2" s="211"/>
      <c r="JM2" s="211"/>
      <c r="JN2" s="214"/>
      <c r="JO2" s="214"/>
      <c r="JP2" s="84"/>
      <c r="JQ2" s="210" t="str">
        <f>A2</f>
        <v>C2</v>
      </c>
      <c r="JR2" s="210"/>
      <c r="JS2" s="211"/>
      <c r="JT2" s="211"/>
      <c r="JU2" s="214"/>
      <c r="JV2" s="214"/>
      <c r="JW2" s="211"/>
      <c r="JX2" s="211"/>
      <c r="JY2" s="214"/>
      <c r="JZ2" s="214"/>
      <c r="KA2" s="211"/>
      <c r="KB2" s="211"/>
      <c r="KC2" s="214"/>
      <c r="KD2" s="214"/>
      <c r="KE2" s="211"/>
      <c r="KF2" s="211"/>
      <c r="KG2" s="214"/>
      <c r="KH2" s="214"/>
      <c r="KI2" s="211"/>
      <c r="KJ2" s="211"/>
      <c r="KK2" s="214"/>
      <c r="KL2" s="214"/>
      <c r="KN2" s="210" t="str">
        <f>A2</f>
        <v>C2</v>
      </c>
      <c r="KO2" s="210"/>
      <c r="KP2" s="211"/>
      <c r="KQ2" s="211"/>
      <c r="KR2" s="214"/>
      <c r="KS2" s="214"/>
      <c r="KT2" s="211"/>
      <c r="KU2" s="211"/>
      <c r="KV2" s="214"/>
      <c r="KW2" s="214"/>
      <c r="KX2" s="211"/>
      <c r="KY2" s="211"/>
      <c r="KZ2" s="214"/>
      <c r="LA2" s="214"/>
      <c r="LB2" s="211"/>
      <c r="LC2" s="211"/>
      <c r="LD2" s="214"/>
      <c r="LE2" s="214"/>
      <c r="LF2" s="211"/>
      <c r="LG2" s="211"/>
      <c r="LH2" s="214"/>
      <c r="LI2" s="214"/>
      <c r="LK2" s="226" t="str">
        <f>A2</f>
        <v>C2</v>
      </c>
      <c r="LL2" s="210"/>
      <c r="LM2" s="211"/>
      <c r="LN2" s="211"/>
      <c r="LO2" s="214"/>
      <c r="LP2" s="214"/>
      <c r="LQ2" s="211"/>
      <c r="LR2" s="211"/>
      <c r="LS2" s="214"/>
      <c r="LT2" s="214"/>
    </row>
    <row r="3" spans="1:332" ht="19.5" customHeight="1">
      <c r="A3" s="219" t="s">
        <v>58</v>
      </c>
      <c r="B3" s="220"/>
      <c r="C3" s="221"/>
      <c r="D3" s="211"/>
      <c r="E3" s="214"/>
      <c r="F3" s="214"/>
      <c r="G3" s="211"/>
      <c r="H3" s="211"/>
      <c r="I3" s="214"/>
      <c r="J3" s="214"/>
      <c r="K3" s="211"/>
      <c r="L3" s="211"/>
      <c r="M3" s="214"/>
      <c r="N3" s="214"/>
      <c r="O3" s="211"/>
      <c r="P3" s="211"/>
      <c r="Q3" s="214"/>
      <c r="R3" s="214"/>
      <c r="S3" s="211"/>
      <c r="T3" s="211"/>
      <c r="U3" s="214"/>
      <c r="V3" s="214"/>
      <c r="W3" s="84"/>
      <c r="X3" s="227" t="str">
        <f>A3</f>
        <v>2010 - 2011</v>
      </c>
      <c r="Y3" s="228"/>
      <c r="Z3" s="211"/>
      <c r="AA3" s="211"/>
      <c r="AB3" s="214"/>
      <c r="AC3" s="214"/>
      <c r="AD3" s="211"/>
      <c r="AE3" s="211"/>
      <c r="AF3" s="214"/>
      <c r="AG3" s="214"/>
      <c r="AH3" s="211"/>
      <c r="AI3" s="211"/>
      <c r="AJ3" s="214"/>
      <c r="AK3" s="214"/>
      <c r="AL3" s="211"/>
      <c r="AM3" s="211"/>
      <c r="AN3" s="214"/>
      <c r="AO3" s="214"/>
      <c r="AP3" s="211"/>
      <c r="AQ3" s="211"/>
      <c r="AR3" s="214"/>
      <c r="AS3" s="214"/>
      <c r="AU3" s="216" t="str">
        <f>A3</f>
        <v>2010 - 2011</v>
      </c>
      <c r="AV3" s="216"/>
      <c r="AW3" s="211"/>
      <c r="AX3" s="211"/>
      <c r="AY3" s="214"/>
      <c r="AZ3" s="214"/>
      <c r="BA3" s="211"/>
      <c r="BB3" s="211"/>
      <c r="BC3" s="214"/>
      <c r="BD3" s="214"/>
      <c r="BE3" s="211"/>
      <c r="BF3" s="211"/>
      <c r="BG3" s="214"/>
      <c r="BH3" s="214"/>
      <c r="BI3" s="211"/>
      <c r="BJ3" s="211"/>
      <c r="BK3" s="214"/>
      <c r="BL3" s="214"/>
      <c r="BM3" s="211"/>
      <c r="BN3" s="211"/>
      <c r="BO3" s="214"/>
      <c r="BP3" s="214"/>
      <c r="BR3" s="216" t="str">
        <f>A3</f>
        <v>2010 - 2011</v>
      </c>
      <c r="BS3" s="216"/>
      <c r="BT3" s="211"/>
      <c r="BU3" s="211"/>
      <c r="BV3" s="214"/>
      <c r="BW3" s="214"/>
      <c r="BX3" s="211"/>
      <c r="BY3" s="211"/>
      <c r="BZ3" s="214"/>
      <c r="CA3" s="214"/>
      <c r="CB3" s="211"/>
      <c r="CC3" s="211"/>
      <c r="CD3" s="214"/>
      <c r="CE3" s="214"/>
      <c r="CF3" s="211"/>
      <c r="CG3" s="211"/>
      <c r="CH3" s="214"/>
      <c r="CI3" s="214"/>
      <c r="CJ3" s="211"/>
      <c r="CK3" s="211"/>
      <c r="CL3" s="214"/>
      <c r="CM3" s="214"/>
      <c r="CO3" s="216" t="str">
        <f>A3</f>
        <v>2010 - 2011</v>
      </c>
      <c r="CP3" s="216"/>
      <c r="CQ3" s="211"/>
      <c r="CR3" s="211"/>
      <c r="CS3" s="214"/>
      <c r="CT3" s="214"/>
      <c r="CU3" s="211"/>
      <c r="CV3" s="211"/>
      <c r="CW3" s="214"/>
      <c r="CX3" s="214"/>
      <c r="CY3" s="211"/>
      <c r="CZ3" s="211"/>
      <c r="DA3" s="214"/>
      <c r="DB3" s="214"/>
      <c r="DC3" s="211"/>
      <c r="DD3" s="211"/>
      <c r="DE3" s="214"/>
      <c r="DF3" s="214"/>
      <c r="DG3" s="211"/>
      <c r="DH3" s="211"/>
      <c r="DI3" s="214"/>
      <c r="DJ3" s="214"/>
      <c r="DL3" s="216" t="str">
        <f>A3</f>
        <v>2010 - 2011</v>
      </c>
      <c r="DM3" s="216"/>
      <c r="DN3" s="211"/>
      <c r="DO3" s="211"/>
      <c r="DP3" s="214"/>
      <c r="DQ3" s="214"/>
      <c r="DR3" s="211"/>
      <c r="DS3" s="211"/>
      <c r="DT3" s="214"/>
      <c r="DU3" s="214"/>
      <c r="DV3" s="211"/>
      <c r="DW3" s="211"/>
      <c r="DX3" s="214"/>
      <c r="DY3" s="214"/>
      <c r="DZ3" s="211"/>
      <c r="EA3" s="211"/>
      <c r="EB3" s="214"/>
      <c r="EC3" s="214"/>
      <c r="ED3" s="211"/>
      <c r="EE3" s="211"/>
      <c r="EF3" s="214"/>
      <c r="EG3" s="214"/>
      <c r="EI3" s="216" t="str">
        <f>A3</f>
        <v>2010 - 2011</v>
      </c>
      <c r="EJ3" s="216"/>
      <c r="EK3" s="211"/>
      <c r="EL3" s="211"/>
      <c r="EM3" s="214"/>
      <c r="EN3" s="214"/>
      <c r="EO3" s="211"/>
      <c r="EP3" s="211"/>
      <c r="EQ3" s="214"/>
      <c r="ER3" s="214"/>
      <c r="ES3" s="211"/>
      <c r="ET3" s="211"/>
      <c r="EU3" s="214"/>
      <c r="EV3" s="214"/>
      <c r="EW3" s="211"/>
      <c r="EX3" s="211"/>
      <c r="EY3" s="214"/>
      <c r="EZ3" s="214"/>
      <c r="FA3" s="211"/>
      <c r="FB3" s="211"/>
      <c r="FC3" s="214"/>
      <c r="FD3" s="214"/>
      <c r="FF3" s="216" t="str">
        <f>A3</f>
        <v>2010 - 2011</v>
      </c>
      <c r="FG3" s="216"/>
      <c r="FH3" s="211"/>
      <c r="FI3" s="211"/>
      <c r="FJ3" s="214"/>
      <c r="FK3" s="214"/>
      <c r="FL3" s="211"/>
      <c r="FM3" s="211"/>
      <c r="FN3" s="214"/>
      <c r="FO3" s="214"/>
      <c r="FP3" s="211"/>
      <c r="FQ3" s="211"/>
      <c r="FR3" s="214"/>
      <c r="FS3" s="214"/>
      <c r="FT3" s="211"/>
      <c r="FU3" s="211"/>
      <c r="FV3" s="214"/>
      <c r="FW3" s="214"/>
      <c r="FX3" s="211"/>
      <c r="FY3" s="211"/>
      <c r="FZ3" s="214"/>
      <c r="GA3" s="214"/>
      <c r="GC3" s="216" t="str">
        <f>A3</f>
        <v>2010 - 2011</v>
      </c>
      <c r="GD3" s="216"/>
      <c r="GE3" s="211"/>
      <c r="GF3" s="211"/>
      <c r="GG3" s="214"/>
      <c r="GH3" s="214"/>
      <c r="GI3" s="211"/>
      <c r="GJ3" s="211"/>
      <c r="GK3" s="214"/>
      <c r="GL3" s="214"/>
      <c r="GM3" s="211"/>
      <c r="GN3" s="211"/>
      <c r="GO3" s="214"/>
      <c r="GP3" s="214"/>
      <c r="GQ3" s="211"/>
      <c r="GR3" s="211"/>
      <c r="GS3" s="214"/>
      <c r="GT3" s="214"/>
      <c r="GU3" s="211"/>
      <c r="GV3" s="211"/>
      <c r="GW3" s="214"/>
      <c r="GX3" s="214"/>
      <c r="GZ3" s="210" t="str">
        <f>A3</f>
        <v>2010 - 2011</v>
      </c>
      <c r="HA3" s="210"/>
      <c r="HB3" s="211"/>
      <c r="HC3" s="211"/>
      <c r="HD3" s="214"/>
      <c r="HE3" s="214"/>
      <c r="HF3" s="211"/>
      <c r="HG3" s="211"/>
      <c r="HH3" s="214"/>
      <c r="HI3" s="214"/>
      <c r="HJ3" s="211"/>
      <c r="HK3" s="211"/>
      <c r="HL3" s="214"/>
      <c r="HM3" s="214"/>
      <c r="HN3" s="211"/>
      <c r="HO3" s="211"/>
      <c r="HP3" s="214"/>
      <c r="HQ3" s="214"/>
      <c r="HR3" s="211"/>
      <c r="HS3" s="211"/>
      <c r="HT3" s="214"/>
      <c r="HU3" s="214"/>
      <c r="HW3" s="210" t="str">
        <f>A3</f>
        <v>2010 - 2011</v>
      </c>
      <c r="HX3" s="210"/>
      <c r="HY3" s="211"/>
      <c r="HZ3" s="211"/>
      <c r="IA3" s="214"/>
      <c r="IB3" s="214"/>
      <c r="IC3" s="211"/>
      <c r="ID3" s="211"/>
      <c r="IE3" s="214"/>
      <c r="IF3" s="214"/>
      <c r="IG3" s="211"/>
      <c r="IH3" s="211"/>
      <c r="II3" s="214"/>
      <c r="IJ3" s="214"/>
      <c r="IK3" s="211"/>
      <c r="IL3" s="211"/>
      <c r="IM3" s="214"/>
      <c r="IN3" s="214"/>
      <c r="IO3" s="211"/>
      <c r="IP3" s="211"/>
      <c r="IQ3" s="214"/>
      <c r="IR3" s="214"/>
      <c r="IT3" s="210" t="str">
        <f>A3</f>
        <v>2010 - 2011</v>
      </c>
      <c r="IU3" s="210"/>
      <c r="IV3" s="211"/>
      <c r="IW3" s="211"/>
      <c r="IX3" s="214"/>
      <c r="IY3" s="214"/>
      <c r="IZ3" s="211"/>
      <c r="JA3" s="211"/>
      <c r="JB3" s="214"/>
      <c r="JC3" s="214"/>
      <c r="JD3" s="211"/>
      <c r="JE3" s="211"/>
      <c r="JF3" s="214"/>
      <c r="JG3" s="214"/>
      <c r="JH3" s="211"/>
      <c r="JI3" s="211"/>
      <c r="JJ3" s="214"/>
      <c r="JK3" s="214"/>
      <c r="JL3" s="211"/>
      <c r="JM3" s="211"/>
      <c r="JN3" s="214"/>
      <c r="JO3" s="214"/>
      <c r="JP3" s="84"/>
      <c r="JQ3" s="210" t="str">
        <f>A3</f>
        <v>2010 - 2011</v>
      </c>
      <c r="JR3" s="210"/>
      <c r="JS3" s="211"/>
      <c r="JT3" s="211"/>
      <c r="JU3" s="214"/>
      <c r="JV3" s="214"/>
      <c r="JW3" s="211"/>
      <c r="JX3" s="211"/>
      <c r="JY3" s="214"/>
      <c r="JZ3" s="214"/>
      <c r="KA3" s="211"/>
      <c r="KB3" s="211"/>
      <c r="KC3" s="214"/>
      <c r="KD3" s="214"/>
      <c r="KE3" s="211"/>
      <c r="KF3" s="211"/>
      <c r="KG3" s="214"/>
      <c r="KH3" s="214"/>
      <c r="KI3" s="211"/>
      <c r="KJ3" s="211"/>
      <c r="KK3" s="214"/>
      <c r="KL3" s="214"/>
      <c r="KN3" s="210" t="str">
        <f>A3</f>
        <v>2010 - 2011</v>
      </c>
      <c r="KO3" s="210"/>
      <c r="KP3" s="211"/>
      <c r="KQ3" s="211"/>
      <c r="KR3" s="214"/>
      <c r="KS3" s="214"/>
      <c r="KT3" s="211"/>
      <c r="KU3" s="211"/>
      <c r="KV3" s="214"/>
      <c r="KW3" s="214"/>
      <c r="KX3" s="211"/>
      <c r="KY3" s="211"/>
      <c r="KZ3" s="214"/>
      <c r="LA3" s="214"/>
      <c r="LB3" s="211"/>
      <c r="LC3" s="211"/>
      <c r="LD3" s="214"/>
      <c r="LE3" s="214"/>
      <c r="LF3" s="211"/>
      <c r="LG3" s="211"/>
      <c r="LH3" s="214"/>
      <c r="LI3" s="214"/>
      <c r="LK3" s="231" t="str">
        <f>A3</f>
        <v>2010 - 2011</v>
      </c>
      <c r="LL3" s="216"/>
      <c r="LM3" s="211"/>
      <c r="LN3" s="211"/>
      <c r="LO3" s="214"/>
      <c r="LP3" s="214"/>
      <c r="LQ3" s="211"/>
      <c r="LR3" s="211"/>
      <c r="LS3" s="214"/>
      <c r="LT3" s="214"/>
    </row>
    <row r="4" spans="1:332" ht="18.75" customHeight="1">
      <c r="A4" s="224" t="s">
        <v>62</v>
      </c>
      <c r="B4" s="225"/>
      <c r="C4" s="221"/>
      <c r="D4" s="211"/>
      <c r="E4" s="215">
        <f>Livret1!$A9</f>
        <v>1</v>
      </c>
      <c r="F4" s="215"/>
      <c r="G4" s="211"/>
      <c r="H4" s="211"/>
      <c r="I4" s="215">
        <v>2</v>
      </c>
      <c r="J4" s="215"/>
      <c r="K4" s="211"/>
      <c r="L4" s="211"/>
      <c r="M4" s="218">
        <f>Livret1!$A11</f>
        <v>3</v>
      </c>
      <c r="N4" s="218"/>
      <c r="O4" s="211"/>
      <c r="P4" s="211"/>
      <c r="Q4" s="218">
        <v>4</v>
      </c>
      <c r="R4" s="218"/>
      <c r="S4" s="211"/>
      <c r="T4" s="211"/>
      <c r="U4" s="218">
        <v>5</v>
      </c>
      <c r="V4" s="218"/>
      <c r="W4" s="84"/>
      <c r="X4" s="226" t="str">
        <f>A4</f>
        <v>1er Trimestre</v>
      </c>
      <c r="Y4" s="210"/>
      <c r="Z4" s="211"/>
      <c r="AA4" s="211"/>
      <c r="AB4" s="215">
        <f>Livret1!$A15</f>
        <v>6</v>
      </c>
      <c r="AC4" s="215"/>
      <c r="AD4" s="211"/>
      <c r="AE4" s="211"/>
      <c r="AF4" s="215">
        <f>Livret1!$A16</f>
        <v>7</v>
      </c>
      <c r="AG4" s="215"/>
      <c r="AH4" s="211"/>
      <c r="AI4" s="211"/>
      <c r="AJ4" s="215">
        <v>8</v>
      </c>
      <c r="AK4" s="215"/>
      <c r="AL4" s="211"/>
      <c r="AM4" s="211"/>
      <c r="AN4" s="215">
        <f>Livret1!$A18</f>
        <v>9</v>
      </c>
      <c r="AO4" s="215"/>
      <c r="AP4" s="211"/>
      <c r="AQ4" s="211"/>
      <c r="AR4" s="215">
        <f>Livret1!$A19</f>
        <v>10</v>
      </c>
      <c r="AS4" s="215"/>
      <c r="AU4" s="217" t="str">
        <f>A4</f>
        <v>1er Trimestre</v>
      </c>
      <c r="AV4" s="217"/>
      <c r="AW4" s="211"/>
      <c r="AX4" s="211"/>
      <c r="AY4" s="215">
        <f>Livret1!$A20</f>
        <v>11</v>
      </c>
      <c r="AZ4" s="215"/>
      <c r="BA4" s="211"/>
      <c r="BB4" s="211"/>
      <c r="BC4" s="215">
        <v>12</v>
      </c>
      <c r="BD4" s="215"/>
      <c r="BE4" s="211"/>
      <c r="BF4" s="211"/>
      <c r="BG4" s="215">
        <f>Livret1!$A22</f>
        <v>13</v>
      </c>
      <c r="BH4" s="215"/>
      <c r="BI4" s="211"/>
      <c r="BJ4" s="211"/>
      <c r="BK4" s="215">
        <f>Livret1!$A23</f>
        <v>14</v>
      </c>
      <c r="BL4" s="215"/>
      <c r="BM4" s="211"/>
      <c r="BN4" s="211"/>
      <c r="BO4" s="215">
        <v>15</v>
      </c>
      <c r="BP4" s="215"/>
      <c r="BR4" s="217" t="str">
        <f>A4</f>
        <v>1er Trimestre</v>
      </c>
      <c r="BS4" s="217"/>
      <c r="BT4" s="211"/>
      <c r="BU4" s="211"/>
      <c r="BV4" s="215">
        <f>Livret1!$A25</f>
        <v>16</v>
      </c>
      <c r="BW4" s="215"/>
      <c r="BX4" s="211"/>
      <c r="BY4" s="211"/>
      <c r="BZ4" s="215">
        <f>Livret1!$A26</f>
        <v>17</v>
      </c>
      <c r="CA4" s="215"/>
      <c r="CB4" s="211"/>
      <c r="CC4" s="211"/>
      <c r="CD4" s="215">
        <f>Livret1!$A27</f>
        <v>18</v>
      </c>
      <c r="CE4" s="215"/>
      <c r="CF4" s="211"/>
      <c r="CG4" s="211"/>
      <c r="CH4" s="215">
        <f>Livret1!$A28</f>
        <v>19</v>
      </c>
      <c r="CI4" s="215"/>
      <c r="CJ4" s="211"/>
      <c r="CK4" s="211"/>
      <c r="CL4" s="218">
        <v>20</v>
      </c>
      <c r="CM4" s="218"/>
      <c r="CO4" s="217" t="str">
        <f>A4</f>
        <v>1er Trimestre</v>
      </c>
      <c r="CP4" s="217"/>
      <c r="CQ4" s="211"/>
      <c r="CR4" s="211"/>
      <c r="CS4" s="218">
        <f>Livret1!$A30</f>
        <v>21</v>
      </c>
      <c r="CT4" s="218"/>
      <c r="CU4" s="211"/>
      <c r="CV4" s="211"/>
      <c r="CW4" s="218">
        <f>Livret1!$A31</f>
        <v>22</v>
      </c>
      <c r="CX4" s="218"/>
      <c r="CY4" s="211"/>
      <c r="CZ4" s="211"/>
      <c r="DA4" s="218">
        <v>23</v>
      </c>
      <c r="DB4" s="218"/>
      <c r="DC4" s="211"/>
      <c r="DD4" s="211"/>
      <c r="DE4" s="215">
        <f>Livret1!$A33</f>
        <v>24</v>
      </c>
      <c r="DF4" s="215"/>
      <c r="DG4" s="211"/>
      <c r="DH4" s="211"/>
      <c r="DI4" s="215">
        <v>25</v>
      </c>
      <c r="DJ4" s="215"/>
      <c r="DL4" s="217" t="str">
        <f>A4</f>
        <v>1er Trimestre</v>
      </c>
      <c r="DM4" s="217"/>
      <c r="DN4" s="211"/>
      <c r="DO4" s="211"/>
      <c r="DP4" s="215">
        <f>Livret1!$A36</f>
        <v>26</v>
      </c>
      <c r="DQ4" s="215"/>
      <c r="DR4" s="211"/>
      <c r="DS4" s="211"/>
      <c r="DT4" s="215">
        <f>Livret1!$A37</f>
        <v>27</v>
      </c>
      <c r="DU4" s="215"/>
      <c r="DV4" s="211"/>
      <c r="DW4" s="211"/>
      <c r="DX4" s="218">
        <f>Livret1!$A38</f>
        <v>28</v>
      </c>
      <c r="DY4" s="218"/>
      <c r="DZ4" s="211"/>
      <c r="EA4" s="211"/>
      <c r="EB4" s="215">
        <f>Livret1!$A39</f>
        <v>29</v>
      </c>
      <c r="EC4" s="215"/>
      <c r="ED4" s="211"/>
      <c r="EE4" s="211"/>
      <c r="EF4" s="215">
        <v>30</v>
      </c>
      <c r="EG4" s="215"/>
      <c r="EI4" s="217" t="str">
        <f>A4</f>
        <v>1er Trimestre</v>
      </c>
      <c r="EJ4" s="217"/>
      <c r="EK4" s="211"/>
      <c r="EL4" s="211"/>
      <c r="EM4" s="215">
        <f>Livret1!$A41</f>
        <v>31</v>
      </c>
      <c r="EN4" s="215"/>
      <c r="EO4" s="211"/>
      <c r="EP4" s="211"/>
      <c r="EQ4" s="218">
        <f>Livret1!$A42</f>
        <v>32</v>
      </c>
      <c r="ER4" s="218"/>
      <c r="ES4" s="211"/>
      <c r="ET4" s="211"/>
      <c r="EU4" s="218">
        <v>33</v>
      </c>
      <c r="EV4" s="218"/>
      <c r="EW4" s="211"/>
      <c r="EX4" s="211"/>
      <c r="EY4" s="218">
        <v>33</v>
      </c>
      <c r="EZ4" s="218"/>
      <c r="FA4" s="211"/>
      <c r="FB4" s="211"/>
      <c r="FC4" s="218">
        <v>35</v>
      </c>
      <c r="FD4" s="218"/>
      <c r="FF4" s="217" t="str">
        <f>A4</f>
        <v>1er Trimestre</v>
      </c>
      <c r="FG4" s="217"/>
      <c r="FH4" s="211"/>
      <c r="FI4" s="211"/>
      <c r="FJ4" s="218">
        <f>Livret1!$A47</f>
        <v>36</v>
      </c>
      <c r="FK4" s="218"/>
      <c r="FL4" s="211"/>
      <c r="FM4" s="211"/>
      <c r="FN4" s="218">
        <f>Livret1!$A48</f>
        <v>37</v>
      </c>
      <c r="FO4" s="218"/>
      <c r="FP4" s="211"/>
      <c r="FQ4" s="211"/>
      <c r="FR4" s="215">
        <f>Livret1!$A49</f>
        <v>38</v>
      </c>
      <c r="FS4" s="215"/>
      <c r="FT4" s="211"/>
      <c r="FU4" s="211"/>
      <c r="FV4" s="215">
        <f>Livret1!$A50</f>
        <v>39</v>
      </c>
      <c r="FW4" s="215"/>
      <c r="FX4" s="211"/>
      <c r="FY4" s="211"/>
      <c r="FZ4" s="215">
        <f>Livret1!$A51</f>
        <v>40</v>
      </c>
      <c r="GA4" s="215"/>
      <c r="GC4" s="217" t="str">
        <f>A4</f>
        <v>1er Trimestre</v>
      </c>
      <c r="GD4" s="217"/>
      <c r="GE4" s="211"/>
      <c r="GF4" s="211"/>
      <c r="GG4" s="218">
        <v>41</v>
      </c>
      <c r="GH4" s="218"/>
      <c r="GI4" s="211"/>
      <c r="GJ4" s="211"/>
      <c r="GK4" s="215">
        <f>Livret1!$A54</f>
        <v>42</v>
      </c>
      <c r="GL4" s="215"/>
      <c r="GM4" s="211"/>
      <c r="GN4" s="211"/>
      <c r="GO4" s="215">
        <f>Livret1!$A55</f>
        <v>43</v>
      </c>
      <c r="GP4" s="215"/>
      <c r="GQ4" s="211"/>
      <c r="GR4" s="211"/>
      <c r="GS4" s="215">
        <f>Livret1!$A56</f>
        <v>44</v>
      </c>
      <c r="GT4" s="215"/>
      <c r="GU4" s="211"/>
      <c r="GV4" s="211"/>
      <c r="GW4" s="215">
        <v>45</v>
      </c>
      <c r="GX4" s="215"/>
      <c r="GZ4" s="210" t="str">
        <f>A4</f>
        <v>1er Trimestre</v>
      </c>
      <c r="HA4" s="210"/>
      <c r="HB4" s="211"/>
      <c r="HC4" s="211"/>
      <c r="HD4" s="215">
        <f>Livret1!$A58</f>
        <v>46</v>
      </c>
      <c r="HE4" s="215"/>
      <c r="HF4" s="211"/>
      <c r="HG4" s="211"/>
      <c r="HH4" s="215">
        <v>47</v>
      </c>
      <c r="HI4" s="215"/>
      <c r="HJ4" s="211"/>
      <c r="HK4" s="211"/>
      <c r="HL4" s="218">
        <f>Livret1!$A60</f>
        <v>48</v>
      </c>
      <c r="HM4" s="218"/>
      <c r="HN4" s="211"/>
      <c r="HO4" s="211"/>
      <c r="HP4" s="218">
        <f>Livret1!$A61</f>
        <v>49</v>
      </c>
      <c r="HQ4" s="218"/>
      <c r="HR4" s="211"/>
      <c r="HS4" s="211"/>
      <c r="HT4" s="215">
        <f>Livret1!$A62</f>
        <v>50</v>
      </c>
      <c r="HU4" s="215"/>
      <c r="HW4" s="210" t="str">
        <f>A4</f>
        <v>1er Trimestre</v>
      </c>
      <c r="HX4" s="210"/>
      <c r="HY4" s="211"/>
      <c r="HZ4" s="211"/>
      <c r="IA4" s="215">
        <f>Livret1!$A63</f>
        <v>51</v>
      </c>
      <c r="IB4" s="215"/>
      <c r="IC4" s="211"/>
      <c r="ID4" s="211"/>
      <c r="IE4" s="215">
        <f>Livret1!$A64</f>
        <v>52</v>
      </c>
      <c r="IF4" s="215"/>
      <c r="IG4" s="211"/>
      <c r="IH4" s="211"/>
      <c r="II4" s="215">
        <f>Livret1!$A65</f>
        <v>53</v>
      </c>
      <c r="IJ4" s="215"/>
      <c r="IK4" s="211"/>
      <c r="IL4" s="211"/>
      <c r="IM4" s="215">
        <f>Livret1!$A66</f>
        <v>54</v>
      </c>
      <c r="IN4" s="215"/>
      <c r="IO4" s="211"/>
      <c r="IP4" s="211"/>
      <c r="IQ4" s="215">
        <f>Livret1!$A67</f>
        <v>55</v>
      </c>
      <c r="IR4" s="215"/>
      <c r="IT4" s="210" t="str">
        <f>A4</f>
        <v>1er Trimestre</v>
      </c>
      <c r="IU4" s="210"/>
      <c r="IV4" s="211"/>
      <c r="IW4" s="211"/>
      <c r="IX4" s="215">
        <f>Livret1!$A68</f>
        <v>56</v>
      </c>
      <c r="IY4" s="215"/>
      <c r="IZ4" s="211"/>
      <c r="JA4" s="211"/>
      <c r="JB4" s="215">
        <f>Livret1!$A69</f>
        <v>57</v>
      </c>
      <c r="JC4" s="215"/>
      <c r="JD4" s="211"/>
      <c r="JE4" s="211"/>
      <c r="JF4" s="215">
        <f>Livret1!$A70</f>
        <v>58</v>
      </c>
      <c r="JG4" s="215"/>
      <c r="JH4" s="211"/>
      <c r="JI4" s="211"/>
      <c r="JJ4" s="215">
        <f>Livret1!$A71</f>
        <v>59</v>
      </c>
      <c r="JK4" s="215"/>
      <c r="JL4" s="211"/>
      <c r="JM4" s="211"/>
      <c r="JN4" s="215">
        <f>Livret1!$A72</f>
        <v>60</v>
      </c>
      <c r="JO4" s="215"/>
      <c r="JP4" s="84"/>
      <c r="JQ4" s="210" t="str">
        <f>A4</f>
        <v>1er Trimestre</v>
      </c>
      <c r="JR4" s="210"/>
      <c r="JS4" s="211"/>
      <c r="JT4" s="211"/>
      <c r="JU4" s="215">
        <f>Livret1!$A73</f>
        <v>61</v>
      </c>
      <c r="JV4" s="215"/>
      <c r="JW4" s="211"/>
      <c r="JX4" s="211"/>
      <c r="JY4" s="215">
        <v>62</v>
      </c>
      <c r="JZ4" s="215"/>
      <c r="KA4" s="211"/>
      <c r="KB4" s="211"/>
      <c r="KC4" s="215">
        <f>Livret1!$A75</f>
        <v>63</v>
      </c>
      <c r="KD4" s="215"/>
      <c r="KE4" s="211"/>
      <c r="KF4" s="211"/>
      <c r="KG4" s="218">
        <v>64</v>
      </c>
      <c r="KH4" s="218"/>
      <c r="KI4" s="211"/>
      <c r="KJ4" s="211"/>
      <c r="KK4" s="218">
        <v>65</v>
      </c>
      <c r="KL4" s="218"/>
      <c r="KN4" s="210" t="str">
        <f>A4</f>
        <v>1er Trimestre</v>
      </c>
      <c r="KO4" s="210"/>
      <c r="KP4" s="211"/>
      <c r="KQ4" s="211"/>
      <c r="KR4" s="218">
        <v>66</v>
      </c>
      <c r="KS4" s="218"/>
      <c r="KT4" s="211"/>
      <c r="KU4" s="211"/>
      <c r="KV4" s="218">
        <v>67</v>
      </c>
      <c r="KW4" s="218"/>
      <c r="KX4" s="211"/>
      <c r="KY4" s="211"/>
      <c r="KZ4" s="215">
        <v>68</v>
      </c>
      <c r="LA4" s="215"/>
      <c r="LB4" s="211"/>
      <c r="LC4" s="211"/>
      <c r="LD4" s="215">
        <f>Livret1!$A82</f>
        <v>69</v>
      </c>
      <c r="LE4" s="215"/>
      <c r="LF4" s="211"/>
      <c r="LG4" s="211"/>
      <c r="LH4" s="215">
        <f>Livret1!$A83</f>
        <v>70</v>
      </c>
      <c r="LI4" s="215"/>
      <c r="LK4" s="229" t="str">
        <f>KN4</f>
        <v>1er Trimestre</v>
      </c>
      <c r="LL4" s="230"/>
      <c r="LM4" s="211"/>
      <c r="LN4" s="211"/>
      <c r="LO4" s="218">
        <v>71</v>
      </c>
      <c r="LP4" s="218"/>
      <c r="LQ4" s="211"/>
      <c r="LR4" s="211"/>
      <c r="LS4" s="215"/>
      <c r="LT4" s="215"/>
    </row>
    <row r="5" spans="1:332">
      <c r="A5" s="46"/>
      <c r="B5" s="86" t="s">
        <v>0</v>
      </c>
      <c r="C5" s="81"/>
      <c r="D5" s="23">
        <v>10</v>
      </c>
      <c r="E5" s="46" t="s">
        <v>1</v>
      </c>
      <c r="F5" s="88"/>
      <c r="G5" s="22"/>
      <c r="H5" s="23"/>
      <c r="I5" s="46" t="s">
        <v>1</v>
      </c>
      <c r="J5" s="88"/>
      <c r="K5" s="22"/>
      <c r="L5" s="23"/>
      <c r="M5" s="46" t="s">
        <v>1</v>
      </c>
      <c r="N5" s="88"/>
      <c r="O5" s="22"/>
      <c r="P5" s="23"/>
      <c r="Q5" s="46" t="s">
        <v>1</v>
      </c>
      <c r="R5" s="88"/>
      <c r="S5" s="22"/>
      <c r="T5" s="23"/>
      <c r="U5" s="46" t="s">
        <v>1</v>
      </c>
      <c r="V5" s="88"/>
      <c r="X5" s="46"/>
      <c r="Y5" s="86" t="s">
        <v>0</v>
      </c>
      <c r="Z5" s="81"/>
      <c r="AA5" s="23"/>
      <c r="AB5" s="46" t="s">
        <v>1</v>
      </c>
      <c r="AC5" s="88"/>
      <c r="AD5" s="22"/>
      <c r="AE5" s="23"/>
      <c r="AF5" s="46" t="s">
        <v>1</v>
      </c>
      <c r="AG5" s="88"/>
      <c r="AH5" s="22"/>
      <c r="AI5" s="23"/>
      <c r="AJ5" s="46" t="s">
        <v>1</v>
      </c>
      <c r="AK5" s="88"/>
      <c r="AL5" s="22"/>
      <c r="AM5" s="23"/>
      <c r="AN5" s="46" t="s">
        <v>1</v>
      </c>
      <c r="AO5" s="88"/>
      <c r="AP5" s="22"/>
      <c r="AQ5" s="23"/>
      <c r="AR5" s="46" t="s">
        <v>1</v>
      </c>
      <c r="AS5" s="46"/>
      <c r="AU5" s="88"/>
      <c r="AV5" s="89" t="s">
        <v>0</v>
      </c>
      <c r="AW5" s="81"/>
      <c r="AX5" s="23"/>
      <c r="AY5" s="46" t="s">
        <v>1</v>
      </c>
      <c r="AZ5" s="88"/>
      <c r="BA5" s="22"/>
      <c r="BB5" s="23"/>
      <c r="BC5" s="46" t="s">
        <v>1</v>
      </c>
      <c r="BD5" s="88"/>
      <c r="BE5" s="22"/>
      <c r="BF5" s="23"/>
      <c r="BG5" s="46" t="s">
        <v>1</v>
      </c>
      <c r="BH5" s="88"/>
      <c r="BI5" s="22"/>
      <c r="BJ5" s="23"/>
      <c r="BK5" s="46" t="s">
        <v>1</v>
      </c>
      <c r="BL5" s="88"/>
      <c r="BM5" s="22"/>
      <c r="BN5" s="23"/>
      <c r="BO5" s="46" t="s">
        <v>1</v>
      </c>
      <c r="BP5" s="46"/>
      <c r="BR5" s="88"/>
      <c r="BS5" s="89" t="s">
        <v>0</v>
      </c>
      <c r="BT5" s="81"/>
      <c r="BU5" s="23"/>
      <c r="BV5" s="46" t="s">
        <v>1</v>
      </c>
      <c r="BW5" s="88"/>
      <c r="BX5" s="22"/>
      <c r="BY5" s="23"/>
      <c r="BZ5" s="46" t="s">
        <v>1</v>
      </c>
      <c r="CA5" s="88"/>
      <c r="CB5" s="22"/>
      <c r="CC5" s="23"/>
      <c r="CD5" s="46" t="s">
        <v>1</v>
      </c>
      <c r="CE5" s="88"/>
      <c r="CF5" s="22"/>
      <c r="CG5" s="23"/>
      <c r="CH5" s="46" t="s">
        <v>1</v>
      </c>
      <c r="CI5" s="88"/>
      <c r="CJ5" s="22"/>
      <c r="CK5" s="23"/>
      <c r="CL5" s="46" t="s">
        <v>1</v>
      </c>
      <c r="CM5" s="46"/>
      <c r="CO5" s="88"/>
      <c r="CP5" s="89" t="s">
        <v>0</v>
      </c>
      <c r="CQ5" s="81"/>
      <c r="CR5" s="23"/>
      <c r="CS5" s="46" t="s">
        <v>1</v>
      </c>
      <c r="CT5" s="88"/>
      <c r="CU5" s="22"/>
      <c r="CV5" s="23"/>
      <c r="CW5" s="46" t="s">
        <v>1</v>
      </c>
      <c r="CX5" s="88"/>
      <c r="CY5" s="22"/>
      <c r="CZ5" s="23"/>
      <c r="DA5" s="46" t="s">
        <v>1</v>
      </c>
      <c r="DB5" s="88"/>
      <c r="DC5" s="22"/>
      <c r="DD5" s="23"/>
      <c r="DE5" s="46" t="s">
        <v>1</v>
      </c>
      <c r="DF5" s="88"/>
      <c r="DG5" s="22"/>
      <c r="DH5" s="23"/>
      <c r="DI5" s="46" t="s">
        <v>1</v>
      </c>
      <c r="DJ5" s="46"/>
      <c r="DL5" s="88"/>
      <c r="DM5" s="89" t="s">
        <v>0</v>
      </c>
      <c r="DN5" s="81"/>
      <c r="DO5" s="23"/>
      <c r="DP5" s="46" t="s">
        <v>1</v>
      </c>
      <c r="DQ5" s="88"/>
      <c r="DR5" s="22"/>
      <c r="DS5" s="23"/>
      <c r="DT5" s="46" t="s">
        <v>1</v>
      </c>
      <c r="DU5" s="88"/>
      <c r="DV5" s="22"/>
      <c r="DW5" s="23"/>
      <c r="DX5" s="46" t="s">
        <v>1</v>
      </c>
      <c r="DY5" s="88"/>
      <c r="DZ5" s="22"/>
      <c r="EA5" s="23"/>
      <c r="EB5" s="46" t="s">
        <v>1</v>
      </c>
      <c r="EC5" s="88"/>
      <c r="ED5" s="22"/>
      <c r="EE5" s="23"/>
      <c r="EF5" s="46" t="s">
        <v>1</v>
      </c>
      <c r="EG5" s="46"/>
      <c r="EI5" s="88"/>
      <c r="EJ5" s="89" t="s">
        <v>0</v>
      </c>
      <c r="EK5" s="81"/>
      <c r="EL5" s="23"/>
      <c r="EM5" s="46" t="s">
        <v>1</v>
      </c>
      <c r="EN5" s="88"/>
      <c r="EO5" s="22"/>
      <c r="EP5" s="23"/>
      <c r="EQ5" s="46" t="s">
        <v>1</v>
      </c>
      <c r="ER5" s="88"/>
      <c r="ES5" s="22"/>
      <c r="ET5" s="23"/>
      <c r="EU5" s="46" t="s">
        <v>1</v>
      </c>
      <c r="EV5" s="88"/>
      <c r="EW5" s="22"/>
      <c r="EX5" s="23"/>
      <c r="EY5" s="46" t="s">
        <v>1</v>
      </c>
      <c r="EZ5" s="88"/>
      <c r="FA5" s="22"/>
      <c r="FB5" s="23"/>
      <c r="FC5" s="46" t="s">
        <v>1</v>
      </c>
      <c r="FD5" s="46"/>
      <c r="FF5" s="88"/>
      <c r="FG5" s="89" t="s">
        <v>0</v>
      </c>
      <c r="FH5" s="81"/>
      <c r="FI5" s="23"/>
      <c r="FJ5" s="46" t="s">
        <v>1</v>
      </c>
      <c r="FK5" s="88"/>
      <c r="FL5" s="22"/>
      <c r="FM5" s="23"/>
      <c r="FN5" s="46" t="s">
        <v>1</v>
      </c>
      <c r="FO5" s="88"/>
      <c r="FP5" s="22"/>
      <c r="FQ5" s="23"/>
      <c r="FR5" s="46" t="s">
        <v>1</v>
      </c>
      <c r="FS5" s="88"/>
      <c r="FT5" s="22"/>
      <c r="FU5" s="23"/>
      <c r="FV5" s="46" t="s">
        <v>1</v>
      </c>
      <c r="FW5" s="88"/>
      <c r="FX5" s="22"/>
      <c r="FY5" s="23"/>
      <c r="FZ5" s="46" t="s">
        <v>1</v>
      </c>
      <c r="GA5" s="46"/>
      <c r="GC5" s="88"/>
      <c r="GD5" s="89" t="s">
        <v>0</v>
      </c>
      <c r="GE5" s="81"/>
      <c r="GF5" s="23"/>
      <c r="GG5" s="46" t="s">
        <v>1</v>
      </c>
      <c r="GH5" s="88"/>
      <c r="GI5" s="22"/>
      <c r="GJ5" s="23"/>
      <c r="GK5" s="46" t="s">
        <v>1</v>
      </c>
      <c r="GL5" s="88"/>
      <c r="GM5" s="22"/>
      <c r="GN5" s="23"/>
      <c r="GO5" s="46" t="s">
        <v>1</v>
      </c>
      <c r="GP5" s="88"/>
      <c r="GQ5" s="22"/>
      <c r="GR5" s="23"/>
      <c r="GS5" s="46" t="s">
        <v>1</v>
      </c>
      <c r="GT5" s="88"/>
      <c r="GU5" s="22"/>
      <c r="GV5" s="23"/>
      <c r="GW5" s="46" t="s">
        <v>1</v>
      </c>
      <c r="GX5" s="46"/>
      <c r="GZ5" s="88"/>
      <c r="HA5" s="89" t="s">
        <v>0</v>
      </c>
      <c r="HB5" s="81"/>
      <c r="HC5" s="23"/>
      <c r="HD5" s="46" t="s">
        <v>1</v>
      </c>
      <c r="HE5" s="88"/>
      <c r="HF5" s="22"/>
      <c r="HG5" s="23"/>
      <c r="HH5" s="46" t="s">
        <v>1</v>
      </c>
      <c r="HI5" s="88"/>
      <c r="HJ5" s="22"/>
      <c r="HK5" s="23"/>
      <c r="HL5" s="46" t="s">
        <v>1</v>
      </c>
      <c r="HM5" s="88"/>
      <c r="HN5" s="22"/>
      <c r="HO5" s="23"/>
      <c r="HP5" s="46" t="s">
        <v>1</v>
      </c>
      <c r="HQ5" s="88"/>
      <c r="HR5" s="22"/>
      <c r="HS5" s="23"/>
      <c r="HT5" s="46" t="s">
        <v>1</v>
      </c>
      <c r="HU5" s="46"/>
      <c r="HW5" s="88"/>
      <c r="HX5" s="89" t="s">
        <v>0</v>
      </c>
      <c r="HY5" s="81"/>
      <c r="HZ5" s="23"/>
      <c r="IA5" s="46" t="s">
        <v>1</v>
      </c>
      <c r="IB5" s="88"/>
      <c r="IC5" s="22"/>
      <c r="ID5" s="23"/>
      <c r="IE5" s="46" t="s">
        <v>1</v>
      </c>
      <c r="IF5" s="88"/>
      <c r="IG5" s="22"/>
      <c r="IH5" s="23"/>
      <c r="II5" s="46" t="s">
        <v>1</v>
      </c>
      <c r="IJ5" s="88"/>
      <c r="IK5" s="22"/>
      <c r="IL5" s="23"/>
      <c r="IM5" s="46" t="s">
        <v>1</v>
      </c>
      <c r="IN5" s="88"/>
      <c r="IO5" s="22"/>
      <c r="IP5" s="23"/>
      <c r="IQ5" s="46" t="s">
        <v>1</v>
      </c>
      <c r="IR5" s="46"/>
      <c r="IT5" s="88"/>
      <c r="IU5" s="89" t="s">
        <v>0</v>
      </c>
      <c r="IV5" s="81"/>
      <c r="IW5" s="23"/>
      <c r="IX5" s="46" t="s">
        <v>1</v>
      </c>
      <c r="IY5" s="88"/>
      <c r="IZ5" s="22"/>
      <c r="JA5" s="23"/>
      <c r="JB5" s="46" t="s">
        <v>1</v>
      </c>
      <c r="JC5" s="88"/>
      <c r="JD5" s="22"/>
      <c r="JE5" s="23"/>
      <c r="JF5" s="46" t="s">
        <v>1</v>
      </c>
      <c r="JG5" s="88"/>
      <c r="JH5" s="22"/>
      <c r="JI5" s="23"/>
      <c r="JJ5" s="46" t="s">
        <v>1</v>
      </c>
      <c r="JK5" s="88"/>
      <c r="JL5" s="22"/>
      <c r="JM5" s="23"/>
      <c r="JN5" s="46" t="s">
        <v>1</v>
      </c>
      <c r="JO5" s="46"/>
      <c r="JQ5" s="88"/>
      <c r="JR5" s="89" t="s">
        <v>0</v>
      </c>
      <c r="JS5" s="81"/>
      <c r="JT5" s="23"/>
      <c r="JU5" s="46" t="s">
        <v>1</v>
      </c>
      <c r="JV5" s="88"/>
      <c r="JW5" s="22"/>
      <c r="JX5" s="23"/>
      <c r="JY5" s="46" t="s">
        <v>1</v>
      </c>
      <c r="JZ5" s="88"/>
      <c r="KA5" s="22"/>
      <c r="KB5" s="23"/>
      <c r="KC5" s="46" t="s">
        <v>1</v>
      </c>
      <c r="KD5" s="88"/>
      <c r="KE5" s="22"/>
      <c r="KF5" s="23"/>
      <c r="KG5" s="46" t="s">
        <v>1</v>
      </c>
      <c r="KH5" s="88"/>
      <c r="KI5" s="22"/>
      <c r="KJ5" s="23"/>
      <c r="KK5" s="46" t="s">
        <v>1</v>
      </c>
      <c r="KL5" s="46"/>
      <c r="KN5" s="88"/>
      <c r="KO5" s="89" t="s">
        <v>0</v>
      </c>
      <c r="KP5" s="81"/>
      <c r="KQ5" s="23"/>
      <c r="KR5" s="46" t="s">
        <v>1</v>
      </c>
      <c r="KS5" s="88"/>
      <c r="KT5" s="22"/>
      <c r="KU5" s="23"/>
      <c r="KV5" s="46" t="s">
        <v>1</v>
      </c>
      <c r="KW5" s="88"/>
      <c r="KX5" s="22"/>
      <c r="KY5" s="23"/>
      <c r="KZ5" s="46" t="s">
        <v>1</v>
      </c>
      <c r="LA5" s="88"/>
      <c r="LB5" s="22"/>
      <c r="LC5" s="23"/>
      <c r="LD5" s="46" t="s">
        <v>1</v>
      </c>
      <c r="LE5" s="88"/>
      <c r="LF5" s="22"/>
      <c r="LG5" s="23"/>
      <c r="LH5" s="46" t="s">
        <v>1</v>
      </c>
      <c r="LI5" s="46"/>
      <c r="LK5" s="46"/>
      <c r="LL5" s="86" t="s">
        <v>0</v>
      </c>
      <c r="LM5" s="81"/>
      <c r="LN5" s="23"/>
      <c r="LO5" s="46" t="s">
        <v>1</v>
      </c>
      <c r="LP5" s="88"/>
      <c r="LQ5" s="22"/>
      <c r="LR5" s="23"/>
      <c r="LS5" s="46" t="s">
        <v>1</v>
      </c>
      <c r="LT5" s="88"/>
    </row>
    <row r="6" spans="1:332" ht="15" customHeight="1">
      <c r="A6" s="112" t="s">
        <v>63</v>
      </c>
      <c r="B6" s="111" t="s">
        <v>64</v>
      </c>
      <c r="C6" s="82"/>
      <c r="D6" s="24">
        <v>4</v>
      </c>
      <c r="E6" s="2">
        <f>IF(OR(AND(ISBLANK(D6),ISBLANK(C6)),AND(ISBLANK(D$5),ISBLANK(C$5)))," ",IF(OR(AND(ISNUMBER(C6),C6&gt;C$5),AND(ISNUMBER(D6),D6&gt;D$5)),"E",IF(OR(AND(C6="abs",D6="abs"),AND(ISBLANK(C6),D6="abs"),AND(ISBLANK(D6),C6="abs")),"abs",IF(OR(AND(D6="abs",C6&gt;C$5),AND(C6="abs",D6&gt;D$5)),"E",IF(OR(C6="abs",ISBLANK(C6)),D6/D$5*100,IF(OR(ISBLANK(D6),D6="abs"),C6/C$5*100,IF(OR(C6&gt;C$5,D6&gt;D$5),"E",(C6+D6)/(C$5+D$5)*100)))))))</f>
        <v>40</v>
      </c>
      <c r="F6" s="95" t="str">
        <f t="shared" ref="F6:F35" si="0">IF(OR(AND(ISBLANK(C6),D6="abs"),AND(ISBLANK(D6),C6="abs"),AND(C6="abs",D6="abs")),"abs",IF(E6=" "," ",IF(E6="E"," ",IF(E6&gt;=75,"X",IF(E6&gt;=50,"/",".")))))</f>
        <v>.</v>
      </c>
      <c r="G6" s="24"/>
      <c r="H6" s="24"/>
      <c r="I6" s="2" t="str">
        <f t="shared" ref="I6:I14" si="1">IF(OR(AND(ISBLANK(H6),ISBLANK(G6)),AND(ISBLANK(H$5),ISBLANK(G$5)))," ",IF(OR(AND(ISNUMBER(G6),G6&gt;G$5),AND(ISNUMBER(H6),H6&gt;H$5)),"E",IF(OR(AND(G6="abs",H6="abs"),AND(ISBLANK(G6),H6="abs"),AND(ISBLANK(H6),G6="abs")),"abs",IF(OR(AND(H6="abs",G6&gt;G$5),AND(G6="abs",H6&gt;H$5)),"E",IF(OR(G6="abs",ISBLANK(G6)),H6/H$5*100,IF(OR(ISBLANK(H6),H6="abs"),G6/G$5*100,IF(OR(G6&gt;G$5,H6&gt;H$5),"E",(G6+H6)/(G$5+H$5)*100)))))))</f>
        <v/>
      </c>
      <c r="J6" s="95" t="str">
        <f t="shared" ref="J6:J14" si="2">IF(OR(AND(ISBLANK(G6),H6="abs"),AND(ISBLANK(H6),G6="abs"),AND(G6="abs",H6="abs")),"abs",IF(I6=" "," ",IF(I6="E"," ",IF(I6&gt;=75,"X",IF(I6&gt;=50,"/",".")))))</f>
        <v/>
      </c>
      <c r="K6" s="24"/>
      <c r="L6" s="24"/>
      <c r="M6" s="2" t="str">
        <f t="shared" ref="M6:M14" si="3">IF(OR(AND(ISBLANK(L6),ISBLANK(K6)),AND(ISBLANK(L$5),ISBLANK(K$5)))," ",IF(OR(AND(ISNUMBER(K6),K6&gt;K$5),AND(ISNUMBER(L6),L6&gt;L$5)),"E",IF(OR(AND(K6="abs",L6="abs"),AND(ISBLANK(K6),L6="abs"),AND(ISBLANK(L6),K6="abs")),"abs",IF(OR(AND(L6="abs",K6&gt;K$5),AND(K6="abs",L6&gt;L$5)),"E",IF(OR(K6="abs",ISBLANK(K6)),L6/L$5*100,IF(OR(ISBLANK(L6),L6="abs"),K6/K$5*100,IF(OR(K6&gt;K$5,L6&gt;L$5),"E",(K6+L6)/(K$5+L$5)*100)))))))</f>
        <v/>
      </c>
      <c r="N6" s="95" t="str">
        <f t="shared" ref="N6:N14" si="4">IF(OR(AND(ISBLANK(K6),L6="abs"),AND(ISBLANK(L6),K6="abs"),AND(K6="abs",L6="abs")),"abs",IF(M6=" "," ",IF(M6="E"," ",IF(M6&gt;=75,"X",IF(M6&gt;=50,"/",".")))))</f>
        <v/>
      </c>
      <c r="O6" s="24"/>
      <c r="P6" s="24"/>
      <c r="Q6" s="2" t="str">
        <f t="shared" ref="Q6:Q14" si="5">IF(OR(AND(ISBLANK(P6),ISBLANK(O6)),AND(ISBLANK(P$5),ISBLANK(O$5)))," ",IF(OR(AND(ISNUMBER(O6),O6&gt;O$5),AND(ISNUMBER(P6),P6&gt;P$5)),"E",IF(OR(AND(O6="abs",P6="abs"),AND(ISBLANK(O6),P6="abs"),AND(ISBLANK(P6),O6="abs")),"abs",IF(OR(AND(P6="abs",O6&gt;O$5),AND(O6="abs",P6&gt;P$5)),"E",IF(OR(O6="abs",ISBLANK(O6)),P6/P$5*100,IF(OR(ISBLANK(P6),P6="abs"),O6/O$5*100,IF(OR(O6&gt;O$5,P6&gt;P$5),"E",(O6+P6)/(O$5+P$5)*100)))))))</f>
        <v/>
      </c>
      <c r="R6" s="95" t="str">
        <f t="shared" ref="R6:R14" si="6">IF(OR(AND(ISBLANK(O6),P6="abs"),AND(ISBLANK(P6),O6="abs"),AND(O6="abs",P6="abs")),"abs",IF(Q6=" "," ",IF(Q6="E"," ",IF(Q6&gt;=75,"X",IF(Q6&gt;=50,"/",".")))))</f>
        <v/>
      </c>
      <c r="S6" s="24"/>
      <c r="T6" s="24"/>
      <c r="U6" s="2" t="str">
        <f t="shared" ref="U6:U14" si="7">IF(OR(AND(ISBLANK(T6),ISBLANK(S6)),AND(ISBLANK(T$5),ISBLANK(S$5)))," ",IF(OR(AND(ISNUMBER(S6),S6&gt;S$5),AND(ISNUMBER(T6),T6&gt;T$5)),"E",IF(OR(AND(S6="abs",T6="abs"),AND(ISBLANK(S6),T6="abs"),AND(ISBLANK(T6),S6="abs")),"abs",IF(OR(AND(T6="abs",S6&gt;S$5),AND(S6="abs",T6&gt;T$5)),"E",IF(OR(S6="abs",ISBLANK(S6)),T6/T$5*100,IF(OR(ISBLANK(T6),T6="abs"),S6/S$5*100,IF(OR(S6&gt;S$5,T6&gt;T$5),"E",(S6+T6)/(S$5+T$5)*100)))))))</f>
        <v/>
      </c>
      <c r="V6" s="95" t="str">
        <f t="shared" ref="V6:V14" si="8">IF(OR(AND(ISBLANK(S6),T6="abs"),AND(ISBLANK(T6),S6="abs"),AND(S6="abs",T6="abs")),"abs",IF(U6=" "," ",IF(U6="E"," ",IF(U6&gt;=75,"X",IF(U6&gt;=50,"/",".")))))</f>
        <v/>
      </c>
      <c r="W6" s="92"/>
      <c r="X6" s="90" t="str">
        <f>IF(ISBLANK(A6)," ",A6)</f>
        <v>Nom 1</v>
      </c>
      <c r="Y6" s="91" t="str">
        <f>IF(ISBLANK(B6)," ",B6)</f>
        <v>Prénom 1</v>
      </c>
      <c r="Z6" s="82"/>
      <c r="AA6" s="24"/>
      <c r="AB6" s="2" t="str">
        <f>IF(OR(AND(ISBLANK(AA6),ISBLANK(Z6)),AND(ISBLANK(AA$5),ISBLANK(Z$5)))," ",IF(OR(AND(ISNUMBER(Z6),Z6&gt;Z$5),AND(ISNUMBER(AA6),AA6&gt;AA$5)),"E",IF(OR(AND(Z6="abs",AA6="abs"),AND(ISBLANK(Z6),AA6="abs"),AND(ISBLANK(AA6),Z6="abs")),"abs",IF(OR(AND(AA6="abs",Z6&gt;Z$5),AND(Z6="abs",AA6&gt;AA$5)),"E",IF(OR(Z6="abs",ISBLANK(Z6)),AA6/AA$5*100,IF(OR(ISBLANK(AA6),AA6="abs"),Z6/Z$5*100,IF(OR(Z6&gt;Z$5,AA6&gt;AA$5),"E",(Z6+AA6)/(Z$5+AA$5)*100)))))))</f>
        <v/>
      </c>
      <c r="AC6" s="95" t="str">
        <f t="shared" ref="AC6:AC35" si="9">IF(OR(AND(ISBLANK(Z6),AA6="abs"),AND(ISBLANK(AA6),Z6="abs"),AND(Z6="abs",AA6="abs")),"abs",IF(AB6=" "," ",IF(AB6="E"," ",IF(AB6&gt;=75,"X",IF(AB6&gt;=50,"/",".")))))</f>
        <v/>
      </c>
      <c r="AD6" s="24"/>
      <c r="AE6" s="24"/>
      <c r="AF6" s="2" t="str">
        <f t="shared" ref="AF6:AF14" si="10">IF(OR(AND(ISBLANK(AE6),ISBLANK(AD6)),AND(ISBLANK(AE$5),ISBLANK(AD$5)))," ",IF(OR(AND(ISNUMBER(AD6),AD6&gt;AD$5),AND(ISNUMBER(AE6),AE6&gt;AE$5)),"E",IF(OR(AND(AD6="abs",AE6="abs"),AND(ISBLANK(AD6),AE6="abs"),AND(ISBLANK(AE6),AD6="abs")),"abs",IF(OR(AND(AE6="abs",AD6&gt;AD$5),AND(AD6="abs",AE6&gt;AE$5)),"E",IF(OR(AD6="abs",ISBLANK(AD6)),AE6/AE$5*100,IF(OR(ISBLANK(AE6),AE6="abs"),AD6/AD$5*100,IF(OR(AD6&gt;AD$5,AE6&gt;AE$5),"E",(AD6+AE6)/(AD$5+AE$5)*100)))))))</f>
        <v/>
      </c>
      <c r="AG6" s="95" t="str">
        <f t="shared" ref="AG6:AG14" si="11">IF(OR(AND(ISBLANK(AD6),AE6="abs"),AND(ISBLANK(AE6),AD6="abs"),AND(AD6="abs",AE6="abs")),"abs",IF(AF6=" "," ",IF(AF6="E"," ",IF(AF6&gt;=75,"X",IF(AF6&gt;=50,"/",".")))))</f>
        <v/>
      </c>
      <c r="AH6" s="24"/>
      <c r="AI6" s="24"/>
      <c r="AJ6" s="2" t="str">
        <f t="shared" ref="AJ6:AJ35" si="12">IF(OR(AND(ISBLANK(AI6),ISBLANK(AH6)),AND(ISBLANK(AI$5),ISBLANK(AH$5)))," ",IF(OR(AND(ISNUMBER(AH6),AH6&gt;AH$5),AND(ISNUMBER(AI6),AI6&gt;AI$5)),"E",IF(OR(AND(AH6="abs",AI6="abs"),AND(ISBLANK(AH6),AI6="abs"),AND(ISBLANK(AI6),AH6="abs")),"abs",IF(OR(AND(AI6="abs",AH6&gt;AH$5),AND(AH6="abs",AI6&gt;AI$5)),"E",IF(OR(AH6="abs",ISBLANK(AH6)),AI6/AI$5*100,IF(OR(ISBLANK(AI6),AI6="abs"),AH6/AH$5*100,IF(OR(AH6&gt;AH$5,AI6&gt;AI$5),"E",(AH6+AI6)/(AH$5+AI$5)*100)))))))</f>
        <v/>
      </c>
      <c r="AK6" s="95" t="str">
        <f t="shared" ref="AK6:AK35" si="13">IF(OR(AND(ISBLANK(AH6),AI6="abs"),AND(ISBLANK(AI6),AH6="abs"),AND(AH6="abs",AI6="abs")),"abs",IF(AJ6=" "," ",IF(AJ6="E"," ",IF(AJ6&gt;=75,"X",IF(AJ6&gt;=50,"/",".")))))</f>
        <v/>
      </c>
      <c r="AL6" s="24"/>
      <c r="AM6" s="24"/>
      <c r="AN6" s="2" t="str">
        <f t="shared" ref="AN6:AN35" si="14">IF(OR(AND(ISBLANK(AM6),ISBLANK(AL6)),AND(ISBLANK(AM$5),ISBLANK(AL$5)))," ",IF(OR(AND(ISNUMBER(AL6),AL6&gt;AL$5),AND(ISNUMBER(AM6),AM6&gt;AM$5)),"E",IF(OR(AND(AL6="abs",AM6="abs"),AND(ISBLANK(AL6),AM6="abs"),AND(ISBLANK(AM6),AL6="abs")),"abs",IF(OR(AND(AM6="abs",AL6&gt;AL$5),AND(AL6="abs",AM6&gt;AM$5)),"E",IF(OR(AL6="abs",ISBLANK(AL6)),AM6/AM$5*100,IF(OR(ISBLANK(AM6),AM6="abs"),AL6/AL$5*100,IF(OR(AL6&gt;AL$5,AM6&gt;AM$5),"E",(AL6+AM6)/(AL$5+AM$5)*100)))))))</f>
        <v/>
      </c>
      <c r="AO6" s="95" t="str">
        <f t="shared" ref="AO6:AO35" si="15">IF(OR(AND(ISBLANK(AL6),AM6="abs"),AND(ISBLANK(AM6),AL6="abs"),AND(AL6="abs",AM6="abs")),"abs",IF(AN6=" "," ",IF(AN6="E"," ",IF(AN6&gt;=75,"X",IF(AN6&gt;=50,"/",".")))))</f>
        <v/>
      </c>
      <c r="AP6" s="24"/>
      <c r="AQ6" s="24"/>
      <c r="AR6" s="2" t="str">
        <f t="shared" ref="AR6:AR35" si="16">IF(OR(AND(ISBLANK(AQ6),ISBLANK(AP6)),AND(ISBLANK(AQ$5),ISBLANK(AP$5)))," ",IF(OR(AND(ISNUMBER(AP6),AP6&gt;AP$5),AND(ISNUMBER(AQ6),AQ6&gt;AQ$5)),"E",IF(OR(AND(AP6="abs",AQ6="abs"),AND(ISBLANK(AP6),AQ6="abs"),AND(ISBLANK(AQ6),AP6="abs")),"abs",IF(OR(AND(AQ6="abs",AP6&gt;AP$5),AND(AP6="abs",AQ6&gt;AQ$5)),"E",IF(OR(AP6="abs",ISBLANK(AP6)),AQ6/AQ$5*100,IF(OR(ISBLANK(AQ6),AQ6="abs"),AP6/AP$5*100,IF(OR(AP6&gt;AP$5,AQ6&gt;AQ$5),"E",(AP6+AQ6)/(AP$5+AQ$5)*100)))))))</f>
        <v/>
      </c>
      <c r="AS6" s="95" t="str">
        <f t="shared" ref="AS6:AS35" si="17">IF(OR(AND(ISBLANK(AP6),AQ6="abs"),AND(ISBLANK(AQ6),AP6="abs"),AND(AP6="abs",AQ6="abs")),"abs",IF(AR6=" "," ",IF(AR6="E"," ",IF(AR6&gt;=75,"X",IF(AR6&gt;=50,"/",".")))))</f>
        <v/>
      </c>
      <c r="AU6" s="90" t="str">
        <f>IF(ISBLANK(X6)," ",X6)</f>
        <v>Nom 1</v>
      </c>
      <c r="AV6" s="91" t="str">
        <f>IF(ISBLANK(Y6)," ",Y6)</f>
        <v>Prénom 1</v>
      </c>
      <c r="AW6" s="82"/>
      <c r="AX6" s="24"/>
      <c r="AY6" s="2" t="str">
        <f>IF(OR(AND(ISBLANK(AX6),ISBLANK(AW6)),AND(ISBLANK(AX$5),ISBLANK(AW$5)))," ",IF(OR(AND(ISNUMBER(AW6),AW6&gt;AW$5),AND(ISNUMBER(AX6),AX6&gt;AX$5)),"E",IF(OR(AND(AW6="abs",AX6="abs"),AND(ISBLANK(AW6),AX6="abs"),AND(ISBLANK(AX6),AW6="abs")),"abs",IF(OR(AND(AX6="abs",AW6&gt;AW$5),AND(AW6="abs",AX6&gt;AX$5)),"E",IF(OR(AW6="abs",ISBLANK(AW6)),AX6/AX$5*100,IF(OR(ISBLANK(AX6),AX6="abs"),AW6/AW$5*100,IF(OR(AW6&gt;AW$5,AX6&gt;AX$5),"E",(AW6+AX6)/(AW$5+AX$5)*100)))))))</f>
        <v/>
      </c>
      <c r="AZ6" s="95" t="str">
        <f>IF(OR(AND(ISBLANK(AW6),AX6="abs"),AND(ISBLANK(AX6),AW6="abs"),AND(AW6="abs",AX6="abs")),"abs",IF(AY6=" "," ",IF(AY6="E"," ",IF(AY6&gt;=75,"X",IF(AY6&gt;=50,"/",".")))))</f>
        <v/>
      </c>
      <c r="BA6" s="24"/>
      <c r="BB6" s="24"/>
      <c r="BC6" s="2" t="str">
        <f t="shared" ref="BC6:BC14" si="18">IF(OR(AND(ISBLANK(BB6),ISBLANK(BA6)),AND(ISBLANK(BB$5),ISBLANK(BA$5)))," ",IF(OR(AND(ISNUMBER(BA6),BA6&gt;BA$5),AND(ISNUMBER(BB6),BB6&gt;BB$5)),"E",IF(OR(AND(BA6="abs",BB6="abs"),AND(ISBLANK(BA6),BB6="abs"),AND(ISBLANK(BB6),BA6="abs")),"abs",IF(OR(AND(BB6="abs",BA6&gt;BA$5),AND(BA6="abs",BB6&gt;BB$5)),"E",IF(OR(BA6="abs",ISBLANK(BA6)),BB6/BB$5*100,IF(OR(ISBLANK(BB6),BB6="abs"),BA6/BA$5*100,IF(OR(BA6&gt;BA$5,BB6&gt;BB$5),"E",(BA6+BB6)/(BA$5+BB$5)*100)))))))</f>
        <v/>
      </c>
      <c r="BD6" s="95" t="str">
        <f t="shared" ref="BD6:BD14" si="19">IF(OR(AND(ISBLANK(BA6),BB6="abs"),AND(ISBLANK(BB6),BA6="abs"),AND(BA6="abs",BB6="abs")),"abs",IF(BC6=" "," ",IF(BC6="E"," ",IF(BC6&gt;=75,"X",IF(BC6&gt;=50,"/",".")))))</f>
        <v/>
      </c>
      <c r="BE6" s="24"/>
      <c r="BF6" s="24"/>
      <c r="BG6" s="2" t="str">
        <f t="shared" ref="BG6:BG35" si="20">IF(OR(AND(ISBLANK(BF6),ISBLANK(BE6)),AND(ISBLANK(BF$5),ISBLANK(BE$5)))," ",IF(OR(AND(ISNUMBER(BE6),BE6&gt;BE$5),AND(ISNUMBER(BF6),BF6&gt;BF$5)),"E",IF(OR(AND(BE6="abs",BF6="abs"),AND(ISBLANK(BE6),BF6="abs"),AND(ISBLANK(BF6),BE6="abs")),"abs",IF(OR(AND(BF6="abs",BE6&gt;BE$5),AND(BE6="abs",BF6&gt;BF$5)),"E",IF(OR(BE6="abs",ISBLANK(BE6)),BF6/BF$5*100,IF(OR(ISBLANK(BF6),BF6="abs"),BE6/BE$5*100,IF(OR(BE6&gt;BE$5,BF6&gt;BF$5),"E",(BE6+BF6)/(BE$5+BF$5)*100)))))))</f>
        <v/>
      </c>
      <c r="BH6" s="95" t="str">
        <f>IF(OR(AND(ISBLANK(BE6),BF6="abs"),AND(ISBLANK(BF6),BE6="abs"),AND(BE6="abs",BF6="abs")),"abs",IF(BG6=" "," ",IF(BG6="E"," ",IF(BG6&gt;=75,"X",IF(BG6&gt;=50,"/",".")))))</f>
        <v/>
      </c>
      <c r="BI6" s="24"/>
      <c r="BJ6" s="24"/>
      <c r="BK6" s="2" t="str">
        <f>IF(OR(AND(ISBLANK(BJ6),ISBLANK(BI6)),AND(ISBLANK(BJ$5),ISBLANK(BI$5)))," ",IF(OR(AND(ISNUMBER(BI6),BI6&gt;BI$5),AND(ISNUMBER(BJ6),BJ6&gt;BJ$5)),"E",IF(OR(AND(BI6="abs",BJ6="abs"),AND(ISBLANK(BI6),BJ6="abs"),AND(ISBLANK(BJ6),BI6="abs")),"abs",IF(OR(AND(BJ6="abs",BI6&gt;BI$5),AND(BI6="abs",BJ6&gt;BJ$5)),"E",IF(OR(BI6="abs",ISBLANK(BI6)),BJ6/BJ$5*100,IF(OR(ISBLANK(BJ6),BJ6="abs"),BI6/BI$5*100,IF(OR(BI6&gt;BI$5,BJ6&gt;BJ$5),"E",(BI6+BJ6)/(BI$5+BJ$5)*100)))))))</f>
        <v/>
      </c>
      <c r="BL6" s="95" t="str">
        <f>IF(OR(AND(ISBLANK(BI6),BJ6="abs"),AND(ISBLANK(BJ6),BI6="abs"),AND(BI6="abs",BJ6="abs")),"abs",IF(BK6=" "," ",IF(BK6="E"," ",IF(BK6&gt;=75,"X",IF(BK6&gt;=50,"/",".")))))</f>
        <v/>
      </c>
      <c r="BM6" s="24"/>
      <c r="BN6" s="24"/>
      <c r="BO6" s="2" t="str">
        <f>IF(OR(AND(ISBLANK(BN6),ISBLANK(BM6)),AND(ISBLANK(BN$5),ISBLANK(BM$5)))," ",IF(OR(AND(ISNUMBER(BM6),BM6&gt;BM$5),AND(ISNUMBER(BN6),BN6&gt;BN$5)),"E",IF(OR(AND(BM6="abs",BN6="abs"),AND(ISBLANK(BM6),BN6="abs"),AND(ISBLANK(BN6),BM6="abs")),"abs",IF(OR(AND(BN6="abs",BM6&gt;BM$5),AND(BM6="abs",BN6&gt;BN$5)),"E",IF(OR(BM6="abs",ISBLANK(BM6)),BN6/BN$5*100,IF(OR(ISBLANK(BN6),BN6="abs"),BM6/BM$5*100,IF(OR(BM6&gt;BM$5,BN6&gt;BN$5),"E",(BM6+BN6)/(BM$5+BN$5)*100)))))))</f>
        <v/>
      </c>
      <c r="BP6" s="95" t="str">
        <f>IF(OR(AND(ISBLANK(BM6),BN6="abs"),AND(ISBLANK(BN6),BM6="abs"),AND(BM6="abs",BN6="abs")),"abs",IF(BO6=" "," ",IF(BO6="E"," ",IF(BO6&gt;=75,"X",IF(BO6&gt;=50,"/",".")))))</f>
        <v/>
      </c>
      <c r="BR6" s="90" t="str">
        <f>IF(ISBLANK(AU6)," ",AU6)</f>
        <v>Nom 1</v>
      </c>
      <c r="BS6" s="91" t="str">
        <f>IF(ISBLANK(AV6)," ",AV6)</f>
        <v>Prénom 1</v>
      </c>
      <c r="BT6" s="82"/>
      <c r="BU6" s="24"/>
      <c r="BV6" s="2" t="str">
        <f>IF(OR(AND(ISBLANK(BU6),ISBLANK(BT6)),AND(ISBLANK(BU$5),ISBLANK(BT$5)))," ",IF(OR(AND(ISNUMBER(BT6),BT6&gt;BT$5),AND(ISNUMBER(BU6),BU6&gt;BU$5)),"E",IF(OR(AND(BT6="abs",BU6="abs"),AND(ISBLANK(BT6),BU6="abs"),AND(ISBLANK(BU6),BT6="abs")),"abs",IF(OR(AND(BU6="abs",BT6&gt;BT$5),AND(BT6="abs",BU6&gt;BU$5)),"E",IF(OR(BT6="abs",ISBLANK(BT6)),BU6/BU$5*100,IF(OR(ISBLANK(BU6),BU6="abs"),BT6/BT$5*100,IF(OR(BT6&gt;BT$5,BU6&gt;BU$5),"E",(BT6+BU6)/(BT$5+BU$5)*100)))))))</f>
        <v/>
      </c>
      <c r="BW6" s="95" t="str">
        <f>IF(OR(AND(ISBLANK(BT6),BU6="abs"),AND(ISBLANK(BU6),BT6="abs"),AND(BT6="abs",BU6="abs")),"abs",IF(BV6=" "," ",IF(BV6="E"," ",IF(BV6&gt;=75,"X",IF(BV6&gt;=50,"/",".")))))</f>
        <v/>
      </c>
      <c r="BX6" s="24"/>
      <c r="BY6" s="24"/>
      <c r="BZ6" s="2" t="str">
        <f t="shared" ref="BZ6:BZ14" si="21">IF(OR(AND(ISBLANK(BY6),ISBLANK(BX6)),AND(ISBLANK(BY$5),ISBLANK(BX$5)))," ",IF(OR(AND(ISNUMBER(BX6),BX6&gt;BX$5),AND(ISNUMBER(BY6),BY6&gt;BY$5)),"E",IF(OR(AND(BX6="abs",BY6="abs"),AND(ISBLANK(BX6),BY6="abs"),AND(ISBLANK(BY6),BX6="abs")),"abs",IF(OR(AND(BY6="abs",BX6&gt;BX$5),AND(BX6="abs",BY6&gt;BY$5)),"E",IF(OR(BX6="abs",ISBLANK(BX6)),BY6/BY$5*100,IF(OR(ISBLANK(BY6),BY6="abs"),BX6/BX$5*100,IF(OR(BX6&gt;BX$5,BY6&gt;BY$5),"E",(BX6+BY6)/(BX$5+BY$5)*100)))))))</f>
        <v/>
      </c>
      <c r="CA6" s="95" t="str">
        <f t="shared" ref="CA6:CA14" si="22">IF(OR(AND(ISBLANK(BX6),BY6="abs"),AND(ISBLANK(BY6),BX6="abs"),AND(BX6="abs",BY6="abs")),"abs",IF(BZ6=" "," ",IF(BZ6="E"," ",IF(BZ6&gt;=75,"X",IF(BZ6&gt;=50,"/",".")))))</f>
        <v/>
      </c>
      <c r="CB6" s="24"/>
      <c r="CC6" s="24"/>
      <c r="CD6" s="2" t="str">
        <f t="shared" ref="CD6:CD35" si="23">IF(OR(AND(ISBLANK(CC6),ISBLANK(CB6)),AND(ISBLANK(CC$5),ISBLANK(CB$5)))," ",IF(OR(AND(ISNUMBER(CB6),CB6&gt;CB$5),AND(ISNUMBER(CC6),CC6&gt;CC$5)),"E",IF(OR(AND(CB6="abs",CC6="abs"),AND(ISBLANK(CB6),CC6="abs"),AND(ISBLANK(CC6),CB6="abs")),"abs",IF(OR(AND(CC6="abs",CB6&gt;CB$5),AND(CB6="abs",CC6&gt;CC$5)),"E",IF(OR(CB6="abs",ISBLANK(CB6)),CC6/CC$5*100,IF(OR(ISBLANK(CC6),CC6="abs"),CB6/CB$5*100,IF(OR(CB6&gt;CB$5,CC6&gt;CC$5),"E",(CB6+CC6)/(CB$5+CC$5)*100)))))))</f>
        <v/>
      </c>
      <c r="CE6" s="95" t="str">
        <f>IF(OR(AND(ISBLANK(CB6),CC6="abs"),AND(ISBLANK(CC6),CB6="abs"),AND(CB6="abs",CC6="abs")),"abs",IF(CD6=" "," ",IF(CD6="E"," ",IF(CD6&gt;=75,"X",IF(CD6&gt;=50,"/",".")))))</f>
        <v/>
      </c>
      <c r="CF6" s="24"/>
      <c r="CG6" s="24"/>
      <c r="CH6" s="2" t="str">
        <f>IF(OR(AND(ISBLANK(CG6),ISBLANK(CF6)),AND(ISBLANK(CG$5),ISBLANK(CF$5)))," ",IF(OR(AND(ISNUMBER(CF6),CF6&gt;CF$5),AND(ISNUMBER(CG6),CG6&gt;CG$5)),"E",IF(OR(AND(CF6="abs",CG6="abs"),AND(ISBLANK(CF6),CG6="abs"),AND(ISBLANK(CG6),CF6="abs")),"abs",IF(OR(AND(CG6="abs",CF6&gt;CF$5),AND(CF6="abs",CG6&gt;CG$5)),"E",IF(OR(CF6="abs",ISBLANK(CF6)),CG6/CG$5*100,IF(OR(ISBLANK(CG6),CG6="abs"),CF6/CF$5*100,IF(OR(CF6&gt;CF$5,CG6&gt;CG$5),"E",(CF6+CG6)/(CF$5+CG$5)*100)))))))</f>
        <v/>
      </c>
      <c r="CI6" s="95" t="str">
        <f>IF(OR(AND(ISBLANK(CF6),CG6="abs"),AND(ISBLANK(CG6),CF6="abs"),AND(CF6="abs",CG6="abs")),"abs",IF(CH6=" "," ",IF(CH6="E"," ",IF(CH6&gt;=75,"X",IF(CH6&gt;=50,"/",".")))))</f>
        <v/>
      </c>
      <c r="CJ6" s="24"/>
      <c r="CK6" s="24"/>
      <c r="CL6" s="2" t="str">
        <f>IF(OR(AND(ISBLANK(CK6),ISBLANK(CJ6)),AND(ISBLANK(CK$5),ISBLANK(CJ$5)))," ",IF(OR(AND(ISNUMBER(CJ6),CJ6&gt;CJ$5),AND(ISNUMBER(CK6),CK6&gt;CK$5)),"E",IF(OR(AND(CJ6="abs",CK6="abs"),AND(ISBLANK(CJ6),CK6="abs"),AND(ISBLANK(CK6),CJ6="abs")),"abs",IF(OR(AND(CK6="abs",CJ6&gt;CJ$5),AND(CJ6="abs",CK6&gt;CK$5)),"E",IF(OR(CJ6="abs",ISBLANK(CJ6)),CK6/CK$5*100,IF(OR(ISBLANK(CK6),CK6="abs"),CJ6/CJ$5*100,IF(OR(CJ6&gt;CJ$5,CK6&gt;CK$5),"E",(CJ6+CK6)/(CJ$5+CK$5)*100)))))))</f>
        <v/>
      </c>
      <c r="CM6" s="95" t="str">
        <f>IF(OR(AND(ISBLANK(CJ6),CK6="abs"),AND(ISBLANK(CK6),CJ6="abs"),AND(CJ6="abs",CK6="abs")),"abs",IF(CL6=" "," ",IF(CL6="E"," ",IF(CL6&gt;=75,"X",IF(CL6&gt;=50,"/",".")))))</f>
        <v/>
      </c>
      <c r="CO6" s="90" t="str">
        <f>IF(ISBLANK(BR6)," ",BR6)</f>
        <v>Nom 1</v>
      </c>
      <c r="CP6" s="91" t="str">
        <f>IF(ISBLANK(BS6)," ",BS6)</f>
        <v>Prénom 1</v>
      </c>
      <c r="CQ6" s="82"/>
      <c r="CR6" s="24"/>
      <c r="CS6" s="2" t="str">
        <f>IF(OR(AND(ISBLANK(CR6),ISBLANK(CQ6)),AND(ISBLANK(CR$5),ISBLANK(CQ$5)))," ",IF(OR(AND(ISNUMBER(CQ6),CQ6&gt;CQ$5),AND(ISNUMBER(CR6),CR6&gt;CR$5)),"E",IF(OR(AND(CQ6="abs",CR6="abs"),AND(ISBLANK(CQ6),CR6="abs"),AND(ISBLANK(CR6),CQ6="abs")),"abs",IF(OR(AND(CR6="abs",CQ6&gt;CQ$5),AND(CQ6="abs",CR6&gt;CR$5)),"E",IF(OR(CQ6="abs",ISBLANK(CQ6)),CR6/CR$5*100,IF(OR(ISBLANK(CR6),CR6="abs"),CQ6/CQ$5*100,IF(OR(CQ6&gt;CQ$5,CR6&gt;CR$5),"E",(CQ6+CR6)/(CQ$5+CR$5)*100)))))))</f>
        <v/>
      </c>
      <c r="CT6" s="95" t="str">
        <f>IF(OR(AND(ISBLANK(CQ6),CR6="abs"),AND(ISBLANK(CR6),CQ6="abs"),AND(CQ6="abs",CR6="abs")),"abs",IF(CS6=" "," ",IF(CS6="E"," ",IF(CS6&gt;=75,"X",IF(CS6&gt;=50,"/",".")))))</f>
        <v/>
      </c>
      <c r="CU6" s="24"/>
      <c r="CV6" s="24"/>
      <c r="CW6" s="2" t="str">
        <f t="shared" ref="CW6:CW14" si="24">IF(OR(AND(ISBLANK(CV6),ISBLANK(CU6)),AND(ISBLANK(CV$5),ISBLANK(CU$5)))," ",IF(OR(AND(ISNUMBER(CU6),CU6&gt;CU$5),AND(ISNUMBER(CV6),CV6&gt;CV$5)),"E",IF(OR(AND(CU6="abs",CV6="abs"),AND(ISBLANK(CU6),CV6="abs"),AND(ISBLANK(CV6),CU6="abs")),"abs",IF(OR(AND(CV6="abs",CU6&gt;CU$5),AND(CU6="abs",CV6&gt;CV$5)),"E",IF(OR(CU6="abs",ISBLANK(CU6)),CV6/CV$5*100,IF(OR(ISBLANK(CV6),CV6="abs"),CU6/CU$5*100,IF(OR(CU6&gt;CU$5,CV6&gt;CV$5),"E",(CU6+CV6)/(CU$5+CV$5)*100)))))))</f>
        <v/>
      </c>
      <c r="CX6" s="95" t="str">
        <f t="shared" ref="CX6:CX14" si="25">IF(OR(AND(ISBLANK(CU6),CV6="abs"),AND(ISBLANK(CV6),CU6="abs"),AND(CU6="abs",CV6="abs")),"abs",IF(CW6=" "," ",IF(CW6="E"," ",IF(CW6&gt;=75,"X",IF(CW6&gt;=50,"/",".")))))</f>
        <v/>
      </c>
      <c r="CY6" s="24"/>
      <c r="CZ6" s="24"/>
      <c r="DA6" s="2" t="str">
        <f t="shared" ref="DA6:DA35" si="26">IF(OR(AND(ISBLANK(CZ6),ISBLANK(CY6)),AND(ISBLANK(CZ$5),ISBLANK(CY$5)))," ",IF(OR(AND(ISNUMBER(CY6),CY6&gt;CY$5),AND(ISNUMBER(CZ6),CZ6&gt;CZ$5)),"E",IF(OR(AND(CY6="abs",CZ6="abs"),AND(ISBLANK(CY6),CZ6="abs"),AND(ISBLANK(CZ6),CY6="abs")),"abs",IF(OR(AND(CZ6="abs",CY6&gt;CY$5),AND(CY6="abs",CZ6&gt;CZ$5)),"E",IF(OR(CY6="abs",ISBLANK(CY6)),CZ6/CZ$5*100,IF(OR(ISBLANK(CZ6),CZ6="abs"),CY6/CY$5*100,IF(OR(CY6&gt;CY$5,CZ6&gt;CZ$5),"E",(CY6+CZ6)/(CY$5+CZ$5)*100)))))))</f>
        <v/>
      </c>
      <c r="DB6" s="95" t="str">
        <f>IF(OR(AND(ISBLANK(CY6),CZ6="abs"),AND(ISBLANK(CZ6),CY6="abs"),AND(CY6="abs",CZ6="abs")),"abs",IF(DA6=" "," ",IF(DA6="E"," ",IF(DA6&gt;=75,"X",IF(DA6&gt;=50,"/",".")))))</f>
        <v/>
      </c>
      <c r="DC6" s="24"/>
      <c r="DD6" s="24"/>
      <c r="DE6" s="2" t="str">
        <f>IF(OR(AND(ISBLANK(DD6),ISBLANK(DC6)),AND(ISBLANK(DD$5),ISBLANK(DC$5)))," ",IF(OR(AND(ISNUMBER(DC6),DC6&gt;DC$5),AND(ISNUMBER(DD6),DD6&gt;DD$5)),"E",IF(OR(AND(DC6="abs",DD6="abs"),AND(ISBLANK(DC6),DD6="abs"),AND(ISBLANK(DD6),DC6="abs")),"abs",IF(OR(AND(DD6="abs",DC6&gt;DC$5),AND(DC6="abs",DD6&gt;DD$5)),"E",IF(OR(DC6="abs",ISBLANK(DC6)),DD6/DD$5*100,IF(OR(ISBLANK(DD6),DD6="abs"),DC6/DC$5*100,IF(OR(DC6&gt;DC$5,DD6&gt;DD$5),"E",(DC6+DD6)/(DC$5+DD$5)*100)))))))</f>
        <v/>
      </c>
      <c r="DF6" s="95" t="str">
        <f>IF(OR(AND(ISBLANK(DC6),DD6="abs"),AND(ISBLANK(DD6),DC6="abs"),AND(DC6="abs",DD6="abs")),"abs",IF(DE6=" "," ",IF(DE6="E"," ",IF(DE6&gt;=75,"X",IF(DE6&gt;=50,"/",".")))))</f>
        <v/>
      </c>
      <c r="DG6" s="24"/>
      <c r="DH6" s="24"/>
      <c r="DI6" s="2" t="str">
        <f>IF(OR(AND(ISBLANK(DH6),ISBLANK(DG6)),AND(ISBLANK(DH$5),ISBLANK(DG$5)))," ",IF(OR(AND(ISNUMBER(DG6),DG6&gt;DG$5),AND(ISNUMBER(DH6),DH6&gt;DH$5)),"E",IF(OR(AND(DG6="abs",DH6="abs"),AND(ISBLANK(DG6),DH6="abs"),AND(ISBLANK(DH6),DG6="abs")),"abs",IF(OR(AND(DH6="abs",DG6&gt;DG$5),AND(DG6="abs",DH6&gt;DH$5)),"E",IF(OR(DG6="abs",ISBLANK(DG6)),DH6/DH$5*100,IF(OR(ISBLANK(DH6),DH6="abs"),DG6/DG$5*100,IF(OR(DG6&gt;DG$5,DH6&gt;DH$5),"E",(DG6+DH6)/(DG$5+DH$5)*100)))))))</f>
        <v/>
      </c>
      <c r="DJ6" s="95" t="str">
        <f>IF(OR(AND(ISBLANK(DG6),DH6="abs"),AND(ISBLANK(DH6),DG6="abs"),AND(DG6="abs",DH6="abs")),"abs",IF(DI6=" "," ",IF(DI6="E"," ",IF(DI6&gt;=75,"X",IF(DI6&gt;=50,"/",".")))))</f>
        <v/>
      </c>
      <c r="DL6" s="90" t="str">
        <f>IF(ISBLANK(CO6)," ",CO6)</f>
        <v>Nom 1</v>
      </c>
      <c r="DM6" s="91" t="str">
        <f>IF(ISBLANK(CP6)," ",CP6)</f>
        <v>Prénom 1</v>
      </c>
      <c r="DN6" s="82"/>
      <c r="DO6" s="24"/>
      <c r="DP6" s="2" t="str">
        <f>IF(OR(AND(ISBLANK(DO6),ISBLANK(DN6)),AND(ISBLANK(DO$5),ISBLANK(DN$5)))," ",IF(OR(AND(ISNUMBER(DN6),DN6&gt;DN$5),AND(ISNUMBER(DO6),DO6&gt;DO$5)),"E",IF(OR(AND(DN6="abs",DO6="abs"),AND(ISBLANK(DN6),DO6="abs"),AND(ISBLANK(DO6),DN6="abs")),"abs",IF(OR(AND(DO6="abs",DN6&gt;DN$5),AND(DN6="abs",DO6&gt;DO$5)),"E",IF(OR(DN6="abs",ISBLANK(DN6)),DO6/DO$5*100,IF(OR(ISBLANK(DO6),DO6="abs"),DN6/DN$5*100,IF(OR(DN6&gt;DN$5,DO6&gt;DO$5),"E",(DN6+DO6)/(DN$5+DO$5)*100)))))))</f>
        <v/>
      </c>
      <c r="DQ6" s="95" t="str">
        <f>IF(OR(AND(ISBLANK(DN6),DO6="abs"),AND(ISBLANK(DO6),DN6="abs"),AND(DN6="abs",DO6="abs")),"abs",IF(DP6=" "," ",IF(DP6="E"," ",IF(DP6&gt;=75,"X",IF(DP6&gt;=50,"/",".")))))</f>
        <v/>
      </c>
      <c r="DR6" s="24"/>
      <c r="DS6" s="24"/>
      <c r="DT6" s="2" t="str">
        <f t="shared" ref="DT6:DT14" si="27">IF(OR(AND(ISBLANK(DS6),ISBLANK(DR6)),AND(ISBLANK(DS$5),ISBLANK(DR$5)))," ",IF(OR(AND(ISNUMBER(DR6),DR6&gt;DR$5),AND(ISNUMBER(DS6),DS6&gt;DS$5)),"E",IF(OR(AND(DR6="abs",DS6="abs"),AND(ISBLANK(DR6),DS6="abs"),AND(ISBLANK(DS6),DR6="abs")),"abs",IF(OR(AND(DS6="abs",DR6&gt;DR$5),AND(DR6="abs",DS6&gt;DS$5)),"E",IF(OR(DR6="abs",ISBLANK(DR6)),DS6/DS$5*100,IF(OR(ISBLANK(DS6),DS6="abs"),DR6/DR$5*100,IF(OR(DR6&gt;DR$5,DS6&gt;DS$5),"E",(DR6+DS6)/(DR$5+DS$5)*100)))))))</f>
        <v/>
      </c>
      <c r="DU6" s="95" t="str">
        <f t="shared" ref="DU6:DU14" si="28">IF(OR(AND(ISBLANK(DR6),DS6="abs"),AND(ISBLANK(DS6),DR6="abs"),AND(DR6="abs",DS6="abs")),"abs",IF(DT6=" "," ",IF(DT6="E"," ",IF(DT6&gt;=75,"X",IF(DT6&gt;=50,"/",".")))))</f>
        <v/>
      </c>
      <c r="DV6" s="24"/>
      <c r="DW6" s="24"/>
      <c r="DX6" s="2" t="str">
        <f t="shared" ref="DX6:DX35" si="29">IF(OR(AND(ISBLANK(DW6),ISBLANK(DV6)),AND(ISBLANK(DW$5),ISBLANK(DV$5)))," ",IF(OR(AND(ISNUMBER(DV6),DV6&gt;DV$5),AND(ISNUMBER(DW6),DW6&gt;DW$5)),"E",IF(OR(AND(DV6="abs",DW6="abs"),AND(ISBLANK(DV6),DW6="abs"),AND(ISBLANK(DW6),DV6="abs")),"abs",IF(OR(AND(DW6="abs",DV6&gt;DV$5),AND(DV6="abs",DW6&gt;DW$5)),"E",IF(OR(DV6="abs",ISBLANK(DV6)),DW6/DW$5*100,IF(OR(ISBLANK(DW6),DW6="abs"),DV6/DV$5*100,IF(OR(DV6&gt;DV$5,DW6&gt;DW$5),"E",(DV6+DW6)/(DV$5+DW$5)*100)))))))</f>
        <v/>
      </c>
      <c r="DY6" s="95" t="str">
        <f>IF(OR(AND(ISBLANK(DV6),DW6="abs"),AND(ISBLANK(DW6),DV6="abs"),AND(DV6="abs",DW6="abs")),"abs",IF(DX6=" "," ",IF(DX6="E"," ",IF(DX6&gt;=75,"X",IF(DX6&gt;=50,"/",".")))))</f>
        <v/>
      </c>
      <c r="DZ6" s="24"/>
      <c r="EA6" s="24"/>
      <c r="EB6" s="2" t="str">
        <f>IF(OR(AND(ISBLANK(EA6),ISBLANK(DZ6)),AND(ISBLANK(EA$5),ISBLANK(DZ$5)))," ",IF(OR(AND(ISNUMBER(DZ6),DZ6&gt;DZ$5),AND(ISNUMBER(EA6),EA6&gt;EA$5)),"E",IF(OR(AND(DZ6="abs",EA6="abs"),AND(ISBLANK(DZ6),EA6="abs"),AND(ISBLANK(EA6),DZ6="abs")),"abs",IF(OR(AND(EA6="abs",DZ6&gt;DZ$5),AND(DZ6="abs",EA6&gt;EA$5)),"E",IF(OR(DZ6="abs",ISBLANK(DZ6)),EA6/EA$5*100,IF(OR(ISBLANK(EA6),EA6="abs"),DZ6/DZ$5*100,IF(OR(DZ6&gt;DZ$5,EA6&gt;EA$5),"E",(DZ6+EA6)/(DZ$5+EA$5)*100)))))))</f>
        <v/>
      </c>
      <c r="EC6" s="95" t="str">
        <f>IF(OR(AND(ISBLANK(DZ6),EA6="abs"),AND(ISBLANK(EA6),DZ6="abs"),AND(DZ6="abs",EA6="abs")),"abs",IF(EB6=" "," ",IF(EB6="E"," ",IF(EB6&gt;=75,"X",IF(EB6&gt;=50,"/",".")))))</f>
        <v/>
      </c>
      <c r="ED6" s="24"/>
      <c r="EE6" s="24"/>
      <c r="EF6" s="2" t="str">
        <f>IF(OR(AND(ISBLANK(EE6),ISBLANK(ED6)),AND(ISBLANK(EE$5),ISBLANK(ED$5)))," ",IF(OR(AND(ISNUMBER(ED6),ED6&gt;ED$5),AND(ISNUMBER(EE6),EE6&gt;EE$5)),"E",IF(OR(AND(ED6="abs",EE6="abs"),AND(ISBLANK(ED6),EE6="abs"),AND(ISBLANK(EE6),ED6="abs")),"abs",IF(OR(AND(EE6="abs",ED6&gt;ED$5),AND(ED6="abs",EE6&gt;EE$5)),"E",IF(OR(ED6="abs",ISBLANK(ED6)),EE6/EE$5*100,IF(OR(ISBLANK(EE6),EE6="abs"),ED6/ED$5*100,IF(OR(ED6&gt;ED$5,EE6&gt;EE$5),"E",(ED6+EE6)/(ED$5+EE$5)*100)))))))</f>
        <v/>
      </c>
      <c r="EG6" s="95" t="str">
        <f>IF(OR(AND(ISBLANK(ED6),EE6="abs"),AND(ISBLANK(EE6),ED6="abs"),AND(ED6="abs",EE6="abs")),"abs",IF(EF6=" "," ",IF(EF6="E"," ",IF(EF6&gt;=75,"X",IF(EF6&gt;=50,"/",".")))))</f>
        <v/>
      </c>
      <c r="EI6" s="90" t="str">
        <f>IF(ISBLANK(DL6)," ",DL6)</f>
        <v>Nom 1</v>
      </c>
      <c r="EJ6" s="91" t="str">
        <f>IF(ISBLANK(DM6)," ",DM6)</f>
        <v>Prénom 1</v>
      </c>
      <c r="EK6" s="82"/>
      <c r="EL6" s="24"/>
      <c r="EM6" s="2" t="str">
        <f>IF(OR(AND(ISBLANK(EL6),ISBLANK(EK6)),AND(ISBLANK(EL$5),ISBLANK(EK$5)))," ",IF(OR(AND(ISNUMBER(EK6),EK6&gt;EK$5),AND(ISNUMBER(EL6),EL6&gt;EL$5)),"E",IF(OR(AND(EK6="abs",EL6="abs"),AND(ISBLANK(EK6),EL6="abs"),AND(ISBLANK(EL6),EK6="abs")),"abs",IF(OR(AND(EL6="abs",EK6&gt;EK$5),AND(EK6="abs",EL6&gt;EL$5)),"E",IF(OR(EK6="abs",ISBLANK(EK6)),EL6/EL$5*100,IF(OR(ISBLANK(EL6),EL6="abs"),EK6/EK$5*100,IF(OR(EK6&gt;EK$5,EL6&gt;EL$5),"E",(EK6+EL6)/(EK$5+EL$5)*100)))))))</f>
        <v/>
      </c>
      <c r="EN6" s="95" t="str">
        <f>IF(OR(AND(ISBLANK(EK6),EL6="abs"),AND(ISBLANK(EL6),EK6="abs"),AND(EK6="abs",EL6="abs")),"abs",IF(EM6=" "," ",IF(EM6="E"," ",IF(EM6&gt;=75,"X",IF(EM6&gt;=50,"/",".")))))</f>
        <v/>
      </c>
      <c r="EO6" s="24"/>
      <c r="EP6" s="24"/>
      <c r="EQ6" s="2" t="str">
        <f t="shared" ref="EQ6:EQ14" si="30">IF(OR(AND(ISBLANK(EP6),ISBLANK(EO6)),AND(ISBLANK(EP$5),ISBLANK(EO$5)))," ",IF(OR(AND(ISNUMBER(EO6),EO6&gt;EO$5),AND(ISNUMBER(EP6),EP6&gt;EP$5)),"E",IF(OR(AND(EO6="abs",EP6="abs"),AND(ISBLANK(EO6),EP6="abs"),AND(ISBLANK(EP6),EO6="abs")),"abs",IF(OR(AND(EP6="abs",EO6&gt;EO$5),AND(EO6="abs",EP6&gt;EP$5)),"E",IF(OR(EO6="abs",ISBLANK(EO6)),EP6/EP$5*100,IF(OR(ISBLANK(EP6),EP6="abs"),EO6/EO$5*100,IF(OR(EO6&gt;EO$5,EP6&gt;EP$5),"E",(EO6+EP6)/(EO$5+EP$5)*100)))))))</f>
        <v/>
      </c>
      <c r="ER6" s="95" t="str">
        <f t="shared" ref="ER6:ER14" si="31">IF(OR(AND(ISBLANK(EO6),EP6="abs"),AND(ISBLANK(EP6),EO6="abs"),AND(EO6="abs",EP6="abs")),"abs",IF(EQ6=" "," ",IF(EQ6="E"," ",IF(EQ6&gt;=75,"X",IF(EQ6&gt;=50,"/",".")))))</f>
        <v/>
      </c>
      <c r="ES6" s="24"/>
      <c r="ET6" s="24"/>
      <c r="EU6" s="2" t="str">
        <f t="shared" ref="EU6:EU35" si="32">IF(OR(AND(ISBLANK(ET6),ISBLANK(ES6)),AND(ISBLANK(ET$5),ISBLANK(ES$5)))," ",IF(OR(AND(ISNUMBER(ES6),ES6&gt;ES$5),AND(ISNUMBER(ET6),ET6&gt;ET$5)),"E",IF(OR(AND(ES6="abs",ET6="abs"),AND(ISBLANK(ES6),ET6="abs"),AND(ISBLANK(ET6),ES6="abs")),"abs",IF(OR(AND(ET6="abs",ES6&gt;ES$5),AND(ES6="abs",ET6&gt;ET$5)),"E",IF(OR(ES6="abs",ISBLANK(ES6)),ET6/ET$5*100,IF(OR(ISBLANK(ET6),ET6="abs"),ES6/ES$5*100,IF(OR(ES6&gt;ES$5,ET6&gt;ET$5),"E",(ES6+ET6)/(ES$5+ET$5)*100)))))))</f>
        <v/>
      </c>
      <c r="EV6" s="95" t="str">
        <f>IF(OR(AND(ISBLANK(ES6),ET6="abs"),AND(ISBLANK(ET6),ES6="abs"),AND(ES6="abs",ET6="abs")),"abs",IF(EU6=" "," ",IF(EU6="E"," ",IF(EU6&gt;=75,"X",IF(EU6&gt;=50,"/",".")))))</f>
        <v/>
      </c>
      <c r="EW6" s="24"/>
      <c r="EX6" s="24"/>
      <c r="EY6" s="2" t="str">
        <f>IF(OR(AND(ISBLANK(EX6),ISBLANK(EW6)),AND(ISBLANK(EX$5),ISBLANK(EW$5)))," ",IF(OR(AND(ISNUMBER(EW6),EW6&gt;EW$5),AND(ISNUMBER(EX6),EX6&gt;EX$5)),"E",IF(OR(AND(EW6="abs",EX6="abs"),AND(ISBLANK(EW6),EX6="abs"),AND(ISBLANK(EX6),EW6="abs")),"abs",IF(OR(AND(EX6="abs",EW6&gt;EW$5),AND(EW6="abs",EX6&gt;EX$5)),"E",IF(OR(EW6="abs",ISBLANK(EW6)),EX6/EX$5*100,IF(OR(ISBLANK(EX6),EX6="abs"),EW6/EW$5*100,IF(OR(EW6&gt;EW$5,EX6&gt;EX$5),"E",(EW6+EX6)/(EW$5+EX$5)*100)))))))</f>
        <v/>
      </c>
      <c r="EZ6" s="95" t="str">
        <f>IF(OR(AND(ISBLANK(EW6),EX6="abs"),AND(ISBLANK(EX6),EW6="abs"),AND(EW6="abs",EX6="abs")),"abs",IF(EY6=" "," ",IF(EY6="E"," ",IF(EY6&gt;=75,"X",IF(EY6&gt;=50,"/",".")))))</f>
        <v/>
      </c>
      <c r="FA6" s="24"/>
      <c r="FB6" s="24"/>
      <c r="FC6" s="2" t="str">
        <f>IF(OR(AND(ISBLANK(FB6),ISBLANK(FA6)),AND(ISBLANK(FB$5),ISBLANK(FA$5)))," ",IF(OR(AND(ISNUMBER(FA6),FA6&gt;FA$5),AND(ISNUMBER(FB6),FB6&gt;FB$5)),"E",IF(OR(AND(FA6="abs",FB6="abs"),AND(ISBLANK(FA6),FB6="abs"),AND(ISBLANK(FB6),FA6="abs")),"abs",IF(OR(AND(FB6="abs",FA6&gt;FA$5),AND(FA6="abs",FB6&gt;FB$5)),"E",IF(OR(FA6="abs",ISBLANK(FA6)),FB6/FB$5*100,IF(OR(ISBLANK(FB6),FB6="abs"),FA6/FA$5*100,IF(OR(FA6&gt;FA$5,FB6&gt;FB$5),"E",(FA6+FB6)/(FA$5+FB$5)*100)))))))</f>
        <v/>
      </c>
      <c r="FD6" s="95" t="str">
        <f>IF(OR(AND(ISBLANK(FA6),FB6="abs"),AND(ISBLANK(FB6),FA6="abs"),AND(FA6="abs",FB6="abs")),"abs",IF(FC6=" "," ",IF(FC6="E"," ",IF(FC6&gt;=75,"X",IF(FC6&gt;=50,"/",".")))))</f>
        <v/>
      </c>
      <c r="FF6" s="90" t="str">
        <f>IF(ISBLANK(EI6)," ",EI6)</f>
        <v>Nom 1</v>
      </c>
      <c r="FG6" s="91" t="str">
        <f>IF(ISBLANK(EJ6)," ",EJ6)</f>
        <v>Prénom 1</v>
      </c>
      <c r="FH6" s="82"/>
      <c r="FI6" s="24"/>
      <c r="FJ6" s="2" t="str">
        <f>IF(OR(AND(ISBLANK(FI6),ISBLANK(FH6)),AND(ISBLANK(FI$5),ISBLANK(FH$5)))," ",IF(OR(AND(ISNUMBER(FH6),FH6&gt;FH$5),AND(ISNUMBER(FI6),FI6&gt;FI$5)),"E",IF(OR(AND(FH6="abs",FI6="abs"),AND(ISBLANK(FH6),FI6="abs"),AND(ISBLANK(FI6),FH6="abs")),"abs",IF(OR(AND(FI6="abs",FH6&gt;FH$5),AND(FH6="abs",FI6&gt;FI$5)),"E",IF(OR(FH6="abs",ISBLANK(FH6)),FI6/FI$5*100,IF(OR(ISBLANK(FI6),FI6="abs"),FH6/FH$5*100,IF(OR(FH6&gt;FH$5,FI6&gt;FI$5),"E",(FH6+FI6)/(FH$5+FI$5)*100)))))))</f>
        <v/>
      </c>
      <c r="FK6" s="95" t="str">
        <f>IF(OR(AND(ISBLANK(FH6),FI6="abs"),AND(ISBLANK(FI6),FH6="abs"),AND(FH6="abs",FI6="abs")),"abs",IF(FJ6=" "," ",IF(FJ6="E"," ",IF(FJ6&gt;=75,"X",IF(FJ6&gt;=50,"/",".")))))</f>
        <v/>
      </c>
      <c r="FL6" s="24"/>
      <c r="FM6" s="24"/>
      <c r="FN6" s="2" t="str">
        <f t="shared" ref="FN6:FN14" si="33">IF(OR(AND(ISBLANK(FM6),ISBLANK(FL6)),AND(ISBLANK(FM$5),ISBLANK(FL$5)))," ",IF(OR(AND(ISNUMBER(FL6),FL6&gt;FL$5),AND(ISNUMBER(FM6),FM6&gt;FM$5)),"E",IF(OR(AND(FL6="abs",FM6="abs"),AND(ISBLANK(FL6),FM6="abs"),AND(ISBLANK(FM6),FL6="abs")),"abs",IF(OR(AND(FM6="abs",FL6&gt;FL$5),AND(FL6="abs",FM6&gt;FM$5)),"E",IF(OR(FL6="abs",ISBLANK(FL6)),FM6/FM$5*100,IF(OR(ISBLANK(FM6),FM6="abs"),FL6/FL$5*100,IF(OR(FL6&gt;FL$5,FM6&gt;FM$5),"E",(FL6+FM6)/(FL$5+FM$5)*100)))))))</f>
        <v/>
      </c>
      <c r="FO6" s="95" t="str">
        <f t="shared" ref="FO6:FO14" si="34">IF(OR(AND(ISBLANK(FL6),FM6="abs"),AND(ISBLANK(FM6),FL6="abs"),AND(FL6="abs",FM6="abs")),"abs",IF(FN6=" "," ",IF(FN6="E"," ",IF(FN6&gt;=75,"X",IF(FN6&gt;=50,"/",".")))))</f>
        <v/>
      </c>
      <c r="FP6" s="24"/>
      <c r="FQ6" s="24"/>
      <c r="FR6" s="2" t="str">
        <f t="shared" ref="FR6:FR35" si="35">IF(OR(AND(ISBLANK(FQ6),ISBLANK(FP6)),AND(ISBLANK(FQ$5),ISBLANK(FP$5)))," ",IF(OR(AND(ISNUMBER(FP6),FP6&gt;FP$5),AND(ISNUMBER(FQ6),FQ6&gt;FQ$5)),"E",IF(OR(AND(FP6="abs",FQ6="abs"),AND(ISBLANK(FP6),FQ6="abs"),AND(ISBLANK(FQ6),FP6="abs")),"abs",IF(OR(AND(FQ6="abs",FP6&gt;FP$5),AND(FP6="abs",FQ6&gt;FQ$5)),"E",IF(OR(FP6="abs",ISBLANK(FP6)),FQ6/FQ$5*100,IF(OR(ISBLANK(FQ6),FQ6="abs"),FP6/FP$5*100,IF(OR(FP6&gt;FP$5,FQ6&gt;FQ$5),"E",(FP6+FQ6)/(FP$5+FQ$5)*100)))))))</f>
        <v/>
      </c>
      <c r="FS6" s="95" t="str">
        <f>IF(OR(AND(ISBLANK(FP6),FQ6="abs"),AND(ISBLANK(FQ6),FP6="abs"),AND(FP6="abs",FQ6="abs")),"abs",IF(FR6=" "," ",IF(FR6="E"," ",IF(FR6&gt;=75,"X",IF(FR6&gt;=50,"/",".")))))</f>
        <v/>
      </c>
      <c r="FT6" s="24"/>
      <c r="FU6" s="24"/>
      <c r="FV6" s="2" t="str">
        <f>IF(OR(AND(ISBLANK(FU6),ISBLANK(FT6)),AND(ISBLANK(FU$5),ISBLANK(FT$5)))," ",IF(OR(AND(ISNUMBER(FT6),FT6&gt;FT$5),AND(ISNUMBER(FU6),FU6&gt;FU$5)),"E",IF(OR(AND(FT6="abs",FU6="abs"),AND(ISBLANK(FT6),FU6="abs"),AND(ISBLANK(FU6),FT6="abs")),"abs",IF(OR(AND(FU6="abs",FT6&gt;FT$5),AND(FT6="abs",FU6&gt;FU$5)),"E",IF(OR(FT6="abs",ISBLANK(FT6)),FU6/FU$5*100,IF(OR(ISBLANK(FU6),FU6="abs"),FT6/FT$5*100,IF(OR(FT6&gt;FT$5,FU6&gt;FU$5),"E",(FT6+FU6)/(FT$5+FU$5)*100)))))))</f>
        <v/>
      </c>
      <c r="FW6" s="95" t="str">
        <f>IF(OR(AND(ISBLANK(FT6),FU6="abs"),AND(ISBLANK(FU6),FT6="abs"),AND(FT6="abs",FU6="abs")),"abs",IF(FV6=" "," ",IF(FV6="E"," ",IF(FV6&gt;=75,"X",IF(FV6&gt;=50,"/",".")))))</f>
        <v/>
      </c>
      <c r="FX6" s="24"/>
      <c r="FY6" s="24"/>
      <c r="FZ6" s="2" t="str">
        <f>IF(OR(AND(ISBLANK(FY6),ISBLANK(FX6)),AND(ISBLANK(FY$5),ISBLANK(FX$5)))," ",IF(OR(AND(ISNUMBER(FX6),FX6&gt;FX$5),AND(ISNUMBER(FY6),FY6&gt;FY$5)),"E",IF(OR(AND(FX6="abs",FY6="abs"),AND(ISBLANK(FX6),FY6="abs"),AND(ISBLANK(FY6),FX6="abs")),"abs",IF(OR(AND(FY6="abs",FX6&gt;FX$5),AND(FX6="abs",FY6&gt;FY$5)),"E",IF(OR(FX6="abs",ISBLANK(FX6)),FY6/FY$5*100,IF(OR(ISBLANK(FY6),FY6="abs"),FX6/FX$5*100,IF(OR(FX6&gt;FX$5,FY6&gt;FY$5),"E",(FX6+FY6)/(FX$5+FY$5)*100)))))))</f>
        <v/>
      </c>
      <c r="GA6" s="95" t="str">
        <f>IF(OR(AND(ISBLANK(FX6),FY6="abs"),AND(ISBLANK(FY6),FX6="abs"),AND(FX6="abs",FY6="abs")),"abs",IF(FZ6=" "," ",IF(FZ6="E"," ",IF(FZ6&gt;=75,"X",IF(FZ6&gt;=50,"/",".")))))</f>
        <v/>
      </c>
      <c r="GC6" s="90" t="str">
        <f>IF(ISBLANK(FF6)," ",FF6)</f>
        <v>Nom 1</v>
      </c>
      <c r="GD6" s="91" t="str">
        <f>IF(ISBLANK(FG6)," ",FG6)</f>
        <v>Prénom 1</v>
      </c>
      <c r="GE6" s="82"/>
      <c r="GF6" s="24"/>
      <c r="GG6" s="2" t="str">
        <f>IF(OR(AND(ISBLANK(GF6),ISBLANK(GE6)),AND(ISBLANK(GF$5),ISBLANK(GE$5)))," ",IF(OR(AND(ISNUMBER(GE6),GE6&gt;GE$5),AND(ISNUMBER(GF6),GF6&gt;GF$5)),"E",IF(OR(AND(GE6="abs",GF6="abs"),AND(ISBLANK(GE6),GF6="abs"),AND(ISBLANK(GF6),GE6="abs")),"abs",IF(OR(AND(GF6="abs",GE6&gt;GE$5),AND(GE6="abs",GF6&gt;GF$5)),"E",IF(OR(GE6="abs",ISBLANK(GE6)),GF6/GF$5*100,IF(OR(ISBLANK(GF6),GF6="abs"),GE6/GE$5*100,IF(OR(GE6&gt;GE$5,GF6&gt;GF$5),"E",(GE6+GF6)/(GE$5+GF$5)*100)))))))</f>
        <v/>
      </c>
      <c r="GH6" s="95" t="str">
        <f>IF(OR(AND(ISBLANK(GE6),GF6="abs"),AND(ISBLANK(GF6),GE6="abs"),AND(GE6="abs",GF6="abs")),"abs",IF(GG6=" "," ",IF(GG6="E"," ",IF(GG6&gt;=75,"X",IF(GG6&gt;=50,"/",".")))))</f>
        <v/>
      </c>
      <c r="GI6" s="24"/>
      <c r="GJ6" s="24"/>
      <c r="GK6" s="2" t="str">
        <f t="shared" ref="GK6:GK14" si="36">IF(OR(AND(ISBLANK(GJ6),ISBLANK(GI6)),AND(ISBLANK(GJ$5),ISBLANK(GI$5)))," ",IF(OR(AND(ISNUMBER(GI6),GI6&gt;GI$5),AND(ISNUMBER(GJ6),GJ6&gt;GJ$5)),"E",IF(OR(AND(GI6="abs",GJ6="abs"),AND(ISBLANK(GI6),GJ6="abs"),AND(ISBLANK(GJ6),GI6="abs")),"abs",IF(OR(AND(GJ6="abs",GI6&gt;GI$5),AND(GI6="abs",GJ6&gt;GJ$5)),"E",IF(OR(GI6="abs",ISBLANK(GI6)),GJ6/GJ$5*100,IF(OR(ISBLANK(GJ6),GJ6="abs"),GI6/GI$5*100,IF(OR(GI6&gt;GI$5,GJ6&gt;GJ$5),"E",(GI6+GJ6)/(GI$5+GJ$5)*100)))))))</f>
        <v/>
      </c>
      <c r="GL6" s="95" t="str">
        <f t="shared" ref="GL6:GL14" si="37">IF(OR(AND(ISBLANK(GI6),GJ6="abs"),AND(ISBLANK(GJ6),GI6="abs"),AND(GI6="abs",GJ6="abs")),"abs",IF(GK6=" "," ",IF(GK6="E"," ",IF(GK6&gt;=75,"X",IF(GK6&gt;=50,"/",".")))))</f>
        <v/>
      </c>
      <c r="GM6" s="24"/>
      <c r="GN6" s="24"/>
      <c r="GO6" s="2" t="str">
        <f t="shared" ref="GO6:GO35" si="38">IF(OR(AND(ISBLANK(GN6),ISBLANK(GM6)),AND(ISBLANK(GN$5),ISBLANK(GM$5)))," ",IF(OR(AND(ISNUMBER(GM6),GM6&gt;GM$5),AND(ISNUMBER(GN6),GN6&gt;GN$5)),"E",IF(OR(AND(GM6="abs",GN6="abs"),AND(ISBLANK(GM6),GN6="abs"),AND(ISBLANK(GN6),GM6="abs")),"abs",IF(OR(AND(GN6="abs",GM6&gt;GM$5),AND(GM6="abs",GN6&gt;GN$5)),"E",IF(OR(GM6="abs",ISBLANK(GM6)),GN6/GN$5*100,IF(OR(ISBLANK(GN6),GN6="abs"),GM6/GM$5*100,IF(OR(GM6&gt;GM$5,GN6&gt;GN$5),"E",(GM6+GN6)/(GM$5+GN$5)*100)))))))</f>
        <v/>
      </c>
      <c r="GP6" s="95" t="str">
        <f>IF(OR(AND(ISBLANK(GM6),GN6="abs"),AND(ISBLANK(GN6),GM6="abs"),AND(GM6="abs",GN6="abs")),"abs",IF(GO6=" "," ",IF(GO6="E"," ",IF(GO6&gt;=75,"X",IF(GO6&gt;=50,"/",".")))))</f>
        <v/>
      </c>
      <c r="GQ6" s="24"/>
      <c r="GR6" s="24"/>
      <c r="GS6" s="2" t="str">
        <f>IF(OR(AND(ISBLANK(GR6),ISBLANK(GQ6)),AND(ISBLANK(GR$5),ISBLANK(GQ$5)))," ",IF(OR(AND(ISNUMBER(GQ6),GQ6&gt;GQ$5),AND(ISNUMBER(GR6),GR6&gt;GR$5)),"E",IF(OR(AND(GQ6="abs",GR6="abs"),AND(ISBLANK(GQ6),GR6="abs"),AND(ISBLANK(GR6),GQ6="abs")),"abs",IF(OR(AND(GR6="abs",GQ6&gt;GQ$5),AND(GQ6="abs",GR6&gt;GR$5)),"E",IF(OR(GQ6="abs",ISBLANK(GQ6)),GR6/GR$5*100,IF(OR(ISBLANK(GR6),GR6="abs"),GQ6/GQ$5*100,IF(OR(GQ6&gt;GQ$5,GR6&gt;GR$5),"E",(GQ6+GR6)/(GQ$5+GR$5)*100)))))))</f>
        <v/>
      </c>
      <c r="GT6" s="95" t="str">
        <f>IF(OR(AND(ISBLANK(GQ6),GR6="abs"),AND(ISBLANK(GR6),GQ6="abs"),AND(GQ6="abs",GR6="abs")),"abs",IF(GS6=" "," ",IF(GS6="E"," ",IF(GS6&gt;=75,"X",IF(GS6&gt;=50,"/",".")))))</f>
        <v/>
      </c>
      <c r="GU6" s="24"/>
      <c r="GV6" s="24"/>
      <c r="GW6" s="2" t="str">
        <f>IF(OR(AND(ISBLANK(GV6),ISBLANK(GU6)),AND(ISBLANK(GV$5),ISBLANK(GU$5)))," ",IF(OR(AND(ISNUMBER(GU6),GU6&gt;GU$5),AND(ISNUMBER(GV6),GV6&gt;GV$5)),"E",IF(OR(AND(GU6="abs",GV6="abs"),AND(ISBLANK(GU6),GV6="abs"),AND(ISBLANK(GV6),GU6="abs")),"abs",IF(OR(AND(GV6="abs",GU6&gt;GU$5),AND(GU6="abs",GV6&gt;GV$5)),"E",IF(OR(GU6="abs",ISBLANK(GU6)),GV6/GV$5*100,IF(OR(ISBLANK(GV6),GV6="abs"),GU6/GU$5*100,IF(OR(GU6&gt;GU$5,GV6&gt;GV$5),"E",(GU6+GV6)/(GU$5+GV$5)*100)))))))</f>
        <v/>
      </c>
      <c r="GX6" s="95" t="str">
        <f>IF(OR(AND(ISBLANK(GU6),GV6="abs"),AND(ISBLANK(GV6),GU6="abs"),AND(GU6="abs",GV6="abs")),"abs",IF(GW6=" "," ",IF(GW6="E"," ",IF(GW6&gt;=75,"X",IF(GW6&gt;=50,"/",".")))))</f>
        <v/>
      </c>
      <c r="GZ6" s="90" t="str">
        <f>IF(ISBLANK(GC6)," ",GC6)</f>
        <v>Nom 1</v>
      </c>
      <c r="HA6" s="91" t="str">
        <f>IF(ISBLANK(GD6)," ",GD6)</f>
        <v>Prénom 1</v>
      </c>
      <c r="HB6" s="82"/>
      <c r="HC6" s="24"/>
      <c r="HD6" s="2" t="str">
        <f>IF(OR(AND(ISBLANK(HC6),ISBLANK(HB6)),AND(ISBLANK(HC$5),ISBLANK(HB$5)))," ",IF(OR(AND(ISNUMBER(HB6),HB6&gt;HB$5),AND(ISNUMBER(HC6),HC6&gt;HC$5)),"E",IF(OR(AND(HB6="abs",HC6="abs"),AND(ISBLANK(HB6),HC6="abs"),AND(ISBLANK(HC6),HB6="abs")),"abs",IF(OR(AND(HC6="abs",HB6&gt;HB$5),AND(HB6="abs",HC6&gt;HC$5)),"E",IF(OR(HB6="abs",ISBLANK(HB6)),HC6/HC$5*100,IF(OR(ISBLANK(HC6),HC6="abs"),HB6/HB$5*100,IF(OR(HB6&gt;HB$5,HC6&gt;HC$5),"E",(HB6+HC6)/(HB$5+HC$5)*100)))))))</f>
        <v/>
      </c>
      <c r="HE6" s="95" t="str">
        <f>IF(OR(AND(ISBLANK(HB6),HC6="abs"),AND(ISBLANK(HC6),HB6="abs"),AND(HB6="abs",HC6="abs")),"abs",IF(HD6=" "," ",IF(HD6="E"," ",IF(HD6&gt;=75,"X",IF(HD6&gt;=50,"/",".")))))</f>
        <v/>
      </c>
      <c r="HF6" s="24"/>
      <c r="HG6" s="24"/>
      <c r="HH6" s="2" t="str">
        <f t="shared" ref="HH6:HH14" si="39">IF(OR(AND(ISBLANK(HG6),ISBLANK(HF6)),AND(ISBLANK(HG$5),ISBLANK(HF$5)))," ",IF(OR(AND(ISNUMBER(HF6),HF6&gt;HF$5),AND(ISNUMBER(HG6),HG6&gt;HG$5)),"E",IF(OR(AND(HF6="abs",HG6="abs"),AND(ISBLANK(HF6),HG6="abs"),AND(ISBLANK(HG6),HF6="abs")),"abs",IF(OR(AND(HG6="abs",HF6&gt;HF$5),AND(HF6="abs",HG6&gt;HG$5)),"E",IF(OR(HF6="abs",ISBLANK(HF6)),HG6/HG$5*100,IF(OR(ISBLANK(HG6),HG6="abs"),HF6/HF$5*100,IF(OR(HF6&gt;HF$5,HG6&gt;HG$5),"E",(HF6+HG6)/(HF$5+HG$5)*100)))))))</f>
        <v/>
      </c>
      <c r="HI6" s="95" t="str">
        <f t="shared" ref="HI6:HI14" si="40">IF(OR(AND(ISBLANK(HF6),HG6="abs"),AND(ISBLANK(HG6),HF6="abs"),AND(HF6="abs",HG6="abs")),"abs",IF(HH6=" "," ",IF(HH6="E"," ",IF(HH6&gt;=75,"X",IF(HH6&gt;=50,"/",".")))))</f>
        <v/>
      </c>
      <c r="HJ6" s="24"/>
      <c r="HK6" s="24"/>
      <c r="HL6" s="2" t="str">
        <f t="shared" ref="HL6:HL35" si="41">IF(OR(AND(ISBLANK(HK6),ISBLANK(HJ6)),AND(ISBLANK(HK$5),ISBLANK(HJ$5)))," ",IF(OR(AND(ISNUMBER(HJ6),HJ6&gt;HJ$5),AND(ISNUMBER(HK6),HK6&gt;HK$5)),"E",IF(OR(AND(HJ6="abs",HK6="abs"),AND(ISBLANK(HJ6),HK6="abs"),AND(ISBLANK(HK6),HJ6="abs")),"abs",IF(OR(AND(HK6="abs",HJ6&gt;HJ$5),AND(HJ6="abs",HK6&gt;HK$5)),"E",IF(OR(HJ6="abs",ISBLANK(HJ6)),HK6/HK$5*100,IF(OR(ISBLANK(HK6),HK6="abs"),HJ6/HJ$5*100,IF(OR(HJ6&gt;HJ$5,HK6&gt;HK$5),"E",(HJ6+HK6)/(HJ$5+HK$5)*100)))))))</f>
        <v/>
      </c>
      <c r="HM6" s="95" t="str">
        <f>IF(OR(AND(ISBLANK(HJ6),HK6="abs"),AND(ISBLANK(HK6),HJ6="abs"),AND(HJ6="abs",HK6="abs")),"abs",IF(HL6=" "," ",IF(HL6="E"," ",IF(HL6&gt;=75,"X",IF(HL6&gt;=50,"/",".")))))</f>
        <v/>
      </c>
      <c r="HN6" s="24"/>
      <c r="HO6" s="24"/>
      <c r="HP6" s="2" t="str">
        <f>IF(OR(AND(ISBLANK(HO6),ISBLANK(HN6)),AND(ISBLANK(HO$5),ISBLANK(HN$5)))," ",IF(OR(AND(ISNUMBER(HN6),HN6&gt;HN$5),AND(ISNUMBER(HO6),HO6&gt;HO$5)),"E",IF(OR(AND(HN6="abs",HO6="abs"),AND(ISBLANK(HN6),HO6="abs"),AND(ISBLANK(HO6),HN6="abs")),"abs",IF(OR(AND(HO6="abs",HN6&gt;HN$5),AND(HN6="abs",HO6&gt;HO$5)),"E",IF(OR(HN6="abs",ISBLANK(HN6)),HO6/HO$5*100,IF(OR(ISBLANK(HO6),HO6="abs"),HN6/HN$5*100,IF(OR(HN6&gt;HN$5,HO6&gt;HO$5),"E",(HN6+HO6)/(HN$5+HO$5)*100)))))))</f>
        <v/>
      </c>
      <c r="HQ6" s="95" t="str">
        <f>IF(OR(AND(ISBLANK(HN6),HO6="abs"),AND(ISBLANK(HO6),HN6="abs"),AND(HN6="abs",HO6="abs")),"abs",IF(HP6=" "," ",IF(HP6="E"," ",IF(HP6&gt;=75,"X",IF(HP6&gt;=50,"/",".")))))</f>
        <v/>
      </c>
      <c r="HR6" s="24"/>
      <c r="HS6" s="24"/>
      <c r="HT6" s="2" t="str">
        <f>IF(OR(AND(ISBLANK(HS6),ISBLANK(HR6)),AND(ISBLANK(HS$5),ISBLANK(HR$5)))," ",IF(OR(AND(ISNUMBER(HR6),HR6&gt;HR$5),AND(ISNUMBER(HS6),HS6&gt;HS$5)),"E",IF(OR(AND(HR6="abs",HS6="abs"),AND(ISBLANK(HR6),HS6="abs"),AND(ISBLANK(HS6),HR6="abs")),"abs",IF(OR(AND(HS6="abs",HR6&gt;HR$5),AND(HR6="abs",HS6&gt;HS$5)),"E",IF(OR(HR6="abs",ISBLANK(HR6)),HS6/HS$5*100,IF(OR(ISBLANK(HS6),HS6="abs"),HR6/HR$5*100,IF(OR(HR6&gt;HR$5,HS6&gt;HS$5),"E",(HR6+HS6)/(HR$5+HS$5)*100)))))))</f>
        <v/>
      </c>
      <c r="HU6" s="95" t="str">
        <f>IF(OR(AND(ISBLANK(HR6),HS6="abs"),AND(ISBLANK(HS6),HR6="abs"),AND(HR6="abs",HS6="abs")),"abs",IF(HT6=" "," ",IF(HT6="E"," ",IF(HT6&gt;=75,"X",IF(HT6&gt;=50,"/",".")))))</f>
        <v/>
      </c>
      <c r="HW6" s="90" t="str">
        <f>IF(ISBLANK(GZ6)," ",GZ6)</f>
        <v>Nom 1</v>
      </c>
      <c r="HX6" s="91" t="str">
        <f>IF(ISBLANK(HA6)," ",HA6)</f>
        <v>Prénom 1</v>
      </c>
      <c r="HY6" s="82"/>
      <c r="HZ6" s="24"/>
      <c r="IA6" s="2" t="str">
        <f>IF(OR(AND(ISBLANK(HZ6),ISBLANK(HY6)),AND(ISBLANK(HZ$5),ISBLANK(HY$5)))," ",IF(OR(AND(ISNUMBER(HY6),HY6&gt;HY$5),AND(ISNUMBER(HZ6),HZ6&gt;HZ$5)),"E",IF(OR(AND(HY6="abs",HZ6="abs"),AND(ISBLANK(HY6),HZ6="abs"),AND(ISBLANK(HZ6),HY6="abs")),"abs",IF(OR(AND(HZ6="abs",HY6&gt;HY$5),AND(HY6="abs",HZ6&gt;HZ$5)),"E",IF(OR(HY6="abs",ISBLANK(HY6)),HZ6/HZ$5*100,IF(OR(ISBLANK(HZ6),HZ6="abs"),HY6/HY$5*100,IF(OR(HY6&gt;HY$5,HZ6&gt;HZ$5),"E",(HY6+HZ6)/(HY$5+HZ$5)*100)))))))</f>
        <v/>
      </c>
      <c r="IB6" s="95" t="str">
        <f>IF(OR(AND(ISBLANK(HY6),HZ6="abs"),AND(ISBLANK(HZ6),HY6="abs"),AND(HY6="abs",HZ6="abs")),"abs",IF(IA6=" "," ",IF(IA6="E"," ",IF(IA6&gt;=75,"X",IF(IA6&gt;=50,"/",".")))))</f>
        <v/>
      </c>
      <c r="IC6" s="24"/>
      <c r="ID6" s="24"/>
      <c r="IE6" s="2" t="str">
        <f t="shared" ref="IE6:IE14" si="42">IF(OR(AND(ISBLANK(ID6),ISBLANK(IC6)),AND(ISBLANK(ID$5),ISBLANK(IC$5)))," ",IF(OR(AND(ISNUMBER(IC6),IC6&gt;IC$5),AND(ISNUMBER(ID6),ID6&gt;ID$5)),"E",IF(OR(AND(IC6="abs",ID6="abs"),AND(ISBLANK(IC6),ID6="abs"),AND(ISBLANK(ID6),IC6="abs")),"abs",IF(OR(AND(ID6="abs",IC6&gt;IC$5),AND(IC6="abs",ID6&gt;ID$5)),"E",IF(OR(IC6="abs",ISBLANK(IC6)),ID6/ID$5*100,IF(OR(ISBLANK(ID6),ID6="abs"),IC6/IC$5*100,IF(OR(IC6&gt;IC$5,ID6&gt;ID$5),"E",(IC6+ID6)/(IC$5+ID$5)*100)))))))</f>
        <v/>
      </c>
      <c r="IF6" s="95" t="str">
        <f t="shared" ref="IF6:IF14" si="43">IF(OR(AND(ISBLANK(IC6),ID6="abs"),AND(ISBLANK(ID6),IC6="abs"),AND(IC6="abs",ID6="abs")),"abs",IF(IE6=" "," ",IF(IE6="E"," ",IF(IE6&gt;=75,"X",IF(IE6&gt;=50,"/",".")))))</f>
        <v/>
      </c>
      <c r="IG6" s="24"/>
      <c r="IH6" s="24"/>
      <c r="II6" s="2" t="str">
        <f t="shared" ref="II6:II35" si="44">IF(OR(AND(ISBLANK(IH6),ISBLANK(IG6)),AND(ISBLANK(IH$5),ISBLANK(IG$5)))," ",IF(OR(AND(ISNUMBER(IG6),IG6&gt;IG$5),AND(ISNUMBER(IH6),IH6&gt;IH$5)),"E",IF(OR(AND(IG6="abs",IH6="abs"),AND(ISBLANK(IG6),IH6="abs"),AND(ISBLANK(IH6),IG6="abs")),"abs",IF(OR(AND(IH6="abs",IG6&gt;IG$5),AND(IG6="abs",IH6&gt;IH$5)),"E",IF(OR(IG6="abs",ISBLANK(IG6)),IH6/IH$5*100,IF(OR(ISBLANK(IH6),IH6="abs"),IG6/IG$5*100,IF(OR(IG6&gt;IG$5,IH6&gt;IH$5),"E",(IG6+IH6)/(IG$5+IH$5)*100)))))))</f>
        <v/>
      </c>
      <c r="IJ6" s="95" t="str">
        <f>IF(OR(AND(ISBLANK(IG6),IH6="abs"),AND(ISBLANK(IH6),IG6="abs"),AND(IG6="abs",IH6="abs")),"abs",IF(II6=" "," ",IF(II6="E"," ",IF(II6&gt;=75,"X",IF(II6&gt;=50,"/",".")))))</f>
        <v/>
      </c>
      <c r="IK6" s="24"/>
      <c r="IL6" s="24"/>
      <c r="IM6" s="2" t="str">
        <f>IF(OR(AND(ISBLANK(IL6),ISBLANK(IK6)),AND(ISBLANK(IL$5),ISBLANK(IK$5)))," ",IF(OR(AND(ISNUMBER(IK6),IK6&gt;IK$5),AND(ISNUMBER(IL6),IL6&gt;IL$5)),"E",IF(OR(AND(IK6="abs",IL6="abs"),AND(ISBLANK(IK6),IL6="abs"),AND(ISBLANK(IL6),IK6="abs")),"abs",IF(OR(AND(IL6="abs",IK6&gt;IK$5),AND(IK6="abs",IL6&gt;IL$5)),"E",IF(OR(IK6="abs",ISBLANK(IK6)),IL6/IL$5*100,IF(OR(ISBLANK(IL6),IL6="abs"),IK6/IK$5*100,IF(OR(IK6&gt;IK$5,IL6&gt;IL$5),"E",(IK6+IL6)/(IK$5+IL$5)*100)))))))</f>
        <v/>
      </c>
      <c r="IN6" s="95" t="str">
        <f>IF(OR(AND(ISBLANK(IK6),IL6="abs"),AND(ISBLANK(IL6),IK6="abs"),AND(IK6="abs",IL6="abs")),"abs",IF(IM6=" "," ",IF(IM6="E"," ",IF(IM6&gt;=75,"X",IF(IM6&gt;=50,"/",".")))))</f>
        <v/>
      </c>
      <c r="IO6" s="24"/>
      <c r="IP6" s="24"/>
      <c r="IQ6" s="2" t="str">
        <f>IF(OR(AND(ISBLANK(IP6),ISBLANK(IO6)),AND(ISBLANK(IP$5),ISBLANK(IO$5)))," ",IF(OR(AND(ISNUMBER(IO6),IO6&gt;IO$5),AND(ISNUMBER(IP6),IP6&gt;IP$5)),"E",IF(OR(AND(IO6="abs",IP6="abs"),AND(ISBLANK(IO6),IP6="abs"),AND(ISBLANK(IP6),IO6="abs")),"abs",IF(OR(AND(IP6="abs",IO6&gt;IO$5),AND(IO6="abs",IP6&gt;IP$5)),"E",IF(OR(IO6="abs",ISBLANK(IO6)),IP6/IP$5*100,IF(OR(ISBLANK(IP6),IP6="abs"),IO6/IO$5*100,IF(OR(IO6&gt;IO$5,IP6&gt;IP$5),"E",(IO6+IP6)/(IO$5+IP$5)*100)))))))</f>
        <v/>
      </c>
      <c r="IR6" s="95" t="str">
        <f>IF(OR(AND(ISBLANK(IO6),IP6="abs"),AND(ISBLANK(IP6),IO6="abs"),AND(IO6="abs",IP6="abs")),"abs",IF(IQ6=" "," ",IF(IQ6="E"," ",IF(IQ6&gt;=75,"X",IF(IQ6&gt;=50,"/",".")))))</f>
        <v/>
      </c>
      <c r="IT6" s="90" t="str">
        <f>IF(ISBLANK(HW6)," ",HW6)</f>
        <v>Nom 1</v>
      </c>
      <c r="IU6" s="91" t="str">
        <f>IF(ISBLANK(HX6)," ",HX6)</f>
        <v>Prénom 1</v>
      </c>
      <c r="IV6" s="82"/>
      <c r="IW6" s="24"/>
      <c r="IX6" s="2" t="str">
        <f>IF(OR(AND(ISBLANK(IW6),ISBLANK(IV6)),AND(ISBLANK(IW$5),ISBLANK(IV$5)))," ",IF(OR(AND(ISNUMBER(IV6),IV6&gt;IV$5),AND(ISNUMBER(IW6),IW6&gt;IW$5)),"E",IF(OR(AND(IV6="abs",IW6="abs"),AND(ISBLANK(IV6),IW6="abs"),AND(ISBLANK(IW6),IV6="abs")),"abs",IF(OR(AND(IW6="abs",IV6&gt;IV$5),AND(IV6="abs",IW6&gt;IW$5)),"E",IF(OR(IV6="abs",ISBLANK(IV6)),IW6/IW$5*100,IF(OR(ISBLANK(IW6),IW6="abs"),IV6/IV$5*100,IF(OR(IV6&gt;IV$5,IW6&gt;IW$5),"E",(IV6+IW6)/(IV$5+IW$5)*100)))))))</f>
        <v/>
      </c>
      <c r="IY6" s="95" t="str">
        <f>IF(OR(AND(ISBLANK(IV6),IW6="abs"),AND(ISBLANK(IW6),IV6="abs"),AND(IV6="abs",IW6="abs")),"abs",IF(IX6=" "," ",IF(IX6="E"," ",IF(IX6&gt;=75,"X",IF(IX6&gt;=50,"/",".")))))</f>
        <v/>
      </c>
      <c r="IZ6" s="24"/>
      <c r="JA6" s="24"/>
      <c r="JB6" s="2" t="str">
        <f t="shared" ref="JB6:JB14" si="45">IF(OR(AND(ISBLANK(JA6),ISBLANK(IZ6)),AND(ISBLANK(JA$5),ISBLANK(IZ$5)))," ",IF(OR(AND(ISNUMBER(IZ6),IZ6&gt;IZ$5),AND(ISNUMBER(JA6),JA6&gt;JA$5)),"E",IF(OR(AND(IZ6="abs",JA6="abs"),AND(ISBLANK(IZ6),JA6="abs"),AND(ISBLANK(JA6),IZ6="abs")),"abs",IF(OR(AND(JA6="abs",IZ6&gt;IZ$5),AND(IZ6="abs",JA6&gt;JA$5)),"E",IF(OR(IZ6="abs",ISBLANK(IZ6)),JA6/JA$5*100,IF(OR(ISBLANK(JA6),JA6="abs"),IZ6/IZ$5*100,IF(OR(IZ6&gt;IZ$5,JA6&gt;JA$5),"E",(IZ6+JA6)/(IZ$5+JA$5)*100)))))))</f>
        <v/>
      </c>
      <c r="JC6" s="95" t="str">
        <f t="shared" ref="JC6:JC14" si="46">IF(OR(AND(ISBLANK(IZ6),JA6="abs"),AND(ISBLANK(JA6),IZ6="abs"),AND(IZ6="abs",JA6="abs")),"abs",IF(JB6=" "," ",IF(JB6="E"," ",IF(JB6&gt;=75,"X",IF(JB6&gt;=50,"/",".")))))</f>
        <v/>
      </c>
      <c r="JD6" s="24"/>
      <c r="JE6" s="24"/>
      <c r="JF6" s="2" t="str">
        <f t="shared" ref="JF6:JF35" si="47">IF(OR(AND(ISBLANK(JE6),ISBLANK(JD6)),AND(ISBLANK(JE$5),ISBLANK(JD$5)))," ",IF(OR(AND(ISNUMBER(JD6),JD6&gt;JD$5),AND(ISNUMBER(JE6),JE6&gt;JE$5)),"E",IF(OR(AND(JD6="abs",JE6="abs"),AND(ISBLANK(JD6),JE6="abs"),AND(ISBLANK(JE6),JD6="abs")),"abs",IF(OR(AND(JE6="abs",JD6&gt;JD$5),AND(JD6="abs",JE6&gt;JE$5)),"E",IF(OR(JD6="abs",ISBLANK(JD6)),JE6/JE$5*100,IF(OR(ISBLANK(JE6),JE6="abs"),JD6/JD$5*100,IF(OR(JD6&gt;JD$5,JE6&gt;JE$5),"E",(JD6+JE6)/(JD$5+JE$5)*100)))))))</f>
        <v/>
      </c>
      <c r="JG6" s="95" t="str">
        <f>IF(OR(AND(ISBLANK(JD6),JE6="abs"),AND(ISBLANK(JE6),JD6="abs"),AND(JD6="abs",JE6="abs")),"abs",IF(JF6=" "," ",IF(JF6="E"," ",IF(JF6&gt;=75,"X",IF(JF6&gt;=50,"/",".")))))</f>
        <v/>
      </c>
      <c r="JH6" s="24"/>
      <c r="JI6" s="24"/>
      <c r="JJ6" s="2" t="str">
        <f>IF(OR(AND(ISBLANK(JI6),ISBLANK(JH6)),AND(ISBLANK(JI$5),ISBLANK(JH$5)))," ",IF(OR(AND(ISNUMBER(JH6),JH6&gt;JH$5),AND(ISNUMBER(JI6),JI6&gt;JI$5)),"E",IF(OR(AND(JH6="abs",JI6="abs"),AND(ISBLANK(JH6),JI6="abs"),AND(ISBLANK(JI6),JH6="abs")),"abs",IF(OR(AND(JI6="abs",JH6&gt;JH$5),AND(JH6="abs",JI6&gt;JI$5)),"E",IF(OR(JH6="abs",ISBLANK(JH6)),JI6/JI$5*100,IF(OR(ISBLANK(JI6),JI6="abs"),JH6/JH$5*100,IF(OR(JH6&gt;JH$5,JI6&gt;JI$5),"E",(JH6+JI6)/(JH$5+JI$5)*100)))))))</f>
        <v/>
      </c>
      <c r="JK6" s="95" t="str">
        <f>IF(OR(AND(ISBLANK(JH6),JI6="abs"),AND(ISBLANK(JI6),JH6="abs"),AND(JH6="abs",JI6="abs")),"abs",IF(JJ6=" "," ",IF(JJ6="E"," ",IF(JJ6&gt;=75,"X",IF(JJ6&gt;=50,"/",".")))))</f>
        <v/>
      </c>
      <c r="JL6" s="24"/>
      <c r="JM6" s="24"/>
      <c r="JN6" s="2" t="str">
        <f>IF(OR(AND(ISBLANK(JM6),ISBLANK(JL6)),AND(ISBLANK(JM$5),ISBLANK(JL$5)))," ",IF(OR(AND(ISNUMBER(JL6),JL6&gt;JL$5),AND(ISNUMBER(JM6),JM6&gt;JM$5)),"E",IF(OR(AND(JL6="abs",JM6="abs"),AND(ISBLANK(JL6),JM6="abs"),AND(ISBLANK(JM6),JL6="abs")),"abs",IF(OR(AND(JM6="abs",JL6&gt;JL$5),AND(JL6="abs",JM6&gt;JM$5)),"E",IF(OR(JL6="abs",ISBLANK(JL6)),JM6/JM$5*100,IF(OR(ISBLANK(JM6),JM6="abs"),JL6/JL$5*100,IF(OR(JL6&gt;JL$5,JM6&gt;JM$5),"E",(JL6+JM6)/(JL$5+JM$5)*100)))))))</f>
        <v/>
      </c>
      <c r="JO6" s="95" t="str">
        <f>IF(OR(AND(ISBLANK(JL6),JM6="abs"),AND(ISBLANK(JM6),JL6="abs"),AND(JL6="abs",JM6="abs")),"abs",IF(JN6=" "," ",IF(JN6="E"," ",IF(JN6&gt;=75,"X",IF(JN6&gt;=50,"/",".")))))</f>
        <v/>
      </c>
      <c r="JP6" s="92"/>
      <c r="JQ6" s="90" t="str">
        <f>IF(ISBLANK(IT6)," ",IT6)</f>
        <v>Nom 1</v>
      </c>
      <c r="JR6" s="91" t="str">
        <f>IF(ISBLANK(IU6)," ",IU6)</f>
        <v>Prénom 1</v>
      </c>
      <c r="JS6" s="82"/>
      <c r="JT6" s="24"/>
      <c r="JU6" s="2" t="str">
        <f>IF(OR(AND(ISBLANK(JT6),ISBLANK(JS6)),AND(ISBLANK(JT$5),ISBLANK(JS$5)))," ",IF(OR(AND(ISNUMBER(JS6),JS6&gt;JS$5),AND(ISNUMBER(JT6),JT6&gt;JT$5)),"E",IF(OR(AND(JS6="abs",JT6="abs"),AND(ISBLANK(JS6),JT6="abs"),AND(ISBLANK(JT6),JS6="abs")),"abs",IF(OR(AND(JT6="abs",JS6&gt;JS$5),AND(JS6="abs",JT6&gt;JT$5)),"E",IF(OR(JS6="abs",ISBLANK(JS6)),JT6/JT$5*100,IF(OR(ISBLANK(JT6),JT6="abs"),JS6/JS$5*100,IF(OR(JS6&gt;JS$5,JT6&gt;JT$5),"E",(JS6+JT6)/(JS$5+JT$5)*100)))))))</f>
        <v/>
      </c>
      <c r="JV6" s="95" t="str">
        <f>IF(OR(AND(ISBLANK(JS6),JT6="abs"),AND(ISBLANK(JT6),JS6="abs"),AND(JS6="abs",JT6="abs")),"abs",IF(JU6=" "," ",IF(JU6="E"," ",IF(JU6&gt;=75,"X",IF(JU6&gt;=50,"/",".")))))</f>
        <v/>
      </c>
      <c r="JW6" s="24"/>
      <c r="JX6" s="24"/>
      <c r="JY6" s="2" t="str">
        <f t="shared" ref="JY6:JY14" si="48">IF(OR(AND(ISBLANK(JX6),ISBLANK(JW6)),AND(ISBLANK(JX$5),ISBLANK(JW$5)))," ",IF(OR(AND(ISNUMBER(JW6),JW6&gt;JW$5),AND(ISNUMBER(JX6),JX6&gt;JX$5)),"E",IF(OR(AND(JW6="abs",JX6="abs"),AND(ISBLANK(JW6),JX6="abs"),AND(ISBLANK(JX6),JW6="abs")),"abs",IF(OR(AND(JX6="abs",JW6&gt;JW$5),AND(JW6="abs",JX6&gt;JX$5)),"E",IF(OR(JW6="abs",ISBLANK(JW6)),JX6/JX$5*100,IF(OR(ISBLANK(JX6),JX6="abs"),JW6/JW$5*100,IF(OR(JW6&gt;JW$5,JX6&gt;JX$5),"E",(JW6+JX6)/(JW$5+JX$5)*100)))))))</f>
        <v/>
      </c>
      <c r="JZ6" s="95" t="str">
        <f t="shared" ref="JZ6:JZ14" si="49">IF(OR(AND(ISBLANK(JW6),JX6="abs"),AND(ISBLANK(JX6),JW6="abs"),AND(JW6="abs",JX6="abs")),"abs",IF(JY6=" "," ",IF(JY6="E"," ",IF(JY6&gt;=75,"X",IF(JY6&gt;=50,"/",".")))))</f>
        <v/>
      </c>
      <c r="KA6" s="24"/>
      <c r="KB6" s="24"/>
      <c r="KC6" s="2" t="str">
        <f t="shared" ref="KC6:KC35" si="50">IF(OR(AND(ISBLANK(KB6),ISBLANK(KA6)),AND(ISBLANK(KB$5),ISBLANK(KA$5)))," ",IF(OR(AND(ISNUMBER(KA6),KA6&gt;KA$5),AND(ISNUMBER(KB6),KB6&gt;KB$5)),"E",IF(OR(AND(KA6="abs",KB6="abs"),AND(ISBLANK(KA6),KB6="abs"),AND(ISBLANK(KB6),KA6="abs")),"abs",IF(OR(AND(KB6="abs",KA6&gt;KA$5),AND(KA6="abs",KB6&gt;KB$5)),"E",IF(OR(KA6="abs",ISBLANK(KA6)),KB6/KB$5*100,IF(OR(ISBLANK(KB6),KB6="abs"),KA6/KA$5*100,IF(OR(KA6&gt;KA$5,KB6&gt;KB$5),"E",(KA6+KB6)/(KA$5+KB$5)*100)))))))</f>
        <v/>
      </c>
      <c r="KD6" s="95" t="str">
        <f>IF(OR(AND(ISBLANK(KA6),KB6="abs"),AND(ISBLANK(KB6),KA6="abs"),AND(KA6="abs",KB6="abs")),"abs",IF(KC6=" "," ",IF(KC6="E"," ",IF(KC6&gt;=75,"X",IF(KC6&gt;=50,"/",".")))))</f>
        <v/>
      </c>
      <c r="KE6" s="24"/>
      <c r="KF6" s="24"/>
      <c r="KG6" s="2" t="str">
        <f>IF(OR(AND(ISBLANK(KF6),ISBLANK(KE6)),AND(ISBLANK(KF$5),ISBLANK(KE$5)))," ",IF(OR(AND(ISNUMBER(KE6),KE6&gt;KE$5),AND(ISNUMBER(KF6),KF6&gt;KF$5)),"E",IF(OR(AND(KE6="abs",KF6="abs"),AND(ISBLANK(KE6),KF6="abs"),AND(ISBLANK(KF6),KE6="abs")),"abs",IF(OR(AND(KF6="abs",KE6&gt;KE$5),AND(KE6="abs",KF6&gt;KF$5)),"E",IF(OR(KE6="abs",ISBLANK(KE6)),KF6/KF$5*100,IF(OR(ISBLANK(KF6),KF6="abs"),KE6/KE$5*100,IF(OR(KE6&gt;KE$5,KF6&gt;KF$5),"E",(KE6+KF6)/(KE$5+KF$5)*100)))))))</f>
        <v/>
      </c>
      <c r="KH6" s="95" t="str">
        <f>IF(OR(AND(ISBLANK(KE6),KF6="abs"),AND(ISBLANK(KF6),KE6="abs"),AND(KE6="abs",KF6="abs")),"abs",IF(KG6=" "," ",IF(KG6="E"," ",IF(KG6&gt;=75,"X",IF(KG6&gt;=50,"/",".")))))</f>
        <v/>
      </c>
      <c r="KI6" s="24"/>
      <c r="KJ6" s="24"/>
      <c r="KK6" s="2" t="str">
        <f>IF(OR(AND(ISBLANK(KJ6),ISBLANK(KI6)),AND(ISBLANK(KJ$5),ISBLANK(KI$5)))," ",IF(OR(AND(ISNUMBER(KI6),KI6&gt;KI$5),AND(ISNUMBER(KJ6),KJ6&gt;KJ$5)),"E",IF(OR(AND(KI6="abs",KJ6="abs"),AND(ISBLANK(KI6),KJ6="abs"),AND(ISBLANK(KJ6),KI6="abs")),"abs",IF(OR(AND(KJ6="abs",KI6&gt;KI$5),AND(KI6="abs",KJ6&gt;KJ$5)),"E",IF(OR(KI6="abs",ISBLANK(KI6)),KJ6/KJ$5*100,IF(OR(ISBLANK(KJ6),KJ6="abs"),KI6/KI$5*100,IF(OR(KI6&gt;KI$5,KJ6&gt;KJ$5),"E",(KI6+KJ6)/(KI$5+KJ$5)*100)))))))</f>
        <v/>
      </c>
      <c r="KL6" s="95" t="str">
        <f>IF(OR(AND(ISBLANK(KI6),KJ6="abs"),AND(ISBLANK(KJ6),KI6="abs"),AND(KI6="abs",KJ6="abs")),"abs",IF(KK6=" "," ",IF(KK6="E"," ",IF(KK6&gt;=75,"X",IF(KK6&gt;=50,"/",".")))))</f>
        <v/>
      </c>
      <c r="KN6" s="90" t="str">
        <f>IF(ISBLANK(JQ6)," ",JQ6)</f>
        <v>Nom 1</v>
      </c>
      <c r="KO6" s="91" t="str">
        <f>IF(ISBLANK(JR6)," ",JR6)</f>
        <v>Prénom 1</v>
      </c>
      <c r="KP6" s="82"/>
      <c r="KQ6" s="24"/>
      <c r="KR6" s="2" t="str">
        <f>IF(OR(AND(ISBLANK(KQ6),ISBLANK(KP6)),AND(ISBLANK(KQ$5),ISBLANK(KP$5)))," ",IF(OR(AND(ISNUMBER(KP6),KP6&gt;KP$5),AND(ISNUMBER(KQ6),KQ6&gt;KQ$5)),"E",IF(OR(AND(KP6="abs",KQ6="abs"),AND(ISBLANK(KP6),KQ6="abs"),AND(ISBLANK(KQ6),KP6="abs")),"abs",IF(OR(AND(KQ6="abs",KP6&gt;KP$5),AND(KP6="abs",KQ6&gt;KQ$5)),"E",IF(OR(KP6="abs",ISBLANK(KP6)),KQ6/KQ$5*100,IF(OR(ISBLANK(KQ6),KQ6="abs"),KP6/KP$5*100,IF(OR(KP6&gt;KP$5,KQ6&gt;KQ$5),"E",(KP6+KQ6)/(KP$5+KQ$5)*100)))))))</f>
        <v/>
      </c>
      <c r="KS6" s="95" t="str">
        <f>IF(OR(AND(ISBLANK(KP6),KQ6="abs"),AND(ISBLANK(KQ6),KP6="abs"),AND(KP6="abs",KQ6="abs")),"abs",IF(KR6=" "," ",IF(KR6="E"," ",IF(KR6&gt;=75,"X",IF(KR6&gt;=50,"/",".")))))</f>
        <v/>
      </c>
      <c r="KT6" s="24"/>
      <c r="KU6" s="24"/>
      <c r="KV6" s="2" t="str">
        <f t="shared" ref="KV6:KV14" si="51">IF(OR(AND(ISBLANK(KU6),ISBLANK(KT6)),AND(ISBLANK(KU$5),ISBLANK(KT$5)))," ",IF(OR(AND(ISNUMBER(KT6),KT6&gt;KT$5),AND(ISNUMBER(KU6),KU6&gt;KU$5)),"E",IF(OR(AND(KT6="abs",KU6="abs"),AND(ISBLANK(KT6),KU6="abs"),AND(ISBLANK(KU6),KT6="abs")),"abs",IF(OR(AND(KU6="abs",KT6&gt;KT$5),AND(KT6="abs",KU6&gt;KU$5)),"E",IF(OR(KT6="abs",ISBLANK(KT6)),KU6/KU$5*100,IF(OR(ISBLANK(KU6),KU6="abs"),KT6/KT$5*100,IF(OR(KT6&gt;KT$5,KU6&gt;KU$5),"E",(KT6+KU6)/(KT$5+KU$5)*100)))))))</f>
        <v/>
      </c>
      <c r="KW6" s="95" t="str">
        <f t="shared" ref="KW6:KW14" si="52">IF(OR(AND(ISBLANK(KT6),KU6="abs"),AND(ISBLANK(KU6),KT6="abs"),AND(KT6="abs",KU6="abs")),"abs",IF(KV6=" "," ",IF(KV6="E"," ",IF(KV6&gt;=75,"X",IF(KV6&gt;=50,"/",".")))))</f>
        <v/>
      </c>
      <c r="KX6" s="24"/>
      <c r="KY6" s="24"/>
      <c r="KZ6" s="2" t="str">
        <f t="shared" ref="KZ6:KZ35" si="53">IF(OR(AND(ISBLANK(KY6),ISBLANK(KX6)),AND(ISBLANK(KY$5),ISBLANK(KX$5)))," ",IF(OR(AND(ISNUMBER(KX6),KX6&gt;KX$5),AND(ISNUMBER(KY6),KY6&gt;KY$5)),"E",IF(OR(AND(KX6="abs",KY6="abs"),AND(ISBLANK(KX6),KY6="abs"),AND(ISBLANK(KY6),KX6="abs")),"abs",IF(OR(AND(KY6="abs",KX6&gt;KX$5),AND(KX6="abs",KY6&gt;KY$5)),"E",IF(OR(KX6="abs",ISBLANK(KX6)),KY6/KY$5*100,IF(OR(ISBLANK(KY6),KY6="abs"),KX6/KX$5*100,IF(OR(KX6&gt;KX$5,KY6&gt;KY$5),"E",(KX6+KY6)/(KX$5+KY$5)*100)))))))</f>
        <v/>
      </c>
      <c r="LA6" s="95" t="str">
        <f>IF(OR(AND(ISBLANK(KX6),KY6="abs"),AND(ISBLANK(KY6),KX6="abs"),AND(KX6="abs",KY6="abs")),"abs",IF(KZ6=" "," ",IF(KZ6="E"," ",IF(KZ6&gt;=75,"X",IF(KZ6&gt;=50,"/",".")))))</f>
        <v/>
      </c>
      <c r="LB6" s="24"/>
      <c r="LC6" s="24"/>
      <c r="LD6" s="2" t="str">
        <f>IF(OR(AND(ISBLANK(LC6),ISBLANK(LB6)),AND(ISBLANK(LC$5),ISBLANK(LB$5)))," ",IF(OR(AND(ISNUMBER(LB6),LB6&gt;LB$5),AND(ISNUMBER(LC6),LC6&gt;LC$5)),"E",IF(OR(AND(LB6="abs",LC6="abs"),AND(ISBLANK(LB6),LC6="abs"),AND(ISBLANK(LC6),LB6="abs")),"abs",IF(OR(AND(LC6="abs",LB6&gt;LB$5),AND(LB6="abs",LC6&gt;LC$5)),"E",IF(OR(LB6="abs",ISBLANK(LB6)),LC6/LC$5*100,IF(OR(ISBLANK(LC6),LC6="abs"),LB6/LB$5*100,IF(OR(LB6&gt;LB$5,LC6&gt;LC$5),"E",(LB6+LC6)/(LB$5+LC$5)*100)))))))</f>
        <v/>
      </c>
      <c r="LE6" s="95" t="str">
        <f>IF(OR(AND(ISBLANK(LB6),LC6="abs"),AND(ISBLANK(LC6),LB6="abs"),AND(LB6="abs",LC6="abs")),"abs",IF(LD6=" "," ",IF(LD6="E"," ",IF(LD6&gt;=75,"X",IF(LD6&gt;=50,"/",".")))))</f>
        <v/>
      </c>
      <c r="LF6" s="24"/>
      <c r="LG6" s="24"/>
      <c r="LH6" s="2" t="str">
        <f>IF(OR(AND(ISBLANK(LG6),ISBLANK(LF6)),AND(ISBLANK(LG$5),ISBLANK(LF$5)))," ",IF(OR(AND(ISNUMBER(LF6),LF6&gt;LF$5),AND(ISNUMBER(LG6),LG6&gt;LG$5)),"E",IF(OR(AND(LF6="abs",LG6="abs"),AND(ISBLANK(LF6),LG6="abs"),AND(ISBLANK(LG6),LF6="abs")),"abs",IF(OR(AND(LG6="abs",LF6&gt;LF$5),AND(LF6="abs",LG6&gt;LG$5)),"E",IF(OR(LF6="abs",ISBLANK(LF6)),LG6/LG$5*100,IF(OR(ISBLANK(LG6),LG6="abs"),LF6/LF$5*100,IF(OR(LF6&gt;LF$5,LG6&gt;LG$5),"E",(LF6+LG6)/(LF$5+LG$5)*100)))))))</f>
        <v/>
      </c>
      <c r="LI6" s="95" t="str">
        <f>IF(OR(AND(ISBLANK(LF6),LG6="abs"),AND(ISBLANK(LG6),LF6="abs"),AND(LF6="abs",LG6="abs")),"abs",IF(LH6=" "," ",IF(LH6="E"," ",IF(LH6&gt;=75,"X",IF(LH6&gt;=50,"/",".")))))</f>
        <v/>
      </c>
      <c r="LK6" s="90" t="str">
        <f>IF(ISBLANK(KN6)," ",KN6)</f>
        <v>Nom 1</v>
      </c>
      <c r="LL6" s="91" t="str">
        <f>IF(ISBLANK(KO6)," ",KO6)</f>
        <v>Prénom 1</v>
      </c>
      <c r="LM6" s="82"/>
      <c r="LN6" s="24"/>
      <c r="LO6" s="2" t="str">
        <f>IF(OR(AND(ISBLANK(LN6),ISBLANK(LM6)),AND(ISBLANK(LN$5),ISBLANK(LM$5)))," ",IF(OR(AND(ISNUMBER(LM6),LM6&gt;LM$5),AND(ISNUMBER(LN6),LN6&gt;LN$5)),"E",IF(OR(AND(LM6="abs",LN6="abs"),AND(ISBLANK(LM6),LN6="abs"),AND(ISBLANK(LN6),LM6="abs")),"abs",IF(OR(AND(LN6="abs",LM6&gt;LM$5),AND(LM6="abs",LN6&gt;LN$5)),"E",IF(OR(LM6="abs",ISBLANK(LM6)),LN6/LN$5*100,IF(OR(ISBLANK(LN6),LN6="abs"),LM6/LM$5*100,IF(OR(LM6&gt;LM$5,LN6&gt;LN$5),"E",(LM6+LN6)/(LM$5+LN$5)*100)))))))</f>
        <v/>
      </c>
      <c r="LP6" s="95" t="str">
        <f>IF(OR(AND(ISBLANK(LM6),LN6="abs"),AND(ISBLANK(LN6),LM6="abs"),AND(LM6="abs",LN6="abs")),"abs",IF(LO6=" "," ",IF(LO6="E"," ",IF(LO6&gt;=75,"X",IF(LO6&gt;=50,"/",".")))))</f>
        <v/>
      </c>
      <c r="LQ6" s="24"/>
      <c r="LR6" s="24"/>
      <c r="LS6" s="2" t="str">
        <f t="shared" ref="LS6:LS14" si="54">IF(OR(AND(ISBLANK(LR6),ISBLANK(LQ6)),AND(ISBLANK(LR$5),ISBLANK(LQ$5)))," ",IF(OR(AND(ISNUMBER(LQ6),LQ6&gt;LQ$5),AND(ISNUMBER(LR6),LR6&gt;LR$5)),"E",IF(OR(AND(LQ6="abs",LR6="abs"),AND(ISBLANK(LQ6),LR6="abs"),AND(ISBLANK(LR6),LQ6="abs")),"abs",IF(OR(AND(LR6="abs",LQ6&gt;LQ$5),AND(LQ6="abs",LR6&gt;LR$5)),"E",IF(OR(LQ6="abs",ISBLANK(LQ6)),LR6/LR$5*100,IF(OR(ISBLANK(LR6),LR6="abs"),LQ6/LQ$5*100,IF(OR(LQ6&gt;LQ$5,LR6&gt;LR$5),"E",(LQ6+LR6)/(LQ$5+LR$5)*100)))))))</f>
        <v/>
      </c>
      <c r="LT6" s="95" t="str">
        <f t="shared" ref="LT6:LT14" si="55">IF(OR(AND(ISBLANK(LQ6),LR6="abs"),AND(ISBLANK(LR6),LQ6="abs"),AND(LQ6="abs",LR6="abs")),"abs",IF(LS6=" "," ",IF(LS6="E"," ",IF(LS6&gt;=75,"X",IF(LS6&gt;=50,"/",".")))))</f>
        <v/>
      </c>
    </row>
    <row r="7" spans="1:332" ht="15" customHeight="1">
      <c r="A7" s="114" t="s">
        <v>65</v>
      </c>
      <c r="B7" s="113" t="s">
        <v>66</v>
      </c>
      <c r="C7" s="83"/>
      <c r="D7" s="25">
        <v>7</v>
      </c>
      <c r="E7" s="148">
        <f t="shared" ref="E7:E35" si="56">IF(OR(AND(ISBLANK(D7),ISBLANK(C7)),AND(ISBLANK(D$5),ISBLANK(C$5)))," ",IF(OR(AND(ISNUMBER(C7),C7&gt;C$5),AND(ISNUMBER(D7),D7&gt;D$5)),"E",IF(OR(AND(C7="abs",D7="abs"),AND(ISBLANK(C7),D7="abs"),AND(ISBLANK(D7),C7="abs")),"abs",IF(OR(AND(D7="abs",C7&gt;C$5),AND(C7="abs",D7&gt;D$5)),"E",IF(OR(C7="abs",ISBLANK(C7)),D7/D$5*100,IF(OR(ISBLANK(D7),D7="abs"),C7/C$5*100,IF(OR(C7&gt;C$5,D7&gt;D$5),"E",(C7+D7)/(C$5+D$5)*100)))))))</f>
        <v>70</v>
      </c>
      <c r="F7" s="118" t="str">
        <f>IF(OR(AND(ISBLANK(C7),D7="abs"),AND(ISBLANK(D7),C7="abs"),AND(C7="abs",D7="abs")),"abs",IF(E7=" "," ",IF(E7="E"," ",IF(E7&gt;=75,"X",IF(E7&gt;=50,"/",".")))))</f>
        <v>/</v>
      </c>
      <c r="G7" s="25"/>
      <c r="H7" s="25"/>
      <c r="I7" s="148" t="str">
        <f t="shared" si="1"/>
        <v/>
      </c>
      <c r="J7" s="118" t="str">
        <f t="shared" si="2"/>
        <v/>
      </c>
      <c r="K7" s="25"/>
      <c r="L7" s="25"/>
      <c r="M7" s="148" t="str">
        <f t="shared" si="3"/>
        <v/>
      </c>
      <c r="N7" s="118" t="str">
        <f t="shared" si="4"/>
        <v/>
      </c>
      <c r="O7" s="25"/>
      <c r="P7" s="25"/>
      <c r="Q7" s="148" t="str">
        <f t="shared" si="5"/>
        <v/>
      </c>
      <c r="R7" s="118" t="str">
        <f t="shared" si="6"/>
        <v/>
      </c>
      <c r="S7" s="25"/>
      <c r="T7" s="25"/>
      <c r="U7" s="148" t="str">
        <f t="shared" si="7"/>
        <v/>
      </c>
      <c r="V7" s="118" t="str">
        <f t="shared" si="8"/>
        <v/>
      </c>
      <c r="W7" s="92"/>
      <c r="X7" s="93" t="str">
        <f t="shared" ref="X7:X15" si="57">IF(ISBLANK(A7)," ",A7)</f>
        <v>Nom2</v>
      </c>
      <c r="Y7" s="94" t="str">
        <f>IF(ISBLANK(B7)," ",B7)</f>
        <v>Prénom2</v>
      </c>
      <c r="Z7" s="83"/>
      <c r="AA7" s="25"/>
      <c r="AB7" s="148" t="str">
        <f>IF(OR(AND(ISBLANK(AA7),ISBLANK(Z7)),AND(ISBLANK(AA$5),ISBLANK(Z$5)))," ",IF(OR(AND(ISNUMBER(Z7),Z7&gt;Z$5),AND(ISNUMBER(AA7),AA7&gt;AA$5)),"E",IF(OR(AND(Z7="abs",AA7="abs"),AND(ISBLANK(Z7),AA7="abs"),AND(ISBLANK(AA7),Z7="abs")),"abs",IF(OR(AND(AA7="abs",Z7&gt;Z$5),AND(Z7="abs",AA7&gt;AA$5)),"E",IF(OR(Z7="abs",ISBLANK(Z7)),AA7/AA$5*100,IF(OR(ISBLANK(AA7),AA7="abs"),Z7/Z$5*100,IF(OR(Z7&gt;Z$5,AA7&gt;AA$5),"E",(Z7+AA7)/(Z$5+AA$5)*100)))))))</f>
        <v/>
      </c>
      <c r="AC7" s="118" t="str">
        <f>IF(OR(AND(ISBLANK(Z7),AA7="abs"),AND(ISBLANK(AA7),Z7="abs"),AND(Z7="abs",AA7="abs")),"abs",IF(AB7=" "," ",IF(AB7="E"," ",IF(AB7&gt;=75,"X",IF(AB7&gt;=50,"/",".")))))</f>
        <v/>
      </c>
      <c r="AD7" s="25"/>
      <c r="AE7" s="25"/>
      <c r="AF7" s="148" t="str">
        <f t="shared" si="10"/>
        <v/>
      </c>
      <c r="AG7" s="118" t="str">
        <f t="shared" si="11"/>
        <v/>
      </c>
      <c r="AH7" s="25"/>
      <c r="AI7" s="25"/>
      <c r="AJ7" s="148" t="str">
        <f t="shared" si="12"/>
        <v/>
      </c>
      <c r="AK7" s="118"/>
      <c r="AL7" s="25"/>
      <c r="AM7" s="25"/>
      <c r="AN7" s="148" t="str">
        <f>IF(OR(AND(ISBLANK(AM7),ISBLANK(AL7)),AND(ISBLANK(AM$5),ISBLANK(AL$5)))," ",IF(OR(AND(ISNUMBER(AL7),AL7&gt;AL$5),AND(ISNUMBER(AM7),AM7&gt;AM$5)),"E",IF(OR(AND(AL7="abs",AM7="abs"),AND(ISBLANK(AL7),AM7="abs"),AND(ISBLANK(AM7),AL7="abs")),"abs",IF(OR(AND(AM7="abs",AL7&gt;AL$5),AND(AL7="abs",AM7&gt;AM$5)),"E",IF(OR(AL7="abs",ISBLANK(AL7)),AM7/AM$5*100,IF(OR(ISBLANK(AM7),AM7="abs"),AL7/AL$5*100,IF(OR(AL7&gt;AL$5,AM7&gt;AM$5),"E",(AL7+AM7)/(AL$5+AM$5)*100)))))))</f>
        <v/>
      </c>
      <c r="AO7" s="118"/>
      <c r="AP7" s="25"/>
      <c r="AQ7" s="25"/>
      <c r="AR7" s="148" t="str">
        <f>IF(OR(AND(ISBLANK(AQ7),ISBLANK(AP7)),AND(ISBLANK(AQ$5),ISBLANK(AP$5)))," ",IF(OR(AND(ISNUMBER(AP7),AP7&gt;AP$5),AND(ISNUMBER(AQ7),AQ7&gt;AQ$5)),"E",IF(OR(AND(AP7="abs",AQ7="abs"),AND(ISBLANK(AP7),AQ7="abs"),AND(ISBLANK(AQ7),AP7="abs")),"abs",IF(OR(AND(AQ7="abs",AP7&gt;AP$5),AND(AP7="abs",AQ7&gt;AQ$5)),"E",IF(OR(AP7="abs",ISBLANK(AP7)),AQ7/AQ$5*100,IF(OR(ISBLANK(AQ7),AQ7="abs"),AP7/AP$5*100,IF(OR(AP7&gt;AP$5,AQ7&gt;AQ$5),"E",(AP7+AQ7)/(AP$5+AQ$5)*100)))))))</f>
        <v/>
      </c>
      <c r="AS7" s="118" t="str">
        <f>IF(OR(AND(ISBLANK(AP7),AQ7="abs"),AND(ISBLANK(AQ7),AP7="abs"),AND(AP7="abs",AQ7="abs")),"abs",IF(AR7=" "," ",IF(AR7="E"," ",IF(AR7&gt;=75,"X",IF(AR7&gt;=50,"/",".")))))</f>
        <v/>
      </c>
      <c r="AU7" s="93" t="str">
        <f t="shared" ref="AU7:AU15" si="58">IF(ISBLANK(X7)," ",X7)</f>
        <v>Nom2</v>
      </c>
      <c r="AV7" s="94" t="str">
        <f>IF(ISBLANK(Y7)," ",Y7)</f>
        <v>Prénom2</v>
      </c>
      <c r="AW7" s="83"/>
      <c r="AX7" s="25"/>
      <c r="AY7" s="148" t="str">
        <f>IF(OR(AND(ISBLANK(AX7),ISBLANK(AW7)),AND(ISBLANK(AX$5),ISBLANK(AW$5)))," ",IF(OR(AND(ISNUMBER(AW7),AW7&gt;AW$5),AND(ISNUMBER(AX7),AX7&gt;AX$5)),"E",IF(OR(AND(AW7="abs",AX7="abs"),AND(ISBLANK(AW7),AX7="abs"),AND(ISBLANK(AX7),AW7="abs")),"abs",IF(OR(AND(AX7="abs",AW7&gt;AW$5),AND(AW7="abs",AX7&gt;AX$5)),"E",IF(OR(AW7="abs",ISBLANK(AW7)),AX7/AX$5*100,IF(OR(ISBLANK(AX7),AX7="abs"),AW7/AW$5*100,IF(OR(AW7&gt;AW$5,AX7&gt;AX$5),"E",(AW7+AX7)/(AW$5+AX$5)*100)))))))</f>
        <v/>
      </c>
      <c r="AZ7" s="118" t="str">
        <f>IF(OR(AND(ISBLANK(AW7),AX7="abs"),AND(ISBLANK(AX7),AW7="abs"),AND(AW7="abs",AX7="abs")),"abs",IF(AY7=" "," ",IF(AY7="E"," ",IF(AY7&gt;=75,"X",IF(AY7&gt;=50,"/",".")))))</f>
        <v/>
      </c>
      <c r="BA7" s="25"/>
      <c r="BB7" s="25"/>
      <c r="BC7" s="148" t="str">
        <f t="shared" si="18"/>
        <v/>
      </c>
      <c r="BD7" s="118" t="str">
        <f t="shared" si="19"/>
        <v/>
      </c>
      <c r="BE7" s="25"/>
      <c r="BF7" s="25"/>
      <c r="BG7" s="148" t="str">
        <f t="shared" si="20"/>
        <v/>
      </c>
      <c r="BH7" s="118"/>
      <c r="BI7" s="25"/>
      <c r="BJ7" s="25"/>
      <c r="BK7" s="148" t="str">
        <f>IF(OR(AND(ISBLANK(BJ7),ISBLANK(BI7)),AND(ISBLANK(BJ$5),ISBLANK(BI$5)))," ",IF(OR(AND(ISNUMBER(BI7),BI7&gt;BI$5),AND(ISNUMBER(BJ7),BJ7&gt;BJ$5)),"E",IF(OR(AND(BI7="abs",BJ7="abs"),AND(ISBLANK(BI7),BJ7="abs"),AND(ISBLANK(BJ7),BI7="abs")),"abs",IF(OR(AND(BJ7="abs",BI7&gt;BI$5),AND(BI7="abs",BJ7&gt;BJ$5)),"E",IF(OR(BI7="abs",ISBLANK(BI7)),BJ7/BJ$5*100,IF(OR(ISBLANK(BJ7),BJ7="abs"),BI7/BI$5*100,IF(OR(BI7&gt;BI$5,BJ7&gt;BJ$5),"E",(BI7+BJ7)/(BI$5+BJ$5)*100)))))))</f>
        <v/>
      </c>
      <c r="BL7" s="118"/>
      <c r="BM7" s="25"/>
      <c r="BN7" s="25"/>
      <c r="BO7" s="148" t="str">
        <f>IF(OR(AND(ISBLANK(BN7),ISBLANK(BM7)),AND(ISBLANK(BN$5),ISBLANK(BM$5)))," ",IF(OR(AND(ISNUMBER(BM7),BM7&gt;BM$5),AND(ISNUMBER(BN7),BN7&gt;BN$5)),"E",IF(OR(AND(BM7="abs",BN7="abs"),AND(ISBLANK(BM7),BN7="abs"),AND(ISBLANK(BN7),BM7="abs")),"abs",IF(OR(AND(BN7="abs",BM7&gt;BM$5),AND(BM7="abs",BN7&gt;BN$5)),"E",IF(OR(BM7="abs",ISBLANK(BM7)),BN7/BN$5*100,IF(OR(ISBLANK(BN7),BN7="abs"),BM7/BM$5*100,IF(OR(BM7&gt;BM$5,BN7&gt;BN$5),"E",(BM7+BN7)/(BM$5+BN$5)*100)))))))</f>
        <v/>
      </c>
      <c r="BP7" s="118" t="str">
        <f>IF(OR(AND(ISBLANK(BM7),BN7="abs"),AND(ISBLANK(BN7),BM7="abs"),AND(BM7="abs",BN7="abs")),"abs",IF(BO7=" "," ",IF(BO7="E"," ",IF(BO7&gt;=75,"X",IF(BO7&gt;=50,"/",".")))))</f>
        <v/>
      </c>
      <c r="BR7" s="93" t="str">
        <f t="shared" ref="BR7:BR15" si="59">IF(ISBLANK(AU7)," ",AU7)</f>
        <v>Nom2</v>
      </c>
      <c r="BS7" s="94" t="str">
        <f>IF(ISBLANK(AV7)," ",AV7)</f>
        <v>Prénom2</v>
      </c>
      <c r="BT7" s="83"/>
      <c r="BU7" s="25"/>
      <c r="BV7" s="148" t="str">
        <f>IF(OR(AND(ISBLANK(BU7),ISBLANK(BT7)),AND(ISBLANK(BU$5),ISBLANK(BT$5)))," ",IF(OR(AND(ISNUMBER(BT7),BT7&gt;BT$5),AND(ISNUMBER(BU7),BU7&gt;BU$5)),"E",IF(OR(AND(BT7="abs",BU7="abs"),AND(ISBLANK(BT7),BU7="abs"),AND(ISBLANK(BU7),BT7="abs")),"abs",IF(OR(AND(BU7="abs",BT7&gt;BT$5),AND(BT7="abs",BU7&gt;BU$5)),"E",IF(OR(BT7="abs",ISBLANK(BT7)),BU7/BU$5*100,IF(OR(ISBLANK(BU7),BU7="abs"),BT7/BT$5*100,IF(OR(BT7&gt;BT$5,BU7&gt;BU$5),"E",(BT7+BU7)/(BT$5+BU$5)*100)))))))</f>
        <v/>
      </c>
      <c r="BW7" s="118" t="str">
        <f>IF(OR(AND(ISBLANK(BT7),BU7="abs"),AND(ISBLANK(BU7),BT7="abs"),AND(BT7="abs",BU7="abs")),"abs",IF(BV7=" "," ",IF(BV7="E"," ",IF(BV7&gt;=75,"X",IF(BV7&gt;=50,"/",".")))))</f>
        <v/>
      </c>
      <c r="BX7" s="25"/>
      <c r="BY7" s="25"/>
      <c r="BZ7" s="148" t="str">
        <f t="shared" si="21"/>
        <v/>
      </c>
      <c r="CA7" s="118" t="str">
        <f t="shared" si="22"/>
        <v/>
      </c>
      <c r="CB7" s="25"/>
      <c r="CC7" s="25"/>
      <c r="CD7" s="148" t="str">
        <f t="shared" si="23"/>
        <v/>
      </c>
      <c r="CE7" s="118"/>
      <c r="CF7" s="25"/>
      <c r="CG7" s="25"/>
      <c r="CH7" s="148" t="str">
        <f>IF(OR(AND(ISBLANK(CG7),ISBLANK(CF7)),AND(ISBLANK(CG$5),ISBLANK(CF$5)))," ",IF(OR(AND(ISNUMBER(CF7),CF7&gt;CF$5),AND(ISNUMBER(CG7),CG7&gt;CG$5)),"E",IF(OR(AND(CF7="abs",CG7="abs"),AND(ISBLANK(CF7),CG7="abs"),AND(ISBLANK(CG7),CF7="abs")),"abs",IF(OR(AND(CG7="abs",CF7&gt;CF$5),AND(CF7="abs",CG7&gt;CG$5)),"E",IF(OR(CF7="abs",ISBLANK(CF7)),CG7/CG$5*100,IF(OR(ISBLANK(CG7),CG7="abs"),CF7/CF$5*100,IF(OR(CF7&gt;CF$5,CG7&gt;CG$5),"E",(CF7+CG7)/(CF$5+CG$5)*100)))))))</f>
        <v/>
      </c>
      <c r="CI7" s="118"/>
      <c r="CJ7" s="25"/>
      <c r="CK7" s="25"/>
      <c r="CL7" s="148" t="str">
        <f>IF(OR(AND(ISBLANK(CK7),ISBLANK(CJ7)),AND(ISBLANK(CK$5),ISBLANK(CJ$5)))," ",IF(OR(AND(ISNUMBER(CJ7),CJ7&gt;CJ$5),AND(ISNUMBER(CK7),CK7&gt;CK$5)),"E",IF(OR(AND(CJ7="abs",CK7="abs"),AND(ISBLANK(CJ7),CK7="abs"),AND(ISBLANK(CK7),CJ7="abs")),"abs",IF(OR(AND(CK7="abs",CJ7&gt;CJ$5),AND(CJ7="abs",CK7&gt;CK$5)),"E",IF(OR(CJ7="abs",ISBLANK(CJ7)),CK7/CK$5*100,IF(OR(ISBLANK(CK7),CK7="abs"),CJ7/CJ$5*100,IF(OR(CJ7&gt;CJ$5,CK7&gt;CK$5),"E",(CJ7+CK7)/(CJ$5+CK$5)*100)))))))</f>
        <v/>
      </c>
      <c r="CM7" s="118" t="str">
        <f>IF(OR(AND(ISBLANK(CJ7),CK7="abs"),AND(ISBLANK(CK7),CJ7="abs"),AND(CJ7="abs",CK7="abs")),"abs",IF(CL7=" "," ",IF(CL7="E"," ",IF(CL7&gt;=75,"X",IF(CL7&gt;=50,"/",".")))))</f>
        <v/>
      </c>
      <c r="CO7" s="93" t="str">
        <f t="shared" ref="CO7:CO15" si="60">IF(ISBLANK(BR7)," ",BR7)</f>
        <v>Nom2</v>
      </c>
      <c r="CP7" s="94" t="str">
        <f>IF(ISBLANK(BS7)," ",BS7)</f>
        <v>Prénom2</v>
      </c>
      <c r="CQ7" s="83"/>
      <c r="CR7" s="25"/>
      <c r="CS7" s="148" t="str">
        <f>IF(OR(AND(ISBLANK(CR7),ISBLANK(CQ7)),AND(ISBLANK(CR$5),ISBLANK(CQ$5)))," ",IF(OR(AND(ISNUMBER(CQ7),CQ7&gt;CQ$5),AND(ISNUMBER(CR7),CR7&gt;CR$5)),"E",IF(OR(AND(CQ7="abs",CR7="abs"),AND(ISBLANK(CQ7),CR7="abs"),AND(ISBLANK(CR7),CQ7="abs")),"abs",IF(OR(AND(CR7="abs",CQ7&gt;CQ$5),AND(CQ7="abs",CR7&gt;CR$5)),"E",IF(OR(CQ7="abs",ISBLANK(CQ7)),CR7/CR$5*100,IF(OR(ISBLANK(CR7),CR7="abs"),CQ7/CQ$5*100,IF(OR(CQ7&gt;CQ$5,CR7&gt;CR$5),"E",(CQ7+CR7)/(CQ$5+CR$5)*100)))))))</f>
        <v/>
      </c>
      <c r="CT7" s="118" t="str">
        <f>IF(OR(AND(ISBLANK(CQ7),CR7="abs"),AND(ISBLANK(CR7),CQ7="abs"),AND(CQ7="abs",CR7="abs")),"abs",IF(CS7=" "," ",IF(CS7="E"," ",IF(CS7&gt;=75,"X",IF(CS7&gt;=50,"/",".")))))</f>
        <v/>
      </c>
      <c r="CU7" s="25"/>
      <c r="CV7" s="25"/>
      <c r="CW7" s="148" t="str">
        <f t="shared" si="24"/>
        <v/>
      </c>
      <c r="CX7" s="118" t="str">
        <f t="shared" si="25"/>
        <v/>
      </c>
      <c r="CY7" s="25"/>
      <c r="CZ7" s="25"/>
      <c r="DA7" s="148" t="str">
        <f t="shared" si="26"/>
        <v/>
      </c>
      <c r="DB7" s="118"/>
      <c r="DC7" s="25"/>
      <c r="DD7" s="25"/>
      <c r="DE7" s="148" t="str">
        <f>IF(OR(AND(ISBLANK(DD7),ISBLANK(DC7)),AND(ISBLANK(DD$5),ISBLANK(DC$5)))," ",IF(OR(AND(ISNUMBER(DC7),DC7&gt;DC$5),AND(ISNUMBER(DD7),DD7&gt;DD$5)),"E",IF(OR(AND(DC7="abs",DD7="abs"),AND(ISBLANK(DC7),DD7="abs"),AND(ISBLANK(DD7),DC7="abs")),"abs",IF(OR(AND(DD7="abs",DC7&gt;DC$5),AND(DC7="abs",DD7&gt;DD$5)),"E",IF(OR(DC7="abs",ISBLANK(DC7)),DD7/DD$5*100,IF(OR(ISBLANK(DD7),DD7="abs"),DC7/DC$5*100,IF(OR(DC7&gt;DC$5,DD7&gt;DD$5),"E",(DC7+DD7)/(DC$5+DD$5)*100)))))))</f>
        <v/>
      </c>
      <c r="DF7" s="118"/>
      <c r="DG7" s="25"/>
      <c r="DH7" s="25"/>
      <c r="DI7" s="148" t="str">
        <f>IF(OR(AND(ISBLANK(DH7),ISBLANK(DG7)),AND(ISBLANK(DH$5),ISBLANK(DG$5)))," ",IF(OR(AND(ISNUMBER(DG7),DG7&gt;DG$5),AND(ISNUMBER(DH7),DH7&gt;DH$5)),"E",IF(OR(AND(DG7="abs",DH7="abs"),AND(ISBLANK(DG7),DH7="abs"),AND(ISBLANK(DH7),DG7="abs")),"abs",IF(OR(AND(DH7="abs",DG7&gt;DG$5),AND(DG7="abs",DH7&gt;DH$5)),"E",IF(OR(DG7="abs",ISBLANK(DG7)),DH7/DH$5*100,IF(OR(ISBLANK(DH7),DH7="abs"),DG7/DG$5*100,IF(OR(DG7&gt;DG$5,DH7&gt;DH$5),"E",(DG7+DH7)/(DG$5+DH$5)*100)))))))</f>
        <v/>
      </c>
      <c r="DJ7" s="118" t="str">
        <f>IF(OR(AND(ISBLANK(DG7),DH7="abs"),AND(ISBLANK(DH7),DG7="abs"),AND(DG7="abs",DH7="abs")),"abs",IF(DI7=" "," ",IF(DI7="E"," ",IF(DI7&gt;=75,"X",IF(DI7&gt;=50,"/",".")))))</f>
        <v/>
      </c>
      <c r="DL7" s="93" t="str">
        <f>IF(ISBLANK(CO7)," ",CO7)</f>
        <v>Nom2</v>
      </c>
      <c r="DM7" s="94" t="str">
        <f>IF(ISBLANK(CP7)," ",CP7)</f>
        <v>Prénom2</v>
      </c>
      <c r="DN7" s="83"/>
      <c r="DO7" s="25"/>
      <c r="DP7" s="148" t="str">
        <f>IF(OR(AND(ISBLANK(DO7),ISBLANK(DN7)),AND(ISBLANK(DO$5),ISBLANK(DN$5)))," ",IF(OR(AND(ISNUMBER(DN7),DN7&gt;DN$5),AND(ISNUMBER(DO7),DO7&gt;DO$5)),"E",IF(OR(AND(DN7="abs",DO7="abs"),AND(ISBLANK(DN7),DO7="abs"),AND(ISBLANK(DO7),DN7="abs")),"abs",IF(OR(AND(DO7="abs",DN7&gt;DN$5),AND(DN7="abs",DO7&gt;DO$5)),"E",IF(OR(DN7="abs",ISBLANK(DN7)),DO7/DO$5*100,IF(OR(ISBLANK(DO7),DO7="abs"),DN7/DN$5*100,IF(OR(DN7&gt;DN$5,DO7&gt;DO$5),"E",(DN7+DO7)/(DN$5+DO$5)*100)))))))</f>
        <v/>
      </c>
      <c r="DQ7" s="118" t="str">
        <f>IF(OR(AND(ISBLANK(DN7),DO7="abs"),AND(ISBLANK(DO7),DN7="abs"),AND(DN7="abs",DO7="abs")),"abs",IF(DP7=" "," ",IF(DP7="E"," ",IF(DP7&gt;=75,"X",IF(DP7&gt;=50,"/",".")))))</f>
        <v/>
      </c>
      <c r="DR7" s="25"/>
      <c r="DS7" s="25"/>
      <c r="DT7" s="148" t="str">
        <f t="shared" si="27"/>
        <v/>
      </c>
      <c r="DU7" s="118" t="str">
        <f t="shared" si="28"/>
        <v/>
      </c>
      <c r="DV7" s="25"/>
      <c r="DW7" s="25"/>
      <c r="DX7" s="148" t="str">
        <f t="shared" si="29"/>
        <v/>
      </c>
      <c r="DY7" s="118"/>
      <c r="DZ7" s="25"/>
      <c r="EA7" s="25"/>
      <c r="EB7" s="148" t="str">
        <f>IF(OR(AND(ISBLANK(EA7),ISBLANK(DZ7)),AND(ISBLANK(EA$5),ISBLANK(DZ$5)))," ",IF(OR(AND(ISNUMBER(DZ7),DZ7&gt;DZ$5),AND(ISNUMBER(EA7),EA7&gt;EA$5)),"E",IF(OR(AND(DZ7="abs",EA7="abs"),AND(ISBLANK(DZ7),EA7="abs"),AND(ISBLANK(EA7),DZ7="abs")),"abs",IF(OR(AND(EA7="abs",DZ7&gt;DZ$5),AND(DZ7="abs",EA7&gt;EA$5)),"E",IF(OR(DZ7="abs",ISBLANK(DZ7)),EA7/EA$5*100,IF(OR(ISBLANK(EA7),EA7="abs"),DZ7/DZ$5*100,IF(OR(DZ7&gt;DZ$5,EA7&gt;EA$5),"E",(DZ7+EA7)/(DZ$5+EA$5)*100)))))))</f>
        <v/>
      </c>
      <c r="EC7" s="118"/>
      <c r="ED7" s="25"/>
      <c r="EE7" s="25"/>
      <c r="EF7" s="148" t="str">
        <f>IF(OR(AND(ISBLANK(EE7),ISBLANK(ED7)),AND(ISBLANK(EE$5),ISBLANK(ED$5)))," ",IF(OR(AND(ISNUMBER(ED7),ED7&gt;ED$5),AND(ISNUMBER(EE7),EE7&gt;EE$5)),"E",IF(OR(AND(ED7="abs",EE7="abs"),AND(ISBLANK(ED7),EE7="abs"),AND(ISBLANK(EE7),ED7="abs")),"abs",IF(OR(AND(EE7="abs",ED7&gt;ED$5),AND(ED7="abs",EE7&gt;EE$5)),"E",IF(OR(ED7="abs",ISBLANK(ED7)),EE7/EE$5*100,IF(OR(ISBLANK(EE7),EE7="abs"),ED7/ED$5*100,IF(OR(ED7&gt;ED$5,EE7&gt;EE$5),"E",(ED7+EE7)/(ED$5+EE$5)*100)))))))</f>
        <v/>
      </c>
      <c r="EG7" s="118" t="str">
        <f>IF(OR(AND(ISBLANK(ED7),EE7="abs"),AND(ISBLANK(EE7),ED7="abs"),AND(ED7="abs",EE7="abs")),"abs",IF(EF7=" "," ",IF(EF7="E"," ",IF(EF7&gt;=75,"X",IF(EF7&gt;=50,"/",".")))))</f>
        <v/>
      </c>
      <c r="EI7" s="93" t="str">
        <f>IF(ISBLANK(DL7)," ",DL7)</f>
        <v>Nom2</v>
      </c>
      <c r="EJ7" s="94" t="str">
        <f>IF(ISBLANK(DM7)," ",DM7)</f>
        <v>Prénom2</v>
      </c>
      <c r="EK7" s="83"/>
      <c r="EL7" s="25"/>
      <c r="EM7" s="148" t="str">
        <f>IF(OR(AND(ISBLANK(EL7),ISBLANK(EK7)),AND(ISBLANK(EL$5),ISBLANK(EK$5)))," ",IF(OR(AND(ISNUMBER(EK7),EK7&gt;EK$5),AND(ISNUMBER(EL7),EL7&gt;EL$5)),"E",IF(OR(AND(EK7="abs",EL7="abs"),AND(ISBLANK(EK7),EL7="abs"),AND(ISBLANK(EL7),EK7="abs")),"abs",IF(OR(AND(EL7="abs",EK7&gt;EK$5),AND(EK7="abs",EL7&gt;EL$5)),"E",IF(OR(EK7="abs",ISBLANK(EK7)),EL7/EL$5*100,IF(OR(ISBLANK(EL7),EL7="abs"),EK7/EK$5*100,IF(OR(EK7&gt;EK$5,EL7&gt;EL$5),"E",(EK7+EL7)/(EK$5+EL$5)*100)))))))</f>
        <v/>
      </c>
      <c r="EN7" s="118" t="str">
        <f>IF(OR(AND(ISBLANK(EK7),EL7="abs"),AND(ISBLANK(EL7),EK7="abs"),AND(EK7="abs",EL7="abs")),"abs",IF(EM7=" "," ",IF(EM7="E"," ",IF(EM7&gt;=75,"X",IF(EM7&gt;=50,"/",".")))))</f>
        <v/>
      </c>
      <c r="EO7" s="25"/>
      <c r="EP7" s="25"/>
      <c r="EQ7" s="148" t="str">
        <f t="shared" si="30"/>
        <v/>
      </c>
      <c r="ER7" s="118" t="str">
        <f t="shared" si="31"/>
        <v/>
      </c>
      <c r="ES7" s="25"/>
      <c r="ET7" s="25"/>
      <c r="EU7" s="148" t="str">
        <f t="shared" si="32"/>
        <v/>
      </c>
      <c r="EV7" s="118"/>
      <c r="EW7" s="25"/>
      <c r="EX7" s="25"/>
      <c r="EY7" s="148" t="str">
        <f>IF(OR(AND(ISBLANK(EX7),ISBLANK(EW7)),AND(ISBLANK(EX$5),ISBLANK(EW$5)))," ",IF(OR(AND(ISNUMBER(EW7),EW7&gt;EW$5),AND(ISNUMBER(EX7),EX7&gt;EX$5)),"E",IF(OR(AND(EW7="abs",EX7="abs"),AND(ISBLANK(EW7),EX7="abs"),AND(ISBLANK(EX7),EW7="abs")),"abs",IF(OR(AND(EX7="abs",EW7&gt;EW$5),AND(EW7="abs",EX7&gt;EX$5)),"E",IF(OR(EW7="abs",ISBLANK(EW7)),EX7/EX$5*100,IF(OR(ISBLANK(EX7),EX7="abs"),EW7/EW$5*100,IF(OR(EW7&gt;EW$5,EX7&gt;EX$5),"E",(EW7+EX7)/(EW$5+EX$5)*100)))))))</f>
        <v/>
      </c>
      <c r="EZ7" s="118"/>
      <c r="FA7" s="25"/>
      <c r="FB7" s="25"/>
      <c r="FC7" s="148" t="str">
        <f>IF(OR(AND(ISBLANK(FB7),ISBLANK(FA7)),AND(ISBLANK(FB$5),ISBLANK(FA$5)))," ",IF(OR(AND(ISNUMBER(FA7),FA7&gt;FA$5),AND(ISNUMBER(FB7),FB7&gt;FB$5)),"E",IF(OR(AND(FA7="abs",FB7="abs"),AND(ISBLANK(FA7),FB7="abs"),AND(ISBLANK(FB7),FA7="abs")),"abs",IF(OR(AND(FB7="abs",FA7&gt;FA$5),AND(FA7="abs",FB7&gt;FB$5)),"E",IF(OR(FA7="abs",ISBLANK(FA7)),FB7/FB$5*100,IF(OR(ISBLANK(FB7),FB7="abs"),FA7/FA$5*100,IF(OR(FA7&gt;FA$5,FB7&gt;FB$5),"E",(FA7+FB7)/(FA$5+FB$5)*100)))))))</f>
        <v/>
      </c>
      <c r="FD7" s="118" t="str">
        <f>IF(OR(AND(ISBLANK(FA7),FB7="abs"),AND(ISBLANK(FB7),FA7="abs"),AND(FA7="abs",FB7="abs")),"abs",IF(FC7=" "," ",IF(FC7="E"," ",IF(FC7&gt;=75,"X",IF(FC7&gt;=50,"/",".")))))</f>
        <v/>
      </c>
      <c r="FF7" s="93" t="str">
        <f>IF(ISBLANK(EI7)," ",EI7)</f>
        <v>Nom2</v>
      </c>
      <c r="FG7" s="94" t="str">
        <f>IF(ISBLANK(EJ7)," ",EJ7)</f>
        <v>Prénom2</v>
      </c>
      <c r="FH7" s="83"/>
      <c r="FI7" s="25"/>
      <c r="FJ7" s="148" t="str">
        <f>IF(OR(AND(ISBLANK(FI7),ISBLANK(FH7)),AND(ISBLANK(FI$5),ISBLANK(FH$5)))," ",IF(OR(AND(ISNUMBER(FH7),FH7&gt;FH$5),AND(ISNUMBER(FI7),FI7&gt;FI$5)),"E",IF(OR(AND(FH7="abs",FI7="abs"),AND(ISBLANK(FH7),FI7="abs"),AND(ISBLANK(FI7),FH7="abs")),"abs",IF(OR(AND(FI7="abs",FH7&gt;FH$5),AND(FH7="abs",FI7&gt;FI$5)),"E",IF(OR(FH7="abs",ISBLANK(FH7)),FI7/FI$5*100,IF(OR(ISBLANK(FI7),FI7="abs"),FH7/FH$5*100,IF(OR(FH7&gt;FH$5,FI7&gt;FI$5),"E",(FH7+FI7)/(FH$5+FI$5)*100)))))))</f>
        <v/>
      </c>
      <c r="FK7" s="118" t="str">
        <f>IF(OR(AND(ISBLANK(FH7),FI7="abs"),AND(ISBLANK(FI7),FH7="abs"),AND(FH7="abs",FI7="abs")),"abs",IF(FJ7=" "," ",IF(FJ7="E"," ",IF(FJ7&gt;=75,"X",IF(FJ7&gt;=50,"/",".")))))</f>
        <v/>
      </c>
      <c r="FL7" s="25"/>
      <c r="FM7" s="25"/>
      <c r="FN7" s="148" t="str">
        <f t="shared" si="33"/>
        <v/>
      </c>
      <c r="FO7" s="118" t="str">
        <f t="shared" si="34"/>
        <v/>
      </c>
      <c r="FP7" s="25"/>
      <c r="FQ7" s="25"/>
      <c r="FR7" s="148" t="str">
        <f t="shared" si="35"/>
        <v/>
      </c>
      <c r="FS7" s="118"/>
      <c r="FT7" s="25"/>
      <c r="FU7" s="25"/>
      <c r="FV7" s="148" t="str">
        <f>IF(OR(AND(ISBLANK(FU7),ISBLANK(FT7)),AND(ISBLANK(FU$5),ISBLANK(FT$5)))," ",IF(OR(AND(ISNUMBER(FT7),FT7&gt;FT$5),AND(ISNUMBER(FU7),FU7&gt;FU$5)),"E",IF(OR(AND(FT7="abs",FU7="abs"),AND(ISBLANK(FT7),FU7="abs"),AND(ISBLANK(FU7),FT7="abs")),"abs",IF(OR(AND(FU7="abs",FT7&gt;FT$5),AND(FT7="abs",FU7&gt;FU$5)),"E",IF(OR(FT7="abs",ISBLANK(FT7)),FU7/FU$5*100,IF(OR(ISBLANK(FU7),FU7="abs"),FT7/FT$5*100,IF(OR(FT7&gt;FT$5,FU7&gt;FU$5),"E",(FT7+FU7)/(FT$5+FU$5)*100)))))))</f>
        <v/>
      </c>
      <c r="FW7" s="118"/>
      <c r="FX7" s="25"/>
      <c r="FY7" s="25"/>
      <c r="FZ7" s="148" t="str">
        <f>IF(OR(AND(ISBLANK(FY7),ISBLANK(FX7)),AND(ISBLANK(FY$5),ISBLANK(FX$5)))," ",IF(OR(AND(ISNUMBER(FX7),FX7&gt;FX$5),AND(ISNUMBER(FY7),FY7&gt;FY$5)),"E",IF(OR(AND(FX7="abs",FY7="abs"),AND(ISBLANK(FX7),FY7="abs"),AND(ISBLANK(FY7),FX7="abs")),"abs",IF(OR(AND(FY7="abs",FX7&gt;FX$5),AND(FX7="abs",FY7&gt;FY$5)),"E",IF(OR(FX7="abs",ISBLANK(FX7)),FY7/FY$5*100,IF(OR(ISBLANK(FY7),FY7="abs"),FX7/FX$5*100,IF(OR(FX7&gt;FX$5,FY7&gt;FY$5),"E",(FX7+FY7)/(FX$5+FY$5)*100)))))))</f>
        <v/>
      </c>
      <c r="GA7" s="118" t="str">
        <f>IF(OR(AND(ISBLANK(FX7),FY7="abs"),AND(ISBLANK(FY7),FX7="abs"),AND(FX7="abs",FY7="abs")),"abs",IF(FZ7=" "," ",IF(FZ7="E"," ",IF(FZ7&gt;=75,"X",IF(FZ7&gt;=50,"/",".")))))</f>
        <v/>
      </c>
      <c r="GC7" s="93" t="str">
        <f>IF(ISBLANK(FF7)," ",FF7)</f>
        <v>Nom2</v>
      </c>
      <c r="GD7" s="94" t="str">
        <f>IF(ISBLANK(FG7)," ",FG7)</f>
        <v>Prénom2</v>
      </c>
      <c r="GE7" s="83"/>
      <c r="GF7" s="25"/>
      <c r="GG7" s="148" t="str">
        <f>IF(OR(AND(ISBLANK(GF7),ISBLANK(GE7)),AND(ISBLANK(GF$5),ISBLANK(GE$5)))," ",IF(OR(AND(ISNUMBER(GE7),GE7&gt;GE$5),AND(ISNUMBER(GF7),GF7&gt;GF$5)),"E",IF(OR(AND(GE7="abs",GF7="abs"),AND(ISBLANK(GE7),GF7="abs"),AND(ISBLANK(GF7),GE7="abs")),"abs",IF(OR(AND(GF7="abs",GE7&gt;GE$5),AND(GE7="abs",GF7&gt;GF$5)),"E",IF(OR(GE7="abs",ISBLANK(GE7)),GF7/GF$5*100,IF(OR(ISBLANK(GF7),GF7="abs"),GE7/GE$5*100,IF(OR(GE7&gt;GE$5,GF7&gt;GF$5),"E",(GE7+GF7)/(GE$5+GF$5)*100)))))))</f>
        <v/>
      </c>
      <c r="GH7" s="118" t="str">
        <f>IF(OR(AND(ISBLANK(GE7),GF7="abs"),AND(ISBLANK(GF7),GE7="abs"),AND(GE7="abs",GF7="abs")),"abs",IF(GG7=" "," ",IF(GG7="E"," ",IF(GG7&gt;=75,"X",IF(GG7&gt;=50,"/",".")))))</f>
        <v/>
      </c>
      <c r="GI7" s="25"/>
      <c r="GJ7" s="25"/>
      <c r="GK7" s="148" t="str">
        <f t="shared" si="36"/>
        <v/>
      </c>
      <c r="GL7" s="118" t="str">
        <f t="shared" si="37"/>
        <v/>
      </c>
      <c r="GM7" s="25"/>
      <c r="GN7" s="25"/>
      <c r="GO7" s="148" t="str">
        <f t="shared" si="38"/>
        <v/>
      </c>
      <c r="GP7" s="118"/>
      <c r="GQ7" s="25"/>
      <c r="GR7" s="25"/>
      <c r="GS7" s="148" t="str">
        <f>IF(OR(AND(ISBLANK(GR7),ISBLANK(GQ7)),AND(ISBLANK(GR$5),ISBLANK(GQ$5)))," ",IF(OR(AND(ISNUMBER(GQ7),GQ7&gt;GQ$5),AND(ISNUMBER(GR7),GR7&gt;GR$5)),"E",IF(OR(AND(GQ7="abs",GR7="abs"),AND(ISBLANK(GQ7),GR7="abs"),AND(ISBLANK(GR7),GQ7="abs")),"abs",IF(OR(AND(GR7="abs",GQ7&gt;GQ$5),AND(GQ7="abs",GR7&gt;GR$5)),"E",IF(OR(GQ7="abs",ISBLANK(GQ7)),GR7/GR$5*100,IF(OR(ISBLANK(GR7),GR7="abs"),GQ7/GQ$5*100,IF(OR(GQ7&gt;GQ$5,GR7&gt;GR$5),"E",(GQ7+GR7)/(GQ$5+GR$5)*100)))))))</f>
        <v/>
      </c>
      <c r="GT7" s="118"/>
      <c r="GU7" s="25"/>
      <c r="GV7" s="25"/>
      <c r="GW7" s="148" t="str">
        <f>IF(OR(AND(ISBLANK(GV7),ISBLANK(GU7)),AND(ISBLANK(GV$5),ISBLANK(GU$5)))," ",IF(OR(AND(ISNUMBER(GU7),GU7&gt;GU$5),AND(ISNUMBER(GV7),GV7&gt;GV$5)),"E",IF(OR(AND(GU7="abs",GV7="abs"),AND(ISBLANK(GU7),GV7="abs"),AND(ISBLANK(GV7),GU7="abs")),"abs",IF(OR(AND(GV7="abs",GU7&gt;GU$5),AND(GU7="abs",GV7&gt;GV$5)),"E",IF(OR(GU7="abs",ISBLANK(GU7)),GV7/GV$5*100,IF(OR(ISBLANK(GV7),GV7="abs"),GU7/GU$5*100,IF(OR(GU7&gt;GU$5,GV7&gt;GV$5),"E",(GU7+GV7)/(GU$5+GV$5)*100)))))))</f>
        <v/>
      </c>
      <c r="GX7" s="118" t="str">
        <f>IF(OR(AND(ISBLANK(GU7),GV7="abs"),AND(ISBLANK(GV7),GU7="abs"),AND(GU7="abs",GV7="abs")),"abs",IF(GW7=" "," ",IF(GW7="E"," ",IF(GW7&gt;=75,"X",IF(GW7&gt;=50,"/",".")))))</f>
        <v/>
      </c>
      <c r="GZ7" s="93" t="str">
        <f>IF(ISBLANK(GC7)," ",GC7)</f>
        <v>Nom2</v>
      </c>
      <c r="HA7" s="94" t="str">
        <f>IF(ISBLANK(GD7)," ",GD7)</f>
        <v>Prénom2</v>
      </c>
      <c r="HB7" s="83"/>
      <c r="HC7" s="25"/>
      <c r="HD7" s="148" t="str">
        <f>IF(OR(AND(ISBLANK(HC7),ISBLANK(HB7)),AND(ISBLANK(HC$5),ISBLANK(HB$5)))," ",IF(OR(AND(ISNUMBER(HB7),HB7&gt;HB$5),AND(ISNUMBER(HC7),HC7&gt;HC$5)),"E",IF(OR(AND(HB7="abs",HC7="abs"),AND(ISBLANK(HB7),HC7="abs"),AND(ISBLANK(HC7),HB7="abs")),"abs",IF(OR(AND(HC7="abs",HB7&gt;HB$5),AND(HB7="abs",HC7&gt;HC$5)),"E",IF(OR(HB7="abs",ISBLANK(HB7)),HC7/HC$5*100,IF(OR(ISBLANK(HC7),HC7="abs"),HB7/HB$5*100,IF(OR(HB7&gt;HB$5,HC7&gt;HC$5),"E",(HB7+HC7)/(HB$5+HC$5)*100)))))))</f>
        <v/>
      </c>
      <c r="HE7" s="118" t="str">
        <f>IF(OR(AND(ISBLANK(HB7),HC7="abs"),AND(ISBLANK(HC7),HB7="abs"),AND(HB7="abs",HC7="abs")),"abs",IF(HD7=" "," ",IF(HD7="E"," ",IF(HD7&gt;=75,"X",IF(HD7&gt;=50,"/",".")))))</f>
        <v/>
      </c>
      <c r="HF7" s="25"/>
      <c r="HG7" s="25"/>
      <c r="HH7" s="148" t="str">
        <f t="shared" si="39"/>
        <v/>
      </c>
      <c r="HI7" s="118" t="str">
        <f t="shared" si="40"/>
        <v/>
      </c>
      <c r="HJ7" s="25"/>
      <c r="HK7" s="25"/>
      <c r="HL7" s="148" t="str">
        <f t="shared" si="41"/>
        <v/>
      </c>
      <c r="HM7" s="118"/>
      <c r="HN7" s="25"/>
      <c r="HO7" s="25"/>
      <c r="HP7" s="148" t="str">
        <f>IF(OR(AND(ISBLANK(HO7),ISBLANK(HN7)),AND(ISBLANK(HO$5),ISBLANK(HN$5)))," ",IF(OR(AND(ISNUMBER(HN7),HN7&gt;HN$5),AND(ISNUMBER(HO7),HO7&gt;HO$5)),"E",IF(OR(AND(HN7="abs",HO7="abs"),AND(ISBLANK(HN7),HO7="abs"),AND(ISBLANK(HO7),HN7="abs")),"abs",IF(OR(AND(HO7="abs",HN7&gt;HN$5),AND(HN7="abs",HO7&gt;HO$5)),"E",IF(OR(HN7="abs",ISBLANK(HN7)),HO7/HO$5*100,IF(OR(ISBLANK(HO7),HO7="abs"),HN7/HN$5*100,IF(OR(HN7&gt;HN$5,HO7&gt;HO$5),"E",(HN7+HO7)/(HN$5+HO$5)*100)))))))</f>
        <v/>
      </c>
      <c r="HQ7" s="118"/>
      <c r="HR7" s="25"/>
      <c r="HS7" s="25"/>
      <c r="HT7" s="148" t="str">
        <f>IF(OR(AND(ISBLANK(HS7),ISBLANK(HR7)),AND(ISBLANK(HS$5),ISBLANK(HR$5)))," ",IF(OR(AND(ISNUMBER(HR7),HR7&gt;HR$5),AND(ISNUMBER(HS7),HS7&gt;HS$5)),"E",IF(OR(AND(HR7="abs",HS7="abs"),AND(ISBLANK(HR7),HS7="abs"),AND(ISBLANK(HS7),HR7="abs")),"abs",IF(OR(AND(HS7="abs",HR7&gt;HR$5),AND(HR7="abs",HS7&gt;HS$5)),"E",IF(OR(HR7="abs",ISBLANK(HR7)),HS7/HS$5*100,IF(OR(ISBLANK(HS7),HS7="abs"),HR7/HR$5*100,IF(OR(HR7&gt;HR$5,HS7&gt;HS$5),"E",(HR7+HS7)/(HR$5+HS$5)*100)))))))</f>
        <v/>
      </c>
      <c r="HU7" s="118" t="str">
        <f>IF(OR(AND(ISBLANK(HR7),HS7="abs"),AND(ISBLANK(HS7),HR7="abs"),AND(HR7="abs",HS7="abs")),"abs",IF(HT7=" "," ",IF(HT7="E"," ",IF(HT7&gt;=75,"X",IF(HT7&gt;=50,"/",".")))))</f>
        <v/>
      </c>
      <c r="HW7" s="93" t="str">
        <f>IF(ISBLANK(GZ7)," ",GZ7)</f>
        <v>Nom2</v>
      </c>
      <c r="HX7" s="94" t="str">
        <f>IF(ISBLANK(HA7)," ",HA7)</f>
        <v>Prénom2</v>
      </c>
      <c r="HY7" s="83"/>
      <c r="HZ7" s="25"/>
      <c r="IA7" s="148" t="str">
        <f>IF(OR(AND(ISBLANK(HZ7),ISBLANK(HY7)),AND(ISBLANK(HZ$5),ISBLANK(HY$5)))," ",IF(OR(AND(ISNUMBER(HY7),HY7&gt;HY$5),AND(ISNUMBER(HZ7),HZ7&gt;HZ$5)),"E",IF(OR(AND(HY7="abs",HZ7="abs"),AND(ISBLANK(HY7),HZ7="abs"),AND(ISBLANK(HZ7),HY7="abs")),"abs",IF(OR(AND(HZ7="abs",HY7&gt;HY$5),AND(HY7="abs",HZ7&gt;HZ$5)),"E",IF(OR(HY7="abs",ISBLANK(HY7)),HZ7/HZ$5*100,IF(OR(ISBLANK(HZ7),HZ7="abs"),HY7/HY$5*100,IF(OR(HY7&gt;HY$5,HZ7&gt;HZ$5),"E",(HY7+HZ7)/(HY$5+HZ$5)*100)))))))</f>
        <v/>
      </c>
      <c r="IB7" s="118" t="str">
        <f>IF(OR(AND(ISBLANK(HY7),HZ7="abs"),AND(ISBLANK(HZ7),HY7="abs"),AND(HY7="abs",HZ7="abs")),"abs",IF(IA7=" "," ",IF(IA7="E"," ",IF(IA7&gt;=75,"X",IF(IA7&gt;=50,"/",".")))))</f>
        <v/>
      </c>
      <c r="IC7" s="25"/>
      <c r="ID7" s="25"/>
      <c r="IE7" s="148" t="str">
        <f t="shared" si="42"/>
        <v/>
      </c>
      <c r="IF7" s="118" t="str">
        <f t="shared" si="43"/>
        <v/>
      </c>
      <c r="IG7" s="25"/>
      <c r="IH7" s="25"/>
      <c r="II7" s="148" t="str">
        <f t="shared" si="44"/>
        <v/>
      </c>
      <c r="IJ7" s="118"/>
      <c r="IK7" s="25"/>
      <c r="IL7" s="25"/>
      <c r="IM7" s="148" t="str">
        <f>IF(OR(AND(ISBLANK(IL7),ISBLANK(IK7)),AND(ISBLANK(IL$5),ISBLANK(IK$5)))," ",IF(OR(AND(ISNUMBER(IK7),IK7&gt;IK$5),AND(ISNUMBER(IL7),IL7&gt;IL$5)),"E",IF(OR(AND(IK7="abs",IL7="abs"),AND(ISBLANK(IK7),IL7="abs"),AND(ISBLANK(IL7),IK7="abs")),"abs",IF(OR(AND(IL7="abs",IK7&gt;IK$5),AND(IK7="abs",IL7&gt;IL$5)),"E",IF(OR(IK7="abs",ISBLANK(IK7)),IL7/IL$5*100,IF(OR(ISBLANK(IL7),IL7="abs"),IK7/IK$5*100,IF(OR(IK7&gt;IK$5,IL7&gt;IL$5),"E",(IK7+IL7)/(IK$5+IL$5)*100)))))))</f>
        <v/>
      </c>
      <c r="IN7" s="118"/>
      <c r="IO7" s="25"/>
      <c r="IP7" s="25"/>
      <c r="IQ7" s="148" t="str">
        <f>IF(OR(AND(ISBLANK(IP7),ISBLANK(IO7)),AND(ISBLANK(IP$5),ISBLANK(IO$5)))," ",IF(OR(AND(ISNUMBER(IO7),IO7&gt;IO$5),AND(ISNUMBER(IP7),IP7&gt;IP$5)),"E",IF(OR(AND(IO7="abs",IP7="abs"),AND(ISBLANK(IO7),IP7="abs"),AND(ISBLANK(IP7),IO7="abs")),"abs",IF(OR(AND(IP7="abs",IO7&gt;IO$5),AND(IO7="abs",IP7&gt;IP$5)),"E",IF(OR(IO7="abs",ISBLANK(IO7)),IP7/IP$5*100,IF(OR(ISBLANK(IP7),IP7="abs"),IO7/IO$5*100,IF(OR(IO7&gt;IO$5,IP7&gt;IP$5),"E",(IO7+IP7)/(IO$5+IP$5)*100)))))))</f>
        <v/>
      </c>
      <c r="IR7" s="118" t="str">
        <f>IF(OR(AND(ISBLANK(IO7),IP7="abs"),AND(ISBLANK(IP7),IO7="abs"),AND(IO7="abs",IP7="abs")),"abs",IF(IQ7=" "," ",IF(IQ7="E"," ",IF(IQ7&gt;=75,"X",IF(IQ7&gt;=50,"/",".")))))</f>
        <v/>
      </c>
      <c r="IT7" s="93" t="str">
        <f>IF(ISBLANK(HW7)," ",HW7)</f>
        <v>Nom2</v>
      </c>
      <c r="IU7" s="94" t="str">
        <f>IF(ISBLANK(HX7)," ",HX7)</f>
        <v>Prénom2</v>
      </c>
      <c r="IV7" s="83"/>
      <c r="IW7" s="25"/>
      <c r="IX7" s="148" t="str">
        <f>IF(OR(AND(ISBLANK(IW7),ISBLANK(IV7)),AND(ISBLANK(IW$5),ISBLANK(IV$5)))," ",IF(OR(AND(ISNUMBER(IV7),IV7&gt;IV$5),AND(ISNUMBER(IW7),IW7&gt;IW$5)),"E",IF(OR(AND(IV7="abs",IW7="abs"),AND(ISBLANK(IV7),IW7="abs"),AND(ISBLANK(IW7),IV7="abs")),"abs",IF(OR(AND(IW7="abs",IV7&gt;IV$5),AND(IV7="abs",IW7&gt;IW$5)),"E",IF(OR(IV7="abs",ISBLANK(IV7)),IW7/IW$5*100,IF(OR(ISBLANK(IW7),IW7="abs"),IV7/IV$5*100,IF(OR(IV7&gt;IV$5,IW7&gt;IW$5),"E",(IV7+IW7)/(IV$5+IW$5)*100)))))))</f>
        <v/>
      </c>
      <c r="IY7" s="118" t="str">
        <f>IF(OR(AND(ISBLANK(IV7),IW7="abs"),AND(ISBLANK(IW7),IV7="abs"),AND(IV7="abs",IW7="abs")),"abs",IF(IX7=" "," ",IF(IX7="E"," ",IF(IX7&gt;=75,"X",IF(IX7&gt;=50,"/",".")))))</f>
        <v/>
      </c>
      <c r="IZ7" s="25"/>
      <c r="JA7" s="25"/>
      <c r="JB7" s="148" t="str">
        <f t="shared" si="45"/>
        <v/>
      </c>
      <c r="JC7" s="118" t="str">
        <f t="shared" si="46"/>
        <v/>
      </c>
      <c r="JD7" s="25"/>
      <c r="JE7" s="25"/>
      <c r="JF7" s="148" t="str">
        <f t="shared" si="47"/>
        <v/>
      </c>
      <c r="JG7" s="118"/>
      <c r="JH7" s="25"/>
      <c r="JI7" s="25"/>
      <c r="JJ7" s="148" t="str">
        <f>IF(OR(AND(ISBLANK(JI7),ISBLANK(JH7)),AND(ISBLANK(JI$5),ISBLANK(JH$5)))," ",IF(OR(AND(ISNUMBER(JH7),JH7&gt;JH$5),AND(ISNUMBER(JI7),JI7&gt;JI$5)),"E",IF(OR(AND(JH7="abs",JI7="abs"),AND(ISBLANK(JH7),JI7="abs"),AND(ISBLANK(JI7),JH7="abs")),"abs",IF(OR(AND(JI7="abs",JH7&gt;JH$5),AND(JH7="abs",JI7&gt;JI$5)),"E",IF(OR(JH7="abs",ISBLANK(JH7)),JI7/JI$5*100,IF(OR(ISBLANK(JI7),JI7="abs"),JH7/JH$5*100,IF(OR(JH7&gt;JH$5,JI7&gt;JI$5),"E",(JH7+JI7)/(JH$5+JI$5)*100)))))))</f>
        <v/>
      </c>
      <c r="JK7" s="118"/>
      <c r="JL7" s="25"/>
      <c r="JM7" s="25"/>
      <c r="JN7" s="148" t="str">
        <f>IF(OR(AND(ISBLANK(JM7),ISBLANK(JL7)),AND(ISBLANK(JM$5),ISBLANK(JL$5)))," ",IF(OR(AND(ISNUMBER(JL7),JL7&gt;JL$5),AND(ISNUMBER(JM7),JM7&gt;JM$5)),"E",IF(OR(AND(JL7="abs",JM7="abs"),AND(ISBLANK(JL7),JM7="abs"),AND(ISBLANK(JM7),JL7="abs")),"abs",IF(OR(AND(JM7="abs",JL7&gt;JL$5),AND(JL7="abs",JM7&gt;JM$5)),"E",IF(OR(JL7="abs",ISBLANK(JL7)),JM7/JM$5*100,IF(OR(ISBLANK(JM7),JM7="abs"),JL7/JL$5*100,IF(OR(JL7&gt;JL$5,JM7&gt;JM$5),"E",(JL7+JM7)/(JL$5+JM$5)*100)))))))</f>
        <v/>
      </c>
      <c r="JO7" s="118" t="str">
        <f>IF(OR(AND(ISBLANK(JL7),JM7="abs"),AND(ISBLANK(JM7),JL7="abs"),AND(JL7="abs",JM7="abs")),"abs",IF(JN7=" "," ",IF(JN7="E"," ",IF(JN7&gt;=75,"X",IF(JN7&gt;=50,"/",".")))))</f>
        <v/>
      </c>
      <c r="JP7" s="92"/>
      <c r="JQ7" s="93" t="str">
        <f>IF(ISBLANK(IT7)," ",IT7)</f>
        <v>Nom2</v>
      </c>
      <c r="JR7" s="94" t="str">
        <f>IF(ISBLANK(IU7)," ",IU7)</f>
        <v>Prénom2</v>
      </c>
      <c r="JS7" s="83"/>
      <c r="JT7" s="25"/>
      <c r="JU7" s="148" t="str">
        <f>IF(OR(AND(ISBLANK(JT7),ISBLANK(JS7)),AND(ISBLANK(JT$5),ISBLANK(JS$5)))," ",IF(OR(AND(ISNUMBER(JS7),JS7&gt;JS$5),AND(ISNUMBER(JT7),JT7&gt;JT$5)),"E",IF(OR(AND(JS7="abs",JT7="abs"),AND(ISBLANK(JS7),JT7="abs"),AND(ISBLANK(JT7),JS7="abs")),"abs",IF(OR(AND(JT7="abs",JS7&gt;JS$5),AND(JS7="abs",JT7&gt;JT$5)),"E",IF(OR(JS7="abs",ISBLANK(JS7)),JT7/JT$5*100,IF(OR(ISBLANK(JT7),JT7="abs"),JS7/JS$5*100,IF(OR(JS7&gt;JS$5,JT7&gt;JT$5),"E",(JS7+JT7)/(JS$5+JT$5)*100)))))))</f>
        <v/>
      </c>
      <c r="JV7" s="118" t="str">
        <f>IF(OR(AND(ISBLANK(JS7),JT7="abs"),AND(ISBLANK(JT7),JS7="abs"),AND(JS7="abs",JT7="abs")),"abs",IF(JU7=" "," ",IF(JU7="E"," ",IF(JU7&gt;=75,"X",IF(JU7&gt;=50,"/",".")))))</f>
        <v/>
      </c>
      <c r="JW7" s="25"/>
      <c r="JX7" s="25"/>
      <c r="JY7" s="148" t="str">
        <f t="shared" si="48"/>
        <v/>
      </c>
      <c r="JZ7" s="118" t="str">
        <f t="shared" si="49"/>
        <v/>
      </c>
      <c r="KA7" s="25"/>
      <c r="KB7" s="25"/>
      <c r="KC7" s="148" t="str">
        <f t="shared" si="50"/>
        <v/>
      </c>
      <c r="KD7" s="118"/>
      <c r="KE7" s="25"/>
      <c r="KF7" s="25"/>
      <c r="KG7" s="148" t="str">
        <f>IF(OR(AND(ISBLANK(KF7),ISBLANK(KE7)),AND(ISBLANK(KF$5),ISBLANK(KE$5)))," ",IF(OR(AND(ISNUMBER(KE7),KE7&gt;KE$5),AND(ISNUMBER(KF7),KF7&gt;KF$5)),"E",IF(OR(AND(KE7="abs",KF7="abs"),AND(ISBLANK(KE7),KF7="abs"),AND(ISBLANK(KF7),KE7="abs")),"abs",IF(OR(AND(KF7="abs",KE7&gt;KE$5),AND(KE7="abs",KF7&gt;KF$5)),"E",IF(OR(KE7="abs",ISBLANK(KE7)),KF7/KF$5*100,IF(OR(ISBLANK(KF7),KF7="abs"),KE7/KE$5*100,IF(OR(KE7&gt;KE$5,KF7&gt;KF$5),"E",(KE7+KF7)/(KE$5+KF$5)*100)))))))</f>
        <v/>
      </c>
      <c r="KH7" s="118"/>
      <c r="KI7" s="25"/>
      <c r="KJ7" s="25"/>
      <c r="KK7" s="148" t="str">
        <f>IF(OR(AND(ISBLANK(KJ7),ISBLANK(KI7)),AND(ISBLANK(KJ$5),ISBLANK(KI$5)))," ",IF(OR(AND(ISNUMBER(KI7),KI7&gt;KI$5),AND(ISNUMBER(KJ7),KJ7&gt;KJ$5)),"E",IF(OR(AND(KI7="abs",KJ7="abs"),AND(ISBLANK(KI7),KJ7="abs"),AND(ISBLANK(KJ7),KI7="abs")),"abs",IF(OR(AND(KJ7="abs",KI7&gt;KI$5),AND(KI7="abs",KJ7&gt;KJ$5)),"E",IF(OR(KI7="abs",ISBLANK(KI7)),KJ7/KJ$5*100,IF(OR(ISBLANK(KJ7),KJ7="abs"),KI7/KI$5*100,IF(OR(KI7&gt;KI$5,KJ7&gt;KJ$5),"E",(KI7+KJ7)/(KI$5+KJ$5)*100)))))))</f>
        <v/>
      </c>
      <c r="KL7" s="118" t="str">
        <f>IF(OR(AND(ISBLANK(KI7),KJ7="abs"),AND(ISBLANK(KJ7),KI7="abs"),AND(KI7="abs",KJ7="abs")),"abs",IF(KK7=" "," ",IF(KK7="E"," ",IF(KK7&gt;=75,"X",IF(KK7&gt;=50,"/",".")))))</f>
        <v/>
      </c>
      <c r="KN7" s="93" t="str">
        <f>IF(ISBLANK(JQ7)," ",JQ7)</f>
        <v>Nom2</v>
      </c>
      <c r="KO7" s="94" t="str">
        <f>IF(ISBLANK(JR7)," ",JR7)</f>
        <v>Prénom2</v>
      </c>
      <c r="KP7" s="83"/>
      <c r="KQ7" s="25"/>
      <c r="KR7" s="148" t="str">
        <f>IF(OR(AND(ISBLANK(KQ7),ISBLANK(KP7)),AND(ISBLANK(KQ$5),ISBLANK(KP$5)))," ",IF(OR(AND(ISNUMBER(KP7),KP7&gt;KP$5),AND(ISNUMBER(KQ7),KQ7&gt;KQ$5)),"E",IF(OR(AND(KP7="abs",KQ7="abs"),AND(ISBLANK(KP7),KQ7="abs"),AND(ISBLANK(KQ7),KP7="abs")),"abs",IF(OR(AND(KQ7="abs",KP7&gt;KP$5),AND(KP7="abs",KQ7&gt;KQ$5)),"E",IF(OR(KP7="abs",ISBLANK(KP7)),KQ7/KQ$5*100,IF(OR(ISBLANK(KQ7),KQ7="abs"),KP7/KP$5*100,IF(OR(KP7&gt;KP$5,KQ7&gt;KQ$5),"E",(KP7+KQ7)/(KP$5+KQ$5)*100)))))))</f>
        <v/>
      </c>
      <c r="KS7" s="118" t="str">
        <f>IF(OR(AND(ISBLANK(KP7),KQ7="abs"),AND(ISBLANK(KQ7),KP7="abs"),AND(KP7="abs",KQ7="abs")),"abs",IF(KR7=" "," ",IF(KR7="E"," ",IF(KR7&gt;=75,"X",IF(KR7&gt;=50,"/",".")))))</f>
        <v/>
      </c>
      <c r="KT7" s="25"/>
      <c r="KU7" s="25"/>
      <c r="KV7" s="148" t="str">
        <f t="shared" si="51"/>
        <v/>
      </c>
      <c r="KW7" s="118" t="str">
        <f t="shared" si="52"/>
        <v/>
      </c>
      <c r="KX7" s="25"/>
      <c r="KY7" s="25"/>
      <c r="KZ7" s="148" t="str">
        <f t="shared" si="53"/>
        <v/>
      </c>
      <c r="LA7" s="118"/>
      <c r="LB7" s="25"/>
      <c r="LC7" s="25"/>
      <c r="LD7" s="148" t="str">
        <f>IF(OR(AND(ISBLANK(LC7),ISBLANK(LB7)),AND(ISBLANK(LC$5),ISBLANK(LB$5)))," ",IF(OR(AND(ISNUMBER(LB7),LB7&gt;LB$5),AND(ISNUMBER(LC7),LC7&gt;LC$5)),"E",IF(OR(AND(LB7="abs",LC7="abs"),AND(ISBLANK(LB7),LC7="abs"),AND(ISBLANK(LC7),LB7="abs")),"abs",IF(OR(AND(LC7="abs",LB7&gt;LB$5),AND(LB7="abs",LC7&gt;LC$5)),"E",IF(OR(LB7="abs",ISBLANK(LB7)),LC7/LC$5*100,IF(OR(ISBLANK(LC7),LC7="abs"),LB7/LB$5*100,IF(OR(LB7&gt;LB$5,LC7&gt;LC$5),"E",(LB7+LC7)/(LB$5+LC$5)*100)))))))</f>
        <v/>
      </c>
      <c r="LE7" s="118"/>
      <c r="LF7" s="25"/>
      <c r="LG7" s="25"/>
      <c r="LH7" s="148" t="str">
        <f>IF(OR(AND(ISBLANK(LG7),ISBLANK(LF7)),AND(ISBLANK(LG$5),ISBLANK(LF$5)))," ",IF(OR(AND(ISNUMBER(LF7),LF7&gt;LF$5),AND(ISNUMBER(LG7),LG7&gt;LG$5)),"E",IF(OR(AND(LF7="abs",LG7="abs"),AND(ISBLANK(LF7),LG7="abs"),AND(ISBLANK(LG7),LF7="abs")),"abs",IF(OR(AND(LG7="abs",LF7&gt;LF$5),AND(LF7="abs",LG7&gt;LG$5)),"E",IF(OR(LF7="abs",ISBLANK(LF7)),LG7/LG$5*100,IF(OR(ISBLANK(LG7),LG7="abs"),LF7/LF$5*100,IF(OR(LF7&gt;LF$5,LG7&gt;LG$5),"E",(LF7+LG7)/(LF$5+LG$5)*100)))))))</f>
        <v/>
      </c>
      <c r="LI7" s="118" t="str">
        <f>IF(OR(AND(ISBLANK(LF7),LG7="abs"),AND(ISBLANK(LG7),LF7="abs"),AND(LF7="abs",LG7="abs")),"abs",IF(LH7=" "," ",IF(LH7="E"," ",IF(LH7&gt;=75,"X",IF(LH7&gt;=50,"/",".")))))</f>
        <v/>
      </c>
      <c r="LK7" s="93" t="str">
        <f>IF(ISBLANK(KN7)," ",KN7)</f>
        <v>Nom2</v>
      </c>
      <c r="LL7" s="94" t="str">
        <f>IF(ISBLANK(KO7)," ",KO7)</f>
        <v>Prénom2</v>
      </c>
      <c r="LM7" s="83"/>
      <c r="LN7" s="25"/>
      <c r="LO7" s="148" t="str">
        <f>IF(OR(AND(ISBLANK(LN7),ISBLANK(LM7)),AND(ISBLANK(LN$5),ISBLANK(LM$5)))," ",IF(OR(AND(ISNUMBER(LM7),LM7&gt;LM$5),AND(ISNUMBER(LN7),LN7&gt;LN$5)),"E",IF(OR(AND(LM7="abs",LN7="abs"),AND(ISBLANK(LM7),LN7="abs"),AND(ISBLANK(LN7),LM7="abs")),"abs",IF(OR(AND(LN7="abs",LM7&gt;LM$5),AND(LM7="abs",LN7&gt;LN$5)),"E",IF(OR(LM7="abs",ISBLANK(LM7)),LN7/LN$5*100,IF(OR(ISBLANK(LN7),LN7="abs"),LM7/LM$5*100,IF(OR(LM7&gt;LM$5,LN7&gt;LN$5),"E",(LM7+LN7)/(LM$5+LN$5)*100)))))))</f>
        <v/>
      </c>
      <c r="LP7" s="118" t="str">
        <f>IF(OR(AND(ISBLANK(LM7),LN7="abs"),AND(ISBLANK(LN7),LM7="abs"),AND(LM7="abs",LN7="abs")),"abs",IF(LO7=" "," ",IF(LO7="E"," ",IF(LO7&gt;=75,"X",IF(LO7&gt;=50,"/",".")))))</f>
        <v/>
      </c>
      <c r="LQ7" s="25"/>
      <c r="LR7" s="25"/>
      <c r="LS7" s="148" t="str">
        <f t="shared" si="54"/>
        <v/>
      </c>
      <c r="LT7" s="118" t="str">
        <f t="shared" si="55"/>
        <v/>
      </c>
    </row>
    <row r="8" spans="1:332" ht="15" customHeight="1">
      <c r="A8" s="112"/>
      <c r="B8" s="111"/>
      <c r="C8" s="82"/>
      <c r="D8" s="24"/>
      <c r="E8" s="2" t="str">
        <f t="shared" si="56"/>
        <v/>
      </c>
      <c r="F8" s="95" t="str">
        <f t="shared" si="0"/>
        <v/>
      </c>
      <c r="G8" s="24"/>
      <c r="H8" s="24"/>
      <c r="I8" s="2" t="str">
        <f t="shared" si="1"/>
        <v/>
      </c>
      <c r="J8" s="95" t="str">
        <f t="shared" si="2"/>
        <v/>
      </c>
      <c r="K8" s="24"/>
      <c r="L8" s="24"/>
      <c r="M8" s="2" t="str">
        <f t="shared" si="3"/>
        <v/>
      </c>
      <c r="N8" s="95" t="str">
        <f t="shared" si="4"/>
        <v/>
      </c>
      <c r="O8" s="24"/>
      <c r="P8" s="24"/>
      <c r="Q8" s="2" t="str">
        <f t="shared" si="5"/>
        <v/>
      </c>
      <c r="R8" s="95" t="str">
        <f t="shared" si="6"/>
        <v/>
      </c>
      <c r="S8" s="24"/>
      <c r="T8" s="24"/>
      <c r="U8" s="2" t="str">
        <f t="shared" si="7"/>
        <v/>
      </c>
      <c r="V8" s="95" t="str">
        <f t="shared" si="8"/>
        <v/>
      </c>
      <c r="W8" s="92"/>
      <c r="X8" s="90" t="str">
        <f>IF(ISBLANK(A8)," ",A8)</f>
        <v/>
      </c>
      <c r="Y8" s="91" t="str">
        <f t="shared" ref="Y8:Y15" si="61">IF(ISBLANK(B8)," ",B8)</f>
        <v/>
      </c>
      <c r="Z8" s="82"/>
      <c r="AA8" s="24"/>
      <c r="AB8" s="2" t="str">
        <f t="shared" ref="AB8:AB35" si="62">IF(OR(AND(ISBLANK(AA8),ISBLANK(Z8)),AND(ISBLANK(AA$5),ISBLANK(Z$5)))," ",IF(OR(AND(ISNUMBER(Z8),Z8&gt;Z$5),AND(ISNUMBER(AA8),AA8&gt;AA$5)),"E",IF(OR(AND(Z8="abs",AA8="abs"),AND(ISBLANK(Z8),AA8="abs"),AND(ISBLANK(AA8),Z8="abs")),"abs",IF(OR(AND(AA8="abs",Z8&gt;Z$5),AND(Z8="abs",AA8&gt;AA$5)),"E",IF(OR(Z8="abs",ISBLANK(Z8)),AA8/AA$5*100,IF(OR(ISBLANK(AA8),AA8="abs"),Z8/Z$5*100,IF(OR(Z8&gt;Z$5,AA8&gt;AA$5),"E",(Z8+AA8)/(Z$5+AA$5)*100)))))))</f>
        <v/>
      </c>
      <c r="AC8" s="95" t="str">
        <f t="shared" si="9"/>
        <v/>
      </c>
      <c r="AD8" s="24"/>
      <c r="AE8" s="24"/>
      <c r="AF8" s="2" t="str">
        <f t="shared" si="10"/>
        <v/>
      </c>
      <c r="AG8" s="95" t="str">
        <f t="shared" si="11"/>
        <v/>
      </c>
      <c r="AH8" s="24"/>
      <c r="AI8" s="24"/>
      <c r="AJ8" s="2" t="str">
        <f t="shared" si="12"/>
        <v/>
      </c>
      <c r="AK8" s="95" t="str">
        <f t="shared" si="13"/>
        <v/>
      </c>
      <c r="AL8" s="24"/>
      <c r="AM8" s="24"/>
      <c r="AN8" s="2" t="str">
        <f t="shared" si="14"/>
        <v/>
      </c>
      <c r="AO8" s="95" t="str">
        <f t="shared" si="15"/>
        <v/>
      </c>
      <c r="AP8" s="24"/>
      <c r="AQ8" s="24"/>
      <c r="AR8" s="2" t="str">
        <f t="shared" si="16"/>
        <v/>
      </c>
      <c r="AS8" s="95" t="str">
        <f t="shared" si="17"/>
        <v/>
      </c>
      <c r="AU8" s="90" t="str">
        <f>IF(ISBLANK(X8)," ",X8)</f>
        <v/>
      </c>
      <c r="AV8" s="91" t="str">
        <f>IF(ISBLANK(Y8)," ",Y8)</f>
        <v/>
      </c>
      <c r="AW8" s="82"/>
      <c r="AX8" s="24"/>
      <c r="AY8" s="2" t="str">
        <f t="shared" ref="AY8:AY35" si="63">IF(OR(AND(ISBLANK(AX8),ISBLANK(AW8)),AND(ISBLANK(AX$5),ISBLANK(AW$5)))," ",IF(OR(AND(ISNUMBER(AW8),AW8&gt;AW$5),AND(ISNUMBER(AX8),AX8&gt;AX$5)),"E",IF(OR(AND(AW8="abs",AX8="abs"),AND(ISBLANK(AW8),AX8="abs"),AND(ISBLANK(AX8),AW8="abs")),"abs",IF(OR(AND(AX8="abs",AW8&gt;AW$5),AND(AW8="abs",AX8&gt;AX$5)),"E",IF(OR(AW8="abs",ISBLANK(AW8)),AX8/AX$5*100,IF(OR(ISBLANK(AX8),AX8="abs"),AW8/AW$5*100,IF(OR(AW8&gt;AW$5,AX8&gt;AX$5),"E",(AW8+AX8)/(AW$5+AX$5)*100)))))))</f>
        <v/>
      </c>
      <c r="AZ8" s="95" t="str">
        <f t="shared" ref="AZ8:AZ35" si="64">IF(OR(AND(ISBLANK(AW8),AX8="abs"),AND(ISBLANK(AX8),AW8="abs"),AND(AW8="abs",AX8="abs")),"abs",IF(AY8=" "," ",IF(AY8="E"," ",IF(AY8&gt;=75,"X",IF(AY8&gt;=50,"/",".")))))</f>
        <v/>
      </c>
      <c r="BA8" s="24"/>
      <c r="BB8" s="24"/>
      <c r="BC8" s="2" t="str">
        <f t="shared" si="18"/>
        <v/>
      </c>
      <c r="BD8" s="95" t="str">
        <f t="shared" si="19"/>
        <v/>
      </c>
      <c r="BE8" s="24"/>
      <c r="BF8" s="24"/>
      <c r="BG8" s="2" t="str">
        <f t="shared" si="20"/>
        <v/>
      </c>
      <c r="BH8" s="95" t="str">
        <f>IF(OR(AND(ISBLANK(BE8),BF8="abs"),AND(ISBLANK(BF8),BE8="abs"),AND(BE8="abs",BF8="abs")),"abs",IF(BG8=" "," ",IF(BG8="E"," ",IF(BG8&gt;=75,"X",IF(BG8&gt;=50,"/",".")))))</f>
        <v/>
      </c>
      <c r="BI8" s="24"/>
      <c r="BJ8" s="24"/>
      <c r="BK8" s="2" t="str">
        <f t="shared" ref="BK8:BK35" si="65">IF(OR(AND(ISBLANK(BJ8),ISBLANK(BI8)),AND(ISBLANK(BJ$5),ISBLANK(BI$5)))," ",IF(OR(AND(ISNUMBER(BI8),BI8&gt;BI$5),AND(ISNUMBER(BJ8),BJ8&gt;BJ$5)),"E",IF(OR(AND(BI8="abs",BJ8="abs"),AND(ISBLANK(BI8),BJ8="abs"),AND(ISBLANK(BJ8),BI8="abs")),"abs",IF(OR(AND(BJ8="abs",BI8&gt;BI$5),AND(BI8="abs",BJ8&gt;BJ$5)),"E",IF(OR(BI8="abs",ISBLANK(BI8)),BJ8/BJ$5*100,IF(OR(ISBLANK(BJ8),BJ8="abs"),BI8/BI$5*100,IF(OR(BI8&gt;BI$5,BJ8&gt;BJ$5),"E",(BI8+BJ8)/(BI$5+BJ$5)*100)))))))</f>
        <v/>
      </c>
      <c r="BL8" s="95" t="str">
        <f>IF(OR(AND(ISBLANK(BI8),BJ8="abs"),AND(ISBLANK(BJ8),BI8="abs"),AND(BI8="abs",BJ8="abs")),"abs",IF(BK8=" "," ",IF(BK8="E"," ",IF(BK8&gt;=75,"X",IF(BK8&gt;=50,"/",".")))))</f>
        <v/>
      </c>
      <c r="BM8" s="24"/>
      <c r="BN8" s="24"/>
      <c r="BO8" s="2" t="str">
        <f t="shared" ref="BO8:BO35" si="66">IF(OR(AND(ISBLANK(BN8),ISBLANK(BM8)),AND(ISBLANK(BN$5),ISBLANK(BM$5)))," ",IF(OR(AND(ISNUMBER(BM8),BM8&gt;BM$5),AND(ISNUMBER(BN8),BN8&gt;BN$5)),"E",IF(OR(AND(BM8="abs",BN8="abs"),AND(ISBLANK(BM8),BN8="abs"),AND(ISBLANK(BN8),BM8="abs")),"abs",IF(OR(AND(BN8="abs",BM8&gt;BM$5),AND(BM8="abs",BN8&gt;BN$5)),"E",IF(OR(BM8="abs",ISBLANK(BM8)),BN8/BN$5*100,IF(OR(ISBLANK(BN8),BN8="abs"),BM8/BM$5*100,IF(OR(BM8&gt;BM$5,BN8&gt;BN$5),"E",(BM8+BN8)/(BM$5+BN$5)*100)))))))</f>
        <v/>
      </c>
      <c r="BP8" s="95" t="str">
        <f t="shared" ref="BP8:BP35" si="67">IF(OR(AND(ISBLANK(BM8),BN8="abs"),AND(ISBLANK(BN8),BM8="abs"),AND(BM8="abs",BN8="abs")),"abs",IF(BO8=" "," ",IF(BO8="E"," ",IF(BO8&gt;=75,"X",IF(BO8&gt;=50,"/",".")))))</f>
        <v/>
      </c>
      <c r="BR8" s="90" t="str">
        <f t="shared" si="59"/>
        <v/>
      </c>
      <c r="BS8" s="91" t="str">
        <f t="shared" ref="BS8:BS15" si="68">IF(ISBLANK(AV8)," ",AV8)</f>
        <v/>
      </c>
      <c r="BT8" s="82"/>
      <c r="BU8" s="24"/>
      <c r="BV8" s="2" t="str">
        <f t="shared" ref="BV8:BV35" si="69">IF(OR(AND(ISBLANK(BU8),ISBLANK(BT8)),AND(ISBLANK(BU$5),ISBLANK(BT$5)))," ",IF(OR(AND(ISNUMBER(BT8),BT8&gt;BT$5),AND(ISNUMBER(BU8),BU8&gt;BU$5)),"E",IF(OR(AND(BT8="abs",BU8="abs"),AND(ISBLANK(BT8),BU8="abs"),AND(ISBLANK(BU8),BT8="abs")),"abs",IF(OR(AND(BU8="abs",BT8&gt;BT$5),AND(BT8="abs",BU8&gt;BU$5)),"E",IF(OR(BT8="abs",ISBLANK(BT8)),BU8/BU$5*100,IF(OR(ISBLANK(BU8),BU8="abs"),BT8/BT$5*100,IF(OR(BT8&gt;BT$5,BU8&gt;BU$5),"E",(BT8+BU8)/(BT$5+BU$5)*100)))))))</f>
        <v/>
      </c>
      <c r="BW8" s="95" t="str">
        <f t="shared" ref="BW8:BW35" si="70">IF(OR(AND(ISBLANK(BT8),BU8="abs"),AND(ISBLANK(BU8),BT8="abs"),AND(BT8="abs",BU8="abs")),"abs",IF(BV8=" "," ",IF(BV8="E"," ",IF(BV8&gt;=75,"X",IF(BV8&gt;=50,"/",".")))))</f>
        <v/>
      </c>
      <c r="BX8" s="24"/>
      <c r="BY8" s="24"/>
      <c r="BZ8" s="2" t="str">
        <f t="shared" si="21"/>
        <v/>
      </c>
      <c r="CA8" s="95" t="str">
        <f t="shared" si="22"/>
        <v/>
      </c>
      <c r="CB8" s="24"/>
      <c r="CC8" s="24"/>
      <c r="CD8" s="2" t="str">
        <f t="shared" si="23"/>
        <v/>
      </c>
      <c r="CE8" s="95" t="str">
        <f>IF(OR(AND(ISBLANK(CB8),CC8="abs"),AND(ISBLANK(CC8),CB8="abs"),AND(CB8="abs",CC8="abs")),"abs",IF(CD8=" "," ",IF(CD8="E"," ",IF(CD8&gt;=75,"X",IF(CD8&gt;=50,"/",".")))))</f>
        <v/>
      </c>
      <c r="CF8" s="24"/>
      <c r="CG8" s="24"/>
      <c r="CH8" s="2" t="str">
        <f t="shared" ref="CH8:CH35" si="71">IF(OR(AND(ISBLANK(CG8),ISBLANK(CF8)),AND(ISBLANK(CG$5),ISBLANK(CF$5)))," ",IF(OR(AND(ISNUMBER(CF8),CF8&gt;CF$5),AND(ISNUMBER(CG8),CG8&gt;CG$5)),"E",IF(OR(AND(CF8="abs",CG8="abs"),AND(ISBLANK(CF8),CG8="abs"),AND(ISBLANK(CG8),CF8="abs")),"abs",IF(OR(AND(CG8="abs",CF8&gt;CF$5),AND(CF8="abs",CG8&gt;CG$5)),"E",IF(OR(CF8="abs",ISBLANK(CF8)),CG8/CG$5*100,IF(OR(ISBLANK(CG8),CG8="abs"),CF8/CF$5*100,IF(OR(CF8&gt;CF$5,CG8&gt;CG$5),"E",(CF8+CG8)/(CF$5+CG$5)*100)))))))</f>
        <v/>
      </c>
      <c r="CI8" s="95" t="str">
        <f>IF(OR(AND(ISBLANK(CF8),CG8="abs"),AND(ISBLANK(CG8),CF8="abs"),AND(CF8="abs",CG8="abs")),"abs",IF(CH8=" "," ",IF(CH8="E"," ",IF(CH8&gt;=75,"X",IF(CH8&gt;=50,"/",".")))))</f>
        <v/>
      </c>
      <c r="CJ8" s="24"/>
      <c r="CK8" s="24"/>
      <c r="CL8" s="2" t="str">
        <f t="shared" ref="CL8:CL35" si="72">IF(OR(AND(ISBLANK(CK8),ISBLANK(CJ8)),AND(ISBLANK(CK$5),ISBLANK(CJ$5)))," ",IF(OR(AND(ISNUMBER(CJ8),CJ8&gt;CJ$5),AND(ISNUMBER(CK8),CK8&gt;CK$5)),"E",IF(OR(AND(CJ8="abs",CK8="abs"),AND(ISBLANK(CJ8),CK8="abs"),AND(ISBLANK(CK8),CJ8="abs")),"abs",IF(OR(AND(CK8="abs",CJ8&gt;CJ$5),AND(CJ8="abs",CK8&gt;CK$5)),"E",IF(OR(CJ8="abs",ISBLANK(CJ8)),CK8/CK$5*100,IF(OR(ISBLANK(CK8),CK8="abs"),CJ8/CJ$5*100,IF(OR(CJ8&gt;CJ$5,CK8&gt;CK$5),"E",(CJ8+CK8)/(CJ$5+CK$5)*100)))))))</f>
        <v/>
      </c>
      <c r="CM8" s="95" t="str">
        <f t="shared" ref="CM8:CM35" si="73">IF(OR(AND(ISBLANK(CJ8),CK8="abs"),AND(ISBLANK(CK8),CJ8="abs"),AND(CJ8="abs",CK8="abs")),"abs",IF(CL8=" "," ",IF(CL8="E"," ",IF(CL8&gt;=75,"X",IF(CL8&gt;=50,"/",".")))))</f>
        <v/>
      </c>
      <c r="CO8" s="90" t="str">
        <f t="shared" si="60"/>
        <v/>
      </c>
      <c r="CP8" s="91" t="str">
        <f t="shared" ref="CP8:CP15" si="74">IF(ISBLANK(BS8)," ",BS8)</f>
        <v/>
      </c>
      <c r="CQ8" s="82"/>
      <c r="CR8" s="24"/>
      <c r="CS8" s="2" t="str">
        <f t="shared" ref="CS8:CS35" si="75">IF(OR(AND(ISBLANK(CR8),ISBLANK(CQ8)),AND(ISBLANK(CR$5),ISBLANK(CQ$5)))," ",IF(OR(AND(ISNUMBER(CQ8),CQ8&gt;CQ$5),AND(ISNUMBER(CR8),CR8&gt;CR$5)),"E",IF(OR(AND(CQ8="abs",CR8="abs"),AND(ISBLANK(CQ8),CR8="abs"),AND(ISBLANK(CR8),CQ8="abs")),"abs",IF(OR(AND(CR8="abs",CQ8&gt;CQ$5),AND(CQ8="abs",CR8&gt;CR$5)),"E",IF(OR(CQ8="abs",ISBLANK(CQ8)),CR8/CR$5*100,IF(OR(ISBLANK(CR8),CR8="abs"),CQ8/CQ$5*100,IF(OR(CQ8&gt;CQ$5,CR8&gt;CR$5),"E",(CQ8+CR8)/(CQ$5+CR$5)*100)))))))</f>
        <v/>
      </c>
      <c r="CT8" s="95" t="str">
        <f t="shared" ref="CT8:CT35" si="76">IF(OR(AND(ISBLANK(CQ8),CR8="abs"),AND(ISBLANK(CR8),CQ8="abs"),AND(CQ8="abs",CR8="abs")),"abs",IF(CS8=" "," ",IF(CS8="E"," ",IF(CS8&gt;=75,"X",IF(CS8&gt;=50,"/",".")))))</f>
        <v/>
      </c>
      <c r="CU8" s="24"/>
      <c r="CV8" s="24"/>
      <c r="CW8" s="2" t="str">
        <f t="shared" si="24"/>
        <v/>
      </c>
      <c r="CX8" s="95" t="str">
        <f t="shared" si="25"/>
        <v/>
      </c>
      <c r="CY8" s="24"/>
      <c r="CZ8" s="24"/>
      <c r="DA8" s="2" t="str">
        <f t="shared" si="26"/>
        <v/>
      </c>
      <c r="DB8" s="95" t="str">
        <f>IF(OR(AND(ISBLANK(CY8),CZ8="abs"),AND(ISBLANK(CZ8),CY8="abs"),AND(CY8="abs",CZ8="abs")),"abs",IF(DA8=" "," ",IF(DA8="E"," ",IF(DA8&gt;=75,"X",IF(DA8&gt;=50,"/",".")))))</f>
        <v/>
      </c>
      <c r="DC8" s="24"/>
      <c r="DD8" s="24"/>
      <c r="DE8" s="2" t="str">
        <f t="shared" ref="DE8:DE35" si="77">IF(OR(AND(ISBLANK(DD8),ISBLANK(DC8)),AND(ISBLANK(DD$5),ISBLANK(DC$5)))," ",IF(OR(AND(ISNUMBER(DC8),DC8&gt;DC$5),AND(ISNUMBER(DD8),DD8&gt;DD$5)),"E",IF(OR(AND(DC8="abs",DD8="abs"),AND(ISBLANK(DC8),DD8="abs"),AND(ISBLANK(DD8),DC8="abs")),"abs",IF(OR(AND(DD8="abs",DC8&gt;DC$5),AND(DC8="abs",DD8&gt;DD$5)),"E",IF(OR(DC8="abs",ISBLANK(DC8)),DD8/DD$5*100,IF(OR(ISBLANK(DD8),DD8="abs"),DC8/DC$5*100,IF(OR(DC8&gt;DC$5,DD8&gt;DD$5),"E",(DC8+DD8)/(DC$5+DD$5)*100)))))))</f>
        <v/>
      </c>
      <c r="DF8" s="95" t="str">
        <f>IF(OR(AND(ISBLANK(DC8),DD8="abs"),AND(ISBLANK(DD8),DC8="abs"),AND(DC8="abs",DD8="abs")),"abs",IF(DE8=" "," ",IF(DE8="E"," ",IF(DE8&gt;=75,"X",IF(DE8&gt;=50,"/",".")))))</f>
        <v/>
      </c>
      <c r="DG8" s="24"/>
      <c r="DH8" s="24"/>
      <c r="DI8" s="2" t="str">
        <f t="shared" ref="DI8:DI35" si="78">IF(OR(AND(ISBLANK(DH8),ISBLANK(DG8)),AND(ISBLANK(DH$5),ISBLANK(DG$5)))," ",IF(OR(AND(ISNUMBER(DG8),DG8&gt;DG$5),AND(ISNUMBER(DH8),DH8&gt;DH$5)),"E",IF(OR(AND(DG8="abs",DH8="abs"),AND(ISBLANK(DG8),DH8="abs"),AND(ISBLANK(DH8),DG8="abs")),"abs",IF(OR(AND(DH8="abs",DG8&gt;DG$5),AND(DG8="abs",DH8&gt;DH$5)),"E",IF(OR(DG8="abs",ISBLANK(DG8)),DH8/DH$5*100,IF(OR(ISBLANK(DH8),DH8="abs"),DG8/DG$5*100,IF(OR(DG8&gt;DG$5,DH8&gt;DH$5),"E",(DG8+DH8)/(DG$5+DH$5)*100)))))))</f>
        <v/>
      </c>
      <c r="DJ8" s="95" t="str">
        <f t="shared" ref="DJ8:DJ35" si="79">IF(OR(AND(ISBLANK(DG8),DH8="abs"),AND(ISBLANK(DH8),DG8="abs"),AND(DG8="abs",DH8="abs")),"abs",IF(DI8=" "," ",IF(DI8="E"," ",IF(DI8&gt;=75,"X",IF(DI8&gt;=50,"/",".")))))</f>
        <v/>
      </c>
      <c r="DL8" s="90" t="str">
        <f t="shared" ref="DL8:DL15" si="80">IF(ISBLANK(CO8)," ",CO8)</f>
        <v/>
      </c>
      <c r="DM8" s="91" t="str">
        <f t="shared" ref="DM8:DM15" si="81">IF(ISBLANK(CP8)," ",CP8)</f>
        <v/>
      </c>
      <c r="DN8" s="82"/>
      <c r="DO8" s="24"/>
      <c r="DP8" s="2" t="str">
        <f t="shared" ref="DP8:DP35" si="82">IF(OR(AND(ISBLANK(DO8),ISBLANK(DN8)),AND(ISBLANK(DO$5),ISBLANK(DN$5)))," ",IF(OR(AND(ISNUMBER(DN8),DN8&gt;DN$5),AND(ISNUMBER(DO8),DO8&gt;DO$5)),"E",IF(OR(AND(DN8="abs",DO8="abs"),AND(ISBLANK(DN8),DO8="abs"),AND(ISBLANK(DO8),DN8="abs")),"abs",IF(OR(AND(DO8="abs",DN8&gt;DN$5),AND(DN8="abs",DO8&gt;DO$5)),"E",IF(OR(DN8="abs",ISBLANK(DN8)),DO8/DO$5*100,IF(OR(ISBLANK(DO8),DO8="abs"),DN8/DN$5*100,IF(OR(DN8&gt;DN$5,DO8&gt;DO$5),"E",(DN8+DO8)/(DN$5+DO$5)*100)))))))</f>
        <v/>
      </c>
      <c r="DQ8" s="95" t="str">
        <f t="shared" ref="DQ8:DQ35" si="83">IF(OR(AND(ISBLANK(DN8),DO8="abs"),AND(ISBLANK(DO8),DN8="abs"),AND(DN8="abs",DO8="abs")),"abs",IF(DP8=" "," ",IF(DP8="E"," ",IF(DP8&gt;=75,"X",IF(DP8&gt;=50,"/",".")))))</f>
        <v/>
      </c>
      <c r="DR8" s="24"/>
      <c r="DS8" s="24"/>
      <c r="DT8" s="2" t="str">
        <f t="shared" si="27"/>
        <v/>
      </c>
      <c r="DU8" s="95" t="str">
        <f t="shared" si="28"/>
        <v/>
      </c>
      <c r="DV8" s="24"/>
      <c r="DW8" s="24"/>
      <c r="DX8" s="2" t="str">
        <f t="shared" si="29"/>
        <v/>
      </c>
      <c r="DY8" s="95" t="str">
        <f>IF(OR(AND(ISBLANK(DV8),DW8="abs"),AND(ISBLANK(DW8),DV8="abs"),AND(DV8="abs",DW8="abs")),"abs",IF(DX8=" "," ",IF(DX8="E"," ",IF(DX8&gt;=75,"X",IF(DX8&gt;=50,"/",".")))))</f>
        <v/>
      </c>
      <c r="DZ8" s="24"/>
      <c r="EA8" s="24"/>
      <c r="EB8" s="2" t="str">
        <f t="shared" ref="EB8:EB35" si="84">IF(OR(AND(ISBLANK(EA8),ISBLANK(DZ8)),AND(ISBLANK(EA$5),ISBLANK(DZ$5)))," ",IF(OR(AND(ISNUMBER(DZ8),DZ8&gt;DZ$5),AND(ISNUMBER(EA8),EA8&gt;EA$5)),"E",IF(OR(AND(DZ8="abs",EA8="abs"),AND(ISBLANK(DZ8),EA8="abs"),AND(ISBLANK(EA8),DZ8="abs")),"abs",IF(OR(AND(EA8="abs",DZ8&gt;DZ$5),AND(DZ8="abs",EA8&gt;EA$5)),"E",IF(OR(DZ8="abs",ISBLANK(DZ8)),EA8/EA$5*100,IF(OR(ISBLANK(EA8),EA8="abs"),DZ8/DZ$5*100,IF(OR(DZ8&gt;DZ$5,EA8&gt;EA$5),"E",(DZ8+EA8)/(DZ$5+EA$5)*100)))))))</f>
        <v/>
      </c>
      <c r="EC8" s="95" t="str">
        <f>IF(OR(AND(ISBLANK(DZ8),EA8="abs"),AND(ISBLANK(EA8),DZ8="abs"),AND(DZ8="abs",EA8="abs")),"abs",IF(EB8=" "," ",IF(EB8="E"," ",IF(EB8&gt;=75,"X",IF(EB8&gt;=50,"/",".")))))</f>
        <v/>
      </c>
      <c r="ED8" s="24"/>
      <c r="EE8" s="24"/>
      <c r="EF8" s="2" t="str">
        <f t="shared" ref="EF8:EF35" si="85">IF(OR(AND(ISBLANK(EE8),ISBLANK(ED8)),AND(ISBLANK(EE$5),ISBLANK(ED$5)))," ",IF(OR(AND(ISNUMBER(ED8),ED8&gt;ED$5),AND(ISNUMBER(EE8),EE8&gt;EE$5)),"E",IF(OR(AND(ED8="abs",EE8="abs"),AND(ISBLANK(ED8),EE8="abs"),AND(ISBLANK(EE8),ED8="abs")),"abs",IF(OR(AND(EE8="abs",ED8&gt;ED$5),AND(ED8="abs",EE8&gt;EE$5)),"E",IF(OR(ED8="abs",ISBLANK(ED8)),EE8/EE$5*100,IF(OR(ISBLANK(EE8),EE8="abs"),ED8/ED$5*100,IF(OR(ED8&gt;ED$5,EE8&gt;EE$5),"E",(ED8+EE8)/(ED$5+EE$5)*100)))))))</f>
        <v/>
      </c>
      <c r="EG8" s="95" t="str">
        <f t="shared" ref="EG8:EG35" si="86">IF(OR(AND(ISBLANK(ED8),EE8="abs"),AND(ISBLANK(EE8),ED8="abs"),AND(ED8="abs",EE8="abs")),"abs",IF(EF8=" "," ",IF(EF8="E"," ",IF(EF8&gt;=75,"X",IF(EF8&gt;=50,"/",".")))))</f>
        <v/>
      </c>
      <c r="EI8" s="90" t="str">
        <f t="shared" ref="EI8:EI15" si="87">IF(ISBLANK(DL8)," ",DL8)</f>
        <v/>
      </c>
      <c r="EJ8" s="91" t="str">
        <f t="shared" ref="EJ8:EJ15" si="88">IF(ISBLANK(DM8)," ",DM8)</f>
        <v/>
      </c>
      <c r="EK8" s="82"/>
      <c r="EL8" s="24"/>
      <c r="EM8" s="2" t="str">
        <f t="shared" ref="EM8:EM35" si="89">IF(OR(AND(ISBLANK(EL8),ISBLANK(EK8)),AND(ISBLANK(EL$5),ISBLANK(EK$5)))," ",IF(OR(AND(ISNUMBER(EK8),EK8&gt;EK$5),AND(ISNUMBER(EL8),EL8&gt;EL$5)),"E",IF(OR(AND(EK8="abs",EL8="abs"),AND(ISBLANK(EK8),EL8="abs"),AND(ISBLANK(EL8),EK8="abs")),"abs",IF(OR(AND(EL8="abs",EK8&gt;EK$5),AND(EK8="abs",EL8&gt;EL$5)),"E",IF(OR(EK8="abs",ISBLANK(EK8)),EL8/EL$5*100,IF(OR(ISBLANK(EL8),EL8="abs"),EK8/EK$5*100,IF(OR(EK8&gt;EK$5,EL8&gt;EL$5),"E",(EK8+EL8)/(EK$5+EL$5)*100)))))))</f>
        <v/>
      </c>
      <c r="EN8" s="95" t="str">
        <f t="shared" ref="EN8:EN35" si="90">IF(OR(AND(ISBLANK(EK8),EL8="abs"),AND(ISBLANK(EL8),EK8="abs"),AND(EK8="abs",EL8="abs")),"abs",IF(EM8=" "," ",IF(EM8="E"," ",IF(EM8&gt;=75,"X",IF(EM8&gt;=50,"/",".")))))</f>
        <v/>
      </c>
      <c r="EO8" s="24"/>
      <c r="EP8" s="24"/>
      <c r="EQ8" s="2" t="str">
        <f t="shared" si="30"/>
        <v/>
      </c>
      <c r="ER8" s="95" t="str">
        <f t="shared" si="31"/>
        <v/>
      </c>
      <c r="ES8" s="24"/>
      <c r="ET8" s="24"/>
      <c r="EU8" s="2" t="str">
        <f t="shared" si="32"/>
        <v/>
      </c>
      <c r="EV8" s="95" t="str">
        <f>IF(OR(AND(ISBLANK(ES8),ET8="abs"),AND(ISBLANK(ET8),ES8="abs"),AND(ES8="abs",ET8="abs")),"abs",IF(EU8=" "," ",IF(EU8="E"," ",IF(EU8&gt;=75,"X",IF(EU8&gt;=50,"/",".")))))</f>
        <v/>
      </c>
      <c r="EW8" s="24"/>
      <c r="EX8" s="24"/>
      <c r="EY8" s="2" t="str">
        <f t="shared" ref="EY8:EY35" si="91">IF(OR(AND(ISBLANK(EX8),ISBLANK(EW8)),AND(ISBLANK(EX$5),ISBLANK(EW$5)))," ",IF(OR(AND(ISNUMBER(EW8),EW8&gt;EW$5),AND(ISNUMBER(EX8),EX8&gt;EX$5)),"E",IF(OR(AND(EW8="abs",EX8="abs"),AND(ISBLANK(EW8),EX8="abs"),AND(ISBLANK(EX8),EW8="abs")),"abs",IF(OR(AND(EX8="abs",EW8&gt;EW$5),AND(EW8="abs",EX8&gt;EX$5)),"E",IF(OR(EW8="abs",ISBLANK(EW8)),EX8/EX$5*100,IF(OR(ISBLANK(EX8),EX8="abs"),EW8/EW$5*100,IF(OR(EW8&gt;EW$5,EX8&gt;EX$5),"E",(EW8+EX8)/(EW$5+EX$5)*100)))))))</f>
        <v/>
      </c>
      <c r="EZ8" s="95" t="str">
        <f>IF(OR(AND(ISBLANK(EW8),EX8="abs"),AND(ISBLANK(EX8),EW8="abs"),AND(EW8="abs",EX8="abs")),"abs",IF(EY8=" "," ",IF(EY8="E"," ",IF(EY8&gt;=75,"X",IF(EY8&gt;=50,"/",".")))))</f>
        <v/>
      </c>
      <c r="FA8" s="24"/>
      <c r="FB8" s="24"/>
      <c r="FC8" s="2" t="str">
        <f t="shared" ref="FC8:FC35" si="92">IF(OR(AND(ISBLANK(FB8),ISBLANK(FA8)),AND(ISBLANK(FB$5),ISBLANK(FA$5)))," ",IF(OR(AND(ISNUMBER(FA8),FA8&gt;FA$5),AND(ISNUMBER(FB8),FB8&gt;FB$5)),"E",IF(OR(AND(FA8="abs",FB8="abs"),AND(ISBLANK(FA8),FB8="abs"),AND(ISBLANK(FB8),FA8="abs")),"abs",IF(OR(AND(FB8="abs",FA8&gt;FA$5),AND(FA8="abs",FB8&gt;FB$5)),"E",IF(OR(FA8="abs",ISBLANK(FA8)),FB8/FB$5*100,IF(OR(ISBLANK(FB8),FB8="abs"),FA8/FA$5*100,IF(OR(FA8&gt;FA$5,FB8&gt;FB$5),"E",(FA8+FB8)/(FA$5+FB$5)*100)))))))</f>
        <v/>
      </c>
      <c r="FD8" s="95" t="str">
        <f t="shared" ref="FD8:FD35" si="93">IF(OR(AND(ISBLANK(FA8),FB8="abs"),AND(ISBLANK(FB8),FA8="abs"),AND(FA8="abs",FB8="abs")),"abs",IF(FC8=" "," ",IF(FC8="E"," ",IF(FC8&gt;=75,"X",IF(FC8&gt;=50,"/",".")))))</f>
        <v/>
      </c>
      <c r="FF8" s="90" t="str">
        <f t="shared" ref="FF8:FF15" si="94">IF(ISBLANK(EI8)," ",EI8)</f>
        <v/>
      </c>
      <c r="FG8" s="91" t="str">
        <f t="shared" ref="FG8:FG15" si="95">IF(ISBLANK(EJ8)," ",EJ8)</f>
        <v/>
      </c>
      <c r="FH8" s="82"/>
      <c r="FI8" s="24"/>
      <c r="FJ8" s="2" t="str">
        <f t="shared" ref="FJ8:FJ35" si="96">IF(OR(AND(ISBLANK(FI8),ISBLANK(FH8)),AND(ISBLANK(FI$5),ISBLANK(FH$5)))," ",IF(OR(AND(ISNUMBER(FH8),FH8&gt;FH$5),AND(ISNUMBER(FI8),FI8&gt;FI$5)),"E",IF(OR(AND(FH8="abs",FI8="abs"),AND(ISBLANK(FH8),FI8="abs"),AND(ISBLANK(FI8),FH8="abs")),"abs",IF(OR(AND(FI8="abs",FH8&gt;FH$5),AND(FH8="abs",FI8&gt;FI$5)),"E",IF(OR(FH8="abs",ISBLANK(FH8)),FI8/FI$5*100,IF(OR(ISBLANK(FI8),FI8="abs"),FH8/FH$5*100,IF(OR(FH8&gt;FH$5,FI8&gt;FI$5),"E",(FH8+FI8)/(FH$5+FI$5)*100)))))))</f>
        <v/>
      </c>
      <c r="FK8" s="95" t="str">
        <f t="shared" ref="FK8:FK35" si="97">IF(OR(AND(ISBLANK(FH8),FI8="abs"),AND(ISBLANK(FI8),FH8="abs"),AND(FH8="abs",FI8="abs")),"abs",IF(FJ8=" "," ",IF(FJ8="E"," ",IF(FJ8&gt;=75,"X",IF(FJ8&gt;=50,"/",".")))))</f>
        <v/>
      </c>
      <c r="FL8" s="24"/>
      <c r="FM8" s="24"/>
      <c r="FN8" s="2" t="str">
        <f t="shared" si="33"/>
        <v/>
      </c>
      <c r="FO8" s="95" t="str">
        <f t="shared" si="34"/>
        <v/>
      </c>
      <c r="FP8" s="24"/>
      <c r="FQ8" s="24"/>
      <c r="FR8" s="2" t="str">
        <f t="shared" si="35"/>
        <v/>
      </c>
      <c r="FS8" s="95" t="str">
        <f>IF(OR(AND(ISBLANK(FP8),FQ8="abs"),AND(ISBLANK(FQ8),FP8="abs"),AND(FP8="abs",FQ8="abs")),"abs",IF(FR8=" "," ",IF(FR8="E"," ",IF(FR8&gt;=75,"X",IF(FR8&gt;=50,"/",".")))))</f>
        <v/>
      </c>
      <c r="FT8" s="24"/>
      <c r="FU8" s="24"/>
      <c r="FV8" s="2" t="str">
        <f t="shared" ref="FV8:FV35" si="98">IF(OR(AND(ISBLANK(FU8),ISBLANK(FT8)),AND(ISBLANK(FU$5),ISBLANK(FT$5)))," ",IF(OR(AND(ISNUMBER(FT8),FT8&gt;FT$5),AND(ISNUMBER(FU8),FU8&gt;FU$5)),"E",IF(OR(AND(FT8="abs",FU8="abs"),AND(ISBLANK(FT8),FU8="abs"),AND(ISBLANK(FU8),FT8="abs")),"abs",IF(OR(AND(FU8="abs",FT8&gt;FT$5),AND(FT8="abs",FU8&gt;FU$5)),"E",IF(OR(FT8="abs",ISBLANK(FT8)),FU8/FU$5*100,IF(OR(ISBLANK(FU8),FU8="abs"),FT8/FT$5*100,IF(OR(FT8&gt;FT$5,FU8&gt;FU$5),"E",(FT8+FU8)/(FT$5+FU$5)*100)))))))</f>
        <v/>
      </c>
      <c r="FW8" s="95" t="str">
        <f>IF(OR(AND(ISBLANK(FT8),FU8="abs"),AND(ISBLANK(FU8),FT8="abs"),AND(FT8="abs",FU8="abs")),"abs",IF(FV8=" "," ",IF(FV8="E"," ",IF(FV8&gt;=75,"X",IF(FV8&gt;=50,"/",".")))))</f>
        <v/>
      </c>
      <c r="FX8" s="24"/>
      <c r="FY8" s="24"/>
      <c r="FZ8" s="2" t="str">
        <f t="shared" ref="FZ8:FZ35" si="99">IF(OR(AND(ISBLANK(FY8),ISBLANK(FX8)),AND(ISBLANK(FY$5),ISBLANK(FX$5)))," ",IF(OR(AND(ISNUMBER(FX8),FX8&gt;FX$5),AND(ISNUMBER(FY8),FY8&gt;FY$5)),"E",IF(OR(AND(FX8="abs",FY8="abs"),AND(ISBLANK(FX8),FY8="abs"),AND(ISBLANK(FY8),FX8="abs")),"abs",IF(OR(AND(FY8="abs",FX8&gt;FX$5),AND(FX8="abs",FY8&gt;FY$5)),"E",IF(OR(FX8="abs",ISBLANK(FX8)),FY8/FY$5*100,IF(OR(ISBLANK(FY8),FY8="abs"),FX8/FX$5*100,IF(OR(FX8&gt;FX$5,FY8&gt;FY$5),"E",(FX8+FY8)/(FX$5+FY$5)*100)))))))</f>
        <v/>
      </c>
      <c r="GA8" s="95" t="str">
        <f t="shared" ref="GA8:GA35" si="100">IF(OR(AND(ISBLANK(FX8),FY8="abs"),AND(ISBLANK(FY8),FX8="abs"),AND(FX8="abs",FY8="abs")),"abs",IF(FZ8=" "," ",IF(FZ8="E"," ",IF(FZ8&gt;=75,"X",IF(FZ8&gt;=50,"/",".")))))</f>
        <v/>
      </c>
      <c r="GC8" s="90" t="str">
        <f t="shared" ref="GC8:GC15" si="101">IF(ISBLANK(FF8)," ",FF8)</f>
        <v/>
      </c>
      <c r="GD8" s="91" t="str">
        <f t="shared" ref="GD8:GD15" si="102">IF(ISBLANK(FG8)," ",FG8)</f>
        <v/>
      </c>
      <c r="GE8" s="82"/>
      <c r="GF8" s="24"/>
      <c r="GG8" s="2" t="str">
        <f t="shared" ref="GG8:GG35" si="103">IF(OR(AND(ISBLANK(GF8),ISBLANK(GE8)),AND(ISBLANK(GF$5),ISBLANK(GE$5)))," ",IF(OR(AND(ISNUMBER(GE8),GE8&gt;GE$5),AND(ISNUMBER(GF8),GF8&gt;GF$5)),"E",IF(OR(AND(GE8="abs",GF8="abs"),AND(ISBLANK(GE8),GF8="abs"),AND(ISBLANK(GF8),GE8="abs")),"abs",IF(OR(AND(GF8="abs",GE8&gt;GE$5),AND(GE8="abs",GF8&gt;GF$5)),"E",IF(OR(GE8="abs",ISBLANK(GE8)),GF8/GF$5*100,IF(OR(ISBLANK(GF8),GF8="abs"),GE8/GE$5*100,IF(OR(GE8&gt;GE$5,GF8&gt;GF$5),"E",(GE8+GF8)/(GE$5+GF$5)*100)))))))</f>
        <v/>
      </c>
      <c r="GH8" s="95" t="str">
        <f t="shared" ref="GH8:GH35" si="104">IF(OR(AND(ISBLANK(GE8),GF8="abs"),AND(ISBLANK(GF8),GE8="abs"),AND(GE8="abs",GF8="abs")),"abs",IF(GG8=" "," ",IF(GG8="E"," ",IF(GG8&gt;=75,"X",IF(GG8&gt;=50,"/",".")))))</f>
        <v/>
      </c>
      <c r="GI8" s="24"/>
      <c r="GJ8" s="24"/>
      <c r="GK8" s="2" t="str">
        <f t="shared" si="36"/>
        <v/>
      </c>
      <c r="GL8" s="95" t="str">
        <f t="shared" si="37"/>
        <v/>
      </c>
      <c r="GM8" s="24"/>
      <c r="GN8" s="24"/>
      <c r="GO8" s="2" t="str">
        <f t="shared" si="38"/>
        <v/>
      </c>
      <c r="GP8" s="95" t="str">
        <f>IF(OR(AND(ISBLANK(GM8),GN8="abs"),AND(ISBLANK(GN8),GM8="abs"),AND(GM8="abs",GN8="abs")),"abs",IF(GO8=" "," ",IF(GO8="E"," ",IF(GO8&gt;=75,"X",IF(GO8&gt;=50,"/",".")))))</f>
        <v/>
      </c>
      <c r="GQ8" s="24"/>
      <c r="GR8" s="24"/>
      <c r="GS8" s="2" t="str">
        <f t="shared" ref="GS8:GS35" si="105">IF(OR(AND(ISBLANK(GR8),ISBLANK(GQ8)),AND(ISBLANK(GR$5),ISBLANK(GQ$5)))," ",IF(OR(AND(ISNUMBER(GQ8),GQ8&gt;GQ$5),AND(ISNUMBER(GR8),GR8&gt;GR$5)),"E",IF(OR(AND(GQ8="abs",GR8="abs"),AND(ISBLANK(GQ8),GR8="abs"),AND(ISBLANK(GR8),GQ8="abs")),"abs",IF(OR(AND(GR8="abs",GQ8&gt;GQ$5),AND(GQ8="abs",GR8&gt;GR$5)),"E",IF(OR(GQ8="abs",ISBLANK(GQ8)),GR8/GR$5*100,IF(OR(ISBLANK(GR8),GR8="abs"),GQ8/GQ$5*100,IF(OR(GQ8&gt;GQ$5,GR8&gt;GR$5),"E",(GQ8+GR8)/(GQ$5+GR$5)*100)))))))</f>
        <v/>
      </c>
      <c r="GT8" s="95" t="str">
        <f>IF(OR(AND(ISBLANK(GQ8),GR8="abs"),AND(ISBLANK(GR8),GQ8="abs"),AND(GQ8="abs",GR8="abs")),"abs",IF(GS8=" "," ",IF(GS8="E"," ",IF(GS8&gt;=75,"X",IF(GS8&gt;=50,"/",".")))))</f>
        <v/>
      </c>
      <c r="GU8" s="24"/>
      <c r="GV8" s="24"/>
      <c r="GW8" s="2" t="str">
        <f t="shared" ref="GW8:GW35" si="106">IF(OR(AND(ISBLANK(GV8),ISBLANK(GU8)),AND(ISBLANK(GV$5),ISBLANK(GU$5)))," ",IF(OR(AND(ISNUMBER(GU8),GU8&gt;GU$5),AND(ISNUMBER(GV8),GV8&gt;GV$5)),"E",IF(OR(AND(GU8="abs",GV8="abs"),AND(ISBLANK(GU8),GV8="abs"),AND(ISBLANK(GV8),GU8="abs")),"abs",IF(OR(AND(GV8="abs",GU8&gt;GU$5),AND(GU8="abs",GV8&gt;GV$5)),"E",IF(OR(GU8="abs",ISBLANK(GU8)),GV8/GV$5*100,IF(OR(ISBLANK(GV8),GV8="abs"),GU8/GU$5*100,IF(OR(GU8&gt;GU$5,GV8&gt;GV$5),"E",(GU8+GV8)/(GU$5+GV$5)*100)))))))</f>
        <v/>
      </c>
      <c r="GX8" s="95" t="str">
        <f t="shared" ref="GX8:GX35" si="107">IF(OR(AND(ISBLANK(GU8),GV8="abs"),AND(ISBLANK(GV8),GU8="abs"),AND(GU8="abs",GV8="abs")),"abs",IF(GW8=" "," ",IF(GW8="E"," ",IF(GW8&gt;=75,"X",IF(GW8&gt;=50,"/",".")))))</f>
        <v/>
      </c>
      <c r="GZ8" s="90" t="str">
        <f t="shared" ref="GZ8:GZ15" si="108">IF(ISBLANK(GC8)," ",GC8)</f>
        <v/>
      </c>
      <c r="HA8" s="91" t="str">
        <f t="shared" ref="HA8:HA15" si="109">IF(ISBLANK(GD8)," ",GD8)</f>
        <v/>
      </c>
      <c r="HB8" s="82"/>
      <c r="HC8" s="24"/>
      <c r="HD8" s="2" t="str">
        <f t="shared" ref="HD8:HD35" si="110">IF(OR(AND(ISBLANK(HC8),ISBLANK(HB8)),AND(ISBLANK(HC$5),ISBLANK(HB$5)))," ",IF(OR(AND(ISNUMBER(HB8),HB8&gt;HB$5),AND(ISNUMBER(HC8),HC8&gt;HC$5)),"E",IF(OR(AND(HB8="abs",HC8="abs"),AND(ISBLANK(HB8),HC8="abs"),AND(ISBLANK(HC8),HB8="abs")),"abs",IF(OR(AND(HC8="abs",HB8&gt;HB$5),AND(HB8="abs",HC8&gt;HC$5)),"E",IF(OR(HB8="abs",ISBLANK(HB8)),HC8/HC$5*100,IF(OR(ISBLANK(HC8),HC8="abs"),HB8/HB$5*100,IF(OR(HB8&gt;HB$5,HC8&gt;HC$5),"E",(HB8+HC8)/(HB$5+HC$5)*100)))))))</f>
        <v/>
      </c>
      <c r="HE8" s="95" t="str">
        <f t="shared" ref="HE8:HE35" si="111">IF(OR(AND(ISBLANK(HB8),HC8="abs"),AND(ISBLANK(HC8),HB8="abs"),AND(HB8="abs",HC8="abs")),"abs",IF(HD8=" "," ",IF(HD8="E"," ",IF(HD8&gt;=75,"X",IF(HD8&gt;=50,"/",".")))))</f>
        <v/>
      </c>
      <c r="HF8" s="24"/>
      <c r="HG8" s="24"/>
      <c r="HH8" s="2" t="str">
        <f t="shared" si="39"/>
        <v/>
      </c>
      <c r="HI8" s="95" t="str">
        <f t="shared" si="40"/>
        <v/>
      </c>
      <c r="HJ8" s="24"/>
      <c r="HK8" s="24"/>
      <c r="HL8" s="2" t="str">
        <f t="shared" si="41"/>
        <v/>
      </c>
      <c r="HM8" s="95" t="str">
        <f>IF(OR(AND(ISBLANK(HJ8),HK8="abs"),AND(ISBLANK(HK8),HJ8="abs"),AND(HJ8="abs",HK8="abs")),"abs",IF(HL8=" "," ",IF(HL8="E"," ",IF(HL8&gt;=75,"X",IF(HL8&gt;=50,"/",".")))))</f>
        <v/>
      </c>
      <c r="HN8" s="24"/>
      <c r="HO8" s="24"/>
      <c r="HP8" s="2" t="str">
        <f t="shared" ref="HP8:HP35" si="112">IF(OR(AND(ISBLANK(HO8),ISBLANK(HN8)),AND(ISBLANK(HO$5),ISBLANK(HN$5)))," ",IF(OR(AND(ISNUMBER(HN8),HN8&gt;HN$5),AND(ISNUMBER(HO8),HO8&gt;HO$5)),"E",IF(OR(AND(HN8="abs",HO8="abs"),AND(ISBLANK(HN8),HO8="abs"),AND(ISBLANK(HO8),HN8="abs")),"abs",IF(OR(AND(HO8="abs",HN8&gt;HN$5),AND(HN8="abs",HO8&gt;HO$5)),"E",IF(OR(HN8="abs",ISBLANK(HN8)),HO8/HO$5*100,IF(OR(ISBLANK(HO8),HO8="abs"),HN8/HN$5*100,IF(OR(HN8&gt;HN$5,HO8&gt;HO$5),"E",(HN8+HO8)/(HN$5+HO$5)*100)))))))</f>
        <v/>
      </c>
      <c r="HQ8" s="95" t="str">
        <f>IF(OR(AND(ISBLANK(HN8),HO8="abs"),AND(ISBLANK(HO8),HN8="abs"),AND(HN8="abs",HO8="abs")),"abs",IF(HP8=" "," ",IF(HP8="E"," ",IF(HP8&gt;=75,"X",IF(HP8&gt;=50,"/",".")))))</f>
        <v/>
      </c>
      <c r="HR8" s="24"/>
      <c r="HS8" s="24"/>
      <c r="HT8" s="2" t="str">
        <f t="shared" ref="HT8:HT35" si="113">IF(OR(AND(ISBLANK(HS8),ISBLANK(HR8)),AND(ISBLANK(HS$5),ISBLANK(HR$5)))," ",IF(OR(AND(ISNUMBER(HR8),HR8&gt;HR$5),AND(ISNUMBER(HS8),HS8&gt;HS$5)),"E",IF(OR(AND(HR8="abs",HS8="abs"),AND(ISBLANK(HR8),HS8="abs"),AND(ISBLANK(HS8),HR8="abs")),"abs",IF(OR(AND(HS8="abs",HR8&gt;HR$5),AND(HR8="abs",HS8&gt;HS$5)),"E",IF(OR(HR8="abs",ISBLANK(HR8)),HS8/HS$5*100,IF(OR(ISBLANK(HS8),HS8="abs"),HR8/HR$5*100,IF(OR(HR8&gt;HR$5,HS8&gt;HS$5),"E",(HR8+HS8)/(HR$5+HS$5)*100)))))))</f>
        <v/>
      </c>
      <c r="HU8" s="95" t="str">
        <f t="shared" ref="HU8:HU35" si="114">IF(OR(AND(ISBLANK(HR8),HS8="abs"),AND(ISBLANK(HS8),HR8="abs"),AND(HR8="abs",HS8="abs")),"abs",IF(HT8=" "," ",IF(HT8="E"," ",IF(HT8&gt;=75,"X",IF(HT8&gt;=50,"/",".")))))</f>
        <v/>
      </c>
      <c r="HW8" s="90" t="str">
        <f t="shared" ref="HW8:HW15" si="115">IF(ISBLANK(GZ8)," ",GZ8)</f>
        <v/>
      </c>
      <c r="HX8" s="91" t="str">
        <f t="shared" ref="HX8:HX15" si="116">IF(ISBLANK(HA8)," ",HA8)</f>
        <v/>
      </c>
      <c r="HY8" s="82"/>
      <c r="HZ8" s="24"/>
      <c r="IA8" s="2" t="str">
        <f t="shared" ref="IA8:IA35" si="117">IF(OR(AND(ISBLANK(HZ8),ISBLANK(HY8)),AND(ISBLANK(HZ$5),ISBLANK(HY$5)))," ",IF(OR(AND(ISNUMBER(HY8),HY8&gt;HY$5),AND(ISNUMBER(HZ8),HZ8&gt;HZ$5)),"E",IF(OR(AND(HY8="abs",HZ8="abs"),AND(ISBLANK(HY8),HZ8="abs"),AND(ISBLANK(HZ8),HY8="abs")),"abs",IF(OR(AND(HZ8="abs",HY8&gt;HY$5),AND(HY8="abs",HZ8&gt;HZ$5)),"E",IF(OR(HY8="abs",ISBLANK(HY8)),HZ8/HZ$5*100,IF(OR(ISBLANK(HZ8),HZ8="abs"),HY8/HY$5*100,IF(OR(HY8&gt;HY$5,HZ8&gt;HZ$5),"E",(HY8+HZ8)/(HY$5+HZ$5)*100)))))))</f>
        <v/>
      </c>
      <c r="IB8" s="95" t="str">
        <f t="shared" ref="IB8:IB35" si="118">IF(OR(AND(ISBLANK(HY8),HZ8="abs"),AND(ISBLANK(HZ8),HY8="abs"),AND(HY8="abs",HZ8="abs")),"abs",IF(IA8=" "," ",IF(IA8="E"," ",IF(IA8&gt;=75,"X",IF(IA8&gt;=50,"/",".")))))</f>
        <v/>
      </c>
      <c r="IC8" s="24"/>
      <c r="ID8" s="24"/>
      <c r="IE8" s="2" t="str">
        <f t="shared" si="42"/>
        <v/>
      </c>
      <c r="IF8" s="95" t="str">
        <f t="shared" si="43"/>
        <v/>
      </c>
      <c r="IG8" s="24"/>
      <c r="IH8" s="24"/>
      <c r="II8" s="2" t="str">
        <f t="shared" si="44"/>
        <v/>
      </c>
      <c r="IJ8" s="95" t="str">
        <f>IF(OR(AND(ISBLANK(IG8),IH8="abs"),AND(ISBLANK(IH8),IG8="abs"),AND(IG8="abs",IH8="abs")),"abs",IF(II8=" "," ",IF(II8="E"," ",IF(II8&gt;=75,"X",IF(II8&gt;=50,"/",".")))))</f>
        <v/>
      </c>
      <c r="IK8" s="24"/>
      <c r="IL8" s="24"/>
      <c r="IM8" s="2" t="str">
        <f t="shared" ref="IM8:IM35" si="119">IF(OR(AND(ISBLANK(IL8),ISBLANK(IK8)),AND(ISBLANK(IL$5),ISBLANK(IK$5)))," ",IF(OR(AND(ISNUMBER(IK8),IK8&gt;IK$5),AND(ISNUMBER(IL8),IL8&gt;IL$5)),"E",IF(OR(AND(IK8="abs",IL8="abs"),AND(ISBLANK(IK8),IL8="abs"),AND(ISBLANK(IL8),IK8="abs")),"abs",IF(OR(AND(IL8="abs",IK8&gt;IK$5),AND(IK8="abs",IL8&gt;IL$5)),"E",IF(OR(IK8="abs",ISBLANK(IK8)),IL8/IL$5*100,IF(OR(ISBLANK(IL8),IL8="abs"),IK8/IK$5*100,IF(OR(IK8&gt;IK$5,IL8&gt;IL$5),"E",(IK8+IL8)/(IK$5+IL$5)*100)))))))</f>
        <v/>
      </c>
      <c r="IN8" s="95" t="str">
        <f>IF(OR(AND(ISBLANK(IK8),IL8="abs"),AND(ISBLANK(IL8),IK8="abs"),AND(IK8="abs",IL8="abs")),"abs",IF(IM8=" "," ",IF(IM8="E"," ",IF(IM8&gt;=75,"X",IF(IM8&gt;=50,"/",".")))))</f>
        <v/>
      </c>
      <c r="IO8" s="24"/>
      <c r="IP8" s="24"/>
      <c r="IQ8" s="2" t="str">
        <f t="shared" ref="IQ8:IQ35" si="120">IF(OR(AND(ISBLANK(IP8),ISBLANK(IO8)),AND(ISBLANK(IP$5),ISBLANK(IO$5)))," ",IF(OR(AND(ISNUMBER(IO8),IO8&gt;IO$5),AND(ISNUMBER(IP8),IP8&gt;IP$5)),"E",IF(OR(AND(IO8="abs",IP8="abs"),AND(ISBLANK(IO8),IP8="abs"),AND(ISBLANK(IP8),IO8="abs")),"abs",IF(OR(AND(IP8="abs",IO8&gt;IO$5),AND(IO8="abs",IP8&gt;IP$5)),"E",IF(OR(IO8="abs",ISBLANK(IO8)),IP8/IP$5*100,IF(OR(ISBLANK(IP8),IP8="abs"),IO8/IO$5*100,IF(OR(IO8&gt;IO$5,IP8&gt;IP$5),"E",(IO8+IP8)/(IO$5+IP$5)*100)))))))</f>
        <v/>
      </c>
      <c r="IR8" s="95" t="str">
        <f t="shared" ref="IR8:IR35" si="121">IF(OR(AND(ISBLANK(IO8),IP8="abs"),AND(ISBLANK(IP8),IO8="abs"),AND(IO8="abs",IP8="abs")),"abs",IF(IQ8=" "," ",IF(IQ8="E"," ",IF(IQ8&gt;=75,"X",IF(IQ8&gt;=50,"/",".")))))</f>
        <v/>
      </c>
      <c r="IT8" s="90" t="str">
        <f t="shared" ref="IT8:IT15" si="122">IF(ISBLANK(HW8)," ",HW8)</f>
        <v/>
      </c>
      <c r="IU8" s="91" t="str">
        <f t="shared" ref="IU8:IU15" si="123">IF(ISBLANK(HX8)," ",HX8)</f>
        <v/>
      </c>
      <c r="IV8" s="82"/>
      <c r="IW8" s="24"/>
      <c r="IX8" s="2" t="str">
        <f t="shared" ref="IX8:IX35" si="124">IF(OR(AND(ISBLANK(IW8),ISBLANK(IV8)),AND(ISBLANK(IW$5),ISBLANK(IV$5)))," ",IF(OR(AND(ISNUMBER(IV8),IV8&gt;IV$5),AND(ISNUMBER(IW8),IW8&gt;IW$5)),"E",IF(OR(AND(IV8="abs",IW8="abs"),AND(ISBLANK(IV8),IW8="abs"),AND(ISBLANK(IW8),IV8="abs")),"abs",IF(OR(AND(IW8="abs",IV8&gt;IV$5),AND(IV8="abs",IW8&gt;IW$5)),"E",IF(OR(IV8="abs",ISBLANK(IV8)),IW8/IW$5*100,IF(OR(ISBLANK(IW8),IW8="abs"),IV8/IV$5*100,IF(OR(IV8&gt;IV$5,IW8&gt;IW$5),"E",(IV8+IW8)/(IV$5+IW$5)*100)))))))</f>
        <v/>
      </c>
      <c r="IY8" s="95" t="str">
        <f t="shared" ref="IY8:IY35" si="125">IF(OR(AND(ISBLANK(IV8),IW8="abs"),AND(ISBLANK(IW8),IV8="abs"),AND(IV8="abs",IW8="abs")),"abs",IF(IX8=" "," ",IF(IX8="E"," ",IF(IX8&gt;=75,"X",IF(IX8&gt;=50,"/",".")))))</f>
        <v/>
      </c>
      <c r="IZ8" s="24"/>
      <c r="JA8" s="24"/>
      <c r="JB8" s="2" t="str">
        <f t="shared" si="45"/>
        <v/>
      </c>
      <c r="JC8" s="95" t="str">
        <f t="shared" si="46"/>
        <v/>
      </c>
      <c r="JD8" s="24"/>
      <c r="JE8" s="24"/>
      <c r="JF8" s="2" t="str">
        <f t="shared" si="47"/>
        <v/>
      </c>
      <c r="JG8" s="95" t="str">
        <f>IF(OR(AND(ISBLANK(JD8),JE8="abs"),AND(ISBLANK(JE8),JD8="abs"),AND(JD8="abs",JE8="abs")),"abs",IF(JF8=" "," ",IF(JF8="E"," ",IF(JF8&gt;=75,"X",IF(JF8&gt;=50,"/",".")))))</f>
        <v/>
      </c>
      <c r="JH8" s="24"/>
      <c r="JI8" s="24"/>
      <c r="JJ8" s="2" t="str">
        <f t="shared" ref="JJ8:JJ35" si="126">IF(OR(AND(ISBLANK(JI8),ISBLANK(JH8)),AND(ISBLANK(JI$5),ISBLANK(JH$5)))," ",IF(OR(AND(ISNUMBER(JH8),JH8&gt;JH$5),AND(ISNUMBER(JI8),JI8&gt;JI$5)),"E",IF(OR(AND(JH8="abs",JI8="abs"),AND(ISBLANK(JH8),JI8="abs"),AND(ISBLANK(JI8),JH8="abs")),"abs",IF(OR(AND(JI8="abs",JH8&gt;JH$5),AND(JH8="abs",JI8&gt;JI$5)),"E",IF(OR(JH8="abs",ISBLANK(JH8)),JI8/JI$5*100,IF(OR(ISBLANK(JI8),JI8="abs"),JH8/JH$5*100,IF(OR(JH8&gt;JH$5,JI8&gt;JI$5),"E",(JH8+JI8)/(JH$5+JI$5)*100)))))))</f>
        <v/>
      </c>
      <c r="JK8" s="95" t="str">
        <f>IF(OR(AND(ISBLANK(JH8),JI8="abs"),AND(ISBLANK(JI8),JH8="abs"),AND(JH8="abs",JI8="abs")),"abs",IF(JJ8=" "," ",IF(JJ8="E"," ",IF(JJ8&gt;=75,"X",IF(JJ8&gt;=50,"/",".")))))</f>
        <v/>
      </c>
      <c r="JL8" s="24"/>
      <c r="JM8" s="24"/>
      <c r="JN8" s="2" t="str">
        <f t="shared" ref="JN8:JN35" si="127">IF(OR(AND(ISBLANK(JM8),ISBLANK(JL8)),AND(ISBLANK(JM$5),ISBLANK(JL$5)))," ",IF(OR(AND(ISNUMBER(JL8),JL8&gt;JL$5),AND(ISNUMBER(JM8),JM8&gt;JM$5)),"E",IF(OR(AND(JL8="abs",JM8="abs"),AND(ISBLANK(JL8),JM8="abs"),AND(ISBLANK(JM8),JL8="abs")),"abs",IF(OR(AND(JM8="abs",JL8&gt;JL$5),AND(JL8="abs",JM8&gt;JM$5)),"E",IF(OR(JL8="abs",ISBLANK(JL8)),JM8/JM$5*100,IF(OR(ISBLANK(JM8),JM8="abs"),JL8/JL$5*100,IF(OR(JL8&gt;JL$5,JM8&gt;JM$5),"E",(JL8+JM8)/(JL$5+JM$5)*100)))))))</f>
        <v/>
      </c>
      <c r="JO8" s="95" t="str">
        <f t="shared" ref="JO8:JO35" si="128">IF(OR(AND(ISBLANK(JL8),JM8="abs"),AND(ISBLANK(JM8),JL8="abs"),AND(JL8="abs",JM8="abs")),"abs",IF(JN8=" "," ",IF(JN8="E"," ",IF(JN8&gt;=75,"X",IF(JN8&gt;=50,"/",".")))))</f>
        <v/>
      </c>
      <c r="JP8" s="92"/>
      <c r="JQ8" s="90" t="str">
        <f t="shared" ref="JQ8:JQ15" si="129">IF(ISBLANK(IT8)," ",IT8)</f>
        <v/>
      </c>
      <c r="JR8" s="91" t="str">
        <f t="shared" ref="JR8:JR15" si="130">IF(ISBLANK(IU8)," ",IU8)</f>
        <v/>
      </c>
      <c r="JS8" s="82"/>
      <c r="JT8" s="24"/>
      <c r="JU8" s="2" t="str">
        <f t="shared" ref="JU8:JU35" si="131">IF(OR(AND(ISBLANK(JT8),ISBLANK(JS8)),AND(ISBLANK(JT$5),ISBLANK(JS$5)))," ",IF(OR(AND(ISNUMBER(JS8),JS8&gt;JS$5),AND(ISNUMBER(JT8),JT8&gt;JT$5)),"E",IF(OR(AND(JS8="abs",JT8="abs"),AND(ISBLANK(JS8),JT8="abs"),AND(ISBLANK(JT8),JS8="abs")),"abs",IF(OR(AND(JT8="abs",JS8&gt;JS$5),AND(JS8="abs",JT8&gt;JT$5)),"E",IF(OR(JS8="abs",ISBLANK(JS8)),JT8/JT$5*100,IF(OR(ISBLANK(JT8),JT8="abs"),JS8/JS$5*100,IF(OR(JS8&gt;JS$5,JT8&gt;JT$5),"E",(JS8+JT8)/(JS$5+JT$5)*100)))))))</f>
        <v/>
      </c>
      <c r="JV8" s="95" t="str">
        <f t="shared" ref="JV8:JV35" si="132">IF(OR(AND(ISBLANK(JS8),JT8="abs"),AND(ISBLANK(JT8),JS8="abs"),AND(JS8="abs",JT8="abs")),"abs",IF(JU8=" "," ",IF(JU8="E"," ",IF(JU8&gt;=75,"X",IF(JU8&gt;=50,"/",".")))))</f>
        <v/>
      </c>
      <c r="JW8" s="24"/>
      <c r="JX8" s="24"/>
      <c r="JY8" s="2" t="str">
        <f t="shared" si="48"/>
        <v/>
      </c>
      <c r="JZ8" s="95" t="str">
        <f t="shared" si="49"/>
        <v/>
      </c>
      <c r="KA8" s="24"/>
      <c r="KB8" s="24"/>
      <c r="KC8" s="2" t="str">
        <f t="shared" si="50"/>
        <v/>
      </c>
      <c r="KD8" s="95" t="str">
        <f>IF(OR(AND(ISBLANK(KA8),KB8="abs"),AND(ISBLANK(KB8),KA8="abs"),AND(KA8="abs",KB8="abs")),"abs",IF(KC8=" "," ",IF(KC8="E"," ",IF(KC8&gt;=75,"X",IF(KC8&gt;=50,"/",".")))))</f>
        <v/>
      </c>
      <c r="KE8" s="24"/>
      <c r="KF8" s="24"/>
      <c r="KG8" s="2" t="str">
        <f t="shared" ref="KG8:KG35" si="133">IF(OR(AND(ISBLANK(KF8),ISBLANK(KE8)),AND(ISBLANK(KF$5),ISBLANK(KE$5)))," ",IF(OR(AND(ISNUMBER(KE8),KE8&gt;KE$5),AND(ISNUMBER(KF8),KF8&gt;KF$5)),"E",IF(OR(AND(KE8="abs",KF8="abs"),AND(ISBLANK(KE8),KF8="abs"),AND(ISBLANK(KF8),KE8="abs")),"abs",IF(OR(AND(KF8="abs",KE8&gt;KE$5),AND(KE8="abs",KF8&gt;KF$5)),"E",IF(OR(KE8="abs",ISBLANK(KE8)),KF8/KF$5*100,IF(OR(ISBLANK(KF8),KF8="abs"),KE8/KE$5*100,IF(OR(KE8&gt;KE$5,KF8&gt;KF$5),"E",(KE8+KF8)/(KE$5+KF$5)*100)))))))</f>
        <v/>
      </c>
      <c r="KH8" s="95" t="str">
        <f>IF(OR(AND(ISBLANK(KE8),KF8="abs"),AND(ISBLANK(KF8),KE8="abs"),AND(KE8="abs",KF8="abs")),"abs",IF(KG8=" "," ",IF(KG8="E"," ",IF(KG8&gt;=75,"X",IF(KG8&gt;=50,"/",".")))))</f>
        <v/>
      </c>
      <c r="KI8" s="24"/>
      <c r="KJ8" s="24"/>
      <c r="KK8" s="2" t="str">
        <f t="shared" ref="KK8:KK35" si="134">IF(OR(AND(ISBLANK(KJ8),ISBLANK(KI8)),AND(ISBLANK(KJ$5),ISBLANK(KI$5)))," ",IF(OR(AND(ISNUMBER(KI8),KI8&gt;KI$5),AND(ISNUMBER(KJ8),KJ8&gt;KJ$5)),"E",IF(OR(AND(KI8="abs",KJ8="abs"),AND(ISBLANK(KI8),KJ8="abs"),AND(ISBLANK(KJ8),KI8="abs")),"abs",IF(OR(AND(KJ8="abs",KI8&gt;KI$5),AND(KI8="abs",KJ8&gt;KJ$5)),"E",IF(OR(KI8="abs",ISBLANK(KI8)),KJ8/KJ$5*100,IF(OR(ISBLANK(KJ8),KJ8="abs"),KI8/KI$5*100,IF(OR(KI8&gt;KI$5,KJ8&gt;KJ$5),"E",(KI8+KJ8)/(KI$5+KJ$5)*100)))))))</f>
        <v/>
      </c>
      <c r="KL8" s="95" t="str">
        <f t="shared" ref="KL8:KL35" si="135">IF(OR(AND(ISBLANK(KI8),KJ8="abs"),AND(ISBLANK(KJ8),KI8="abs"),AND(KI8="abs",KJ8="abs")),"abs",IF(KK8=" "," ",IF(KK8="E"," ",IF(KK8&gt;=75,"X",IF(KK8&gt;=50,"/",".")))))</f>
        <v/>
      </c>
      <c r="KN8" s="90" t="str">
        <f t="shared" ref="KN8:KN15" si="136">IF(ISBLANK(JQ8)," ",JQ8)</f>
        <v/>
      </c>
      <c r="KO8" s="91" t="str">
        <f t="shared" ref="KO8:KO15" si="137">IF(ISBLANK(JR8)," ",JR8)</f>
        <v/>
      </c>
      <c r="KP8" s="82"/>
      <c r="KQ8" s="24"/>
      <c r="KR8" s="2" t="str">
        <f t="shared" ref="KR8:KR35" si="138">IF(OR(AND(ISBLANK(KQ8),ISBLANK(KP8)),AND(ISBLANK(KQ$5),ISBLANK(KP$5)))," ",IF(OR(AND(ISNUMBER(KP8),KP8&gt;KP$5),AND(ISNUMBER(KQ8),KQ8&gt;KQ$5)),"E",IF(OR(AND(KP8="abs",KQ8="abs"),AND(ISBLANK(KP8),KQ8="abs"),AND(ISBLANK(KQ8),KP8="abs")),"abs",IF(OR(AND(KQ8="abs",KP8&gt;KP$5),AND(KP8="abs",KQ8&gt;KQ$5)),"E",IF(OR(KP8="abs",ISBLANK(KP8)),KQ8/KQ$5*100,IF(OR(ISBLANK(KQ8),KQ8="abs"),KP8/KP$5*100,IF(OR(KP8&gt;KP$5,KQ8&gt;KQ$5),"E",(KP8+KQ8)/(KP$5+KQ$5)*100)))))))</f>
        <v/>
      </c>
      <c r="KS8" s="95" t="str">
        <f t="shared" ref="KS8:KS35" si="139">IF(OR(AND(ISBLANK(KP8),KQ8="abs"),AND(ISBLANK(KQ8),KP8="abs"),AND(KP8="abs",KQ8="abs")),"abs",IF(KR8=" "," ",IF(KR8="E"," ",IF(KR8&gt;=75,"X",IF(KR8&gt;=50,"/",".")))))</f>
        <v/>
      </c>
      <c r="KT8" s="24"/>
      <c r="KU8" s="24"/>
      <c r="KV8" s="2" t="str">
        <f t="shared" si="51"/>
        <v/>
      </c>
      <c r="KW8" s="95" t="str">
        <f t="shared" si="52"/>
        <v/>
      </c>
      <c r="KX8" s="24"/>
      <c r="KY8" s="24"/>
      <c r="KZ8" s="2" t="str">
        <f t="shared" si="53"/>
        <v/>
      </c>
      <c r="LA8" s="95" t="str">
        <f>IF(OR(AND(ISBLANK(KX8),KY8="abs"),AND(ISBLANK(KY8),KX8="abs"),AND(KX8="abs",KY8="abs")),"abs",IF(KZ8=" "," ",IF(KZ8="E"," ",IF(KZ8&gt;=75,"X",IF(KZ8&gt;=50,"/",".")))))</f>
        <v/>
      </c>
      <c r="LB8" s="24"/>
      <c r="LC8" s="24"/>
      <c r="LD8" s="2" t="str">
        <f t="shared" ref="LD8:LD35" si="140">IF(OR(AND(ISBLANK(LC8),ISBLANK(LB8)),AND(ISBLANK(LC$5),ISBLANK(LB$5)))," ",IF(OR(AND(ISNUMBER(LB8),LB8&gt;LB$5),AND(ISNUMBER(LC8),LC8&gt;LC$5)),"E",IF(OR(AND(LB8="abs",LC8="abs"),AND(ISBLANK(LB8),LC8="abs"),AND(ISBLANK(LC8),LB8="abs")),"abs",IF(OR(AND(LC8="abs",LB8&gt;LB$5),AND(LB8="abs",LC8&gt;LC$5)),"E",IF(OR(LB8="abs",ISBLANK(LB8)),LC8/LC$5*100,IF(OR(ISBLANK(LC8),LC8="abs"),LB8/LB$5*100,IF(OR(LB8&gt;LB$5,LC8&gt;LC$5),"E",(LB8+LC8)/(LB$5+LC$5)*100)))))))</f>
        <v/>
      </c>
      <c r="LE8" s="95" t="str">
        <f>IF(OR(AND(ISBLANK(LB8),LC8="abs"),AND(ISBLANK(LC8),LB8="abs"),AND(LB8="abs",LC8="abs")),"abs",IF(LD8=" "," ",IF(LD8="E"," ",IF(LD8&gt;=75,"X",IF(LD8&gt;=50,"/",".")))))</f>
        <v/>
      </c>
      <c r="LF8" s="24"/>
      <c r="LG8" s="24"/>
      <c r="LH8" s="2" t="str">
        <f t="shared" ref="LH8:LH35" si="141">IF(OR(AND(ISBLANK(LG8),ISBLANK(LF8)),AND(ISBLANK(LG$5),ISBLANK(LF$5)))," ",IF(OR(AND(ISNUMBER(LF8),LF8&gt;LF$5),AND(ISNUMBER(LG8),LG8&gt;LG$5)),"E",IF(OR(AND(LF8="abs",LG8="abs"),AND(ISBLANK(LF8),LG8="abs"),AND(ISBLANK(LG8),LF8="abs")),"abs",IF(OR(AND(LG8="abs",LF8&gt;LF$5),AND(LF8="abs",LG8&gt;LG$5)),"E",IF(OR(LF8="abs",ISBLANK(LF8)),LG8/LG$5*100,IF(OR(ISBLANK(LG8),LG8="abs"),LF8/LF$5*100,IF(OR(LF8&gt;LF$5,LG8&gt;LG$5),"E",(LF8+LG8)/(LF$5+LG$5)*100)))))))</f>
        <v/>
      </c>
      <c r="LI8" s="95" t="str">
        <f t="shared" ref="LI8:LI35" si="142">IF(OR(AND(ISBLANK(LF8),LG8="abs"),AND(ISBLANK(LG8),LF8="abs"),AND(LF8="abs",LG8="abs")),"abs",IF(LH8=" "," ",IF(LH8="E"," ",IF(LH8&gt;=75,"X",IF(LH8&gt;=50,"/",".")))))</f>
        <v/>
      </c>
      <c r="LK8" s="90" t="str">
        <f t="shared" ref="LK8:LK15" si="143">IF(ISBLANK(KN8)," ",KN8)</f>
        <v/>
      </c>
      <c r="LL8" s="91" t="str">
        <f t="shared" ref="LL8:LL15" si="144">IF(ISBLANK(KO8)," ",KO8)</f>
        <v/>
      </c>
      <c r="LM8" s="82"/>
      <c r="LN8" s="24"/>
      <c r="LO8" s="2" t="str">
        <f t="shared" ref="LO8:LO35" si="145">IF(OR(AND(ISBLANK(LN8),ISBLANK(LM8)),AND(ISBLANK(LN$5),ISBLANK(LM$5)))," ",IF(OR(AND(ISNUMBER(LM8),LM8&gt;LM$5),AND(ISNUMBER(LN8),LN8&gt;LN$5)),"E",IF(OR(AND(LM8="abs",LN8="abs"),AND(ISBLANK(LM8),LN8="abs"),AND(ISBLANK(LN8),LM8="abs")),"abs",IF(OR(AND(LN8="abs",LM8&gt;LM$5),AND(LM8="abs",LN8&gt;LN$5)),"E",IF(OR(LM8="abs",ISBLANK(LM8)),LN8/LN$5*100,IF(OR(ISBLANK(LN8),LN8="abs"),LM8/LM$5*100,IF(OR(LM8&gt;LM$5,LN8&gt;LN$5),"E",(LM8+LN8)/(LM$5+LN$5)*100)))))))</f>
        <v/>
      </c>
      <c r="LP8" s="95" t="str">
        <f t="shared" ref="LP8:LP35" si="146">IF(OR(AND(ISBLANK(LM8),LN8="abs"),AND(ISBLANK(LN8),LM8="abs"),AND(LM8="abs",LN8="abs")),"abs",IF(LO8=" "," ",IF(LO8="E"," ",IF(LO8&gt;=75,"X",IF(LO8&gt;=50,"/",".")))))</f>
        <v/>
      </c>
      <c r="LQ8" s="24"/>
      <c r="LR8" s="24"/>
      <c r="LS8" s="2" t="str">
        <f t="shared" si="54"/>
        <v/>
      </c>
      <c r="LT8" s="95" t="str">
        <f t="shared" si="55"/>
        <v/>
      </c>
    </row>
    <row r="9" spans="1:332" ht="15" customHeight="1">
      <c r="A9" s="114"/>
      <c r="B9" s="113"/>
      <c r="C9" s="83"/>
      <c r="D9" s="25"/>
      <c r="E9" s="148" t="str">
        <f t="shared" si="56"/>
        <v/>
      </c>
      <c r="F9" s="118" t="str">
        <f t="shared" si="0"/>
        <v/>
      </c>
      <c r="G9" s="25"/>
      <c r="H9" s="25"/>
      <c r="I9" s="148" t="str">
        <f t="shared" si="1"/>
        <v/>
      </c>
      <c r="J9" s="118" t="str">
        <f t="shared" si="2"/>
        <v/>
      </c>
      <c r="K9" s="25"/>
      <c r="L9" s="25"/>
      <c r="M9" s="148" t="str">
        <f t="shared" si="3"/>
        <v/>
      </c>
      <c r="N9" s="118" t="str">
        <f t="shared" si="4"/>
        <v/>
      </c>
      <c r="O9" s="25"/>
      <c r="P9" s="25"/>
      <c r="Q9" s="148" t="str">
        <f t="shared" si="5"/>
        <v/>
      </c>
      <c r="R9" s="118" t="str">
        <f t="shared" si="6"/>
        <v/>
      </c>
      <c r="S9" s="25"/>
      <c r="T9" s="25"/>
      <c r="U9" s="148" t="str">
        <f t="shared" si="7"/>
        <v/>
      </c>
      <c r="V9" s="118" t="str">
        <f t="shared" si="8"/>
        <v/>
      </c>
      <c r="W9" s="92"/>
      <c r="X9" s="93" t="str">
        <f t="shared" si="57"/>
        <v/>
      </c>
      <c r="Y9" s="94" t="str">
        <f t="shared" si="61"/>
        <v/>
      </c>
      <c r="Z9" s="83"/>
      <c r="AA9" s="25"/>
      <c r="AB9" s="148" t="str">
        <f t="shared" si="62"/>
        <v/>
      </c>
      <c r="AC9" s="118" t="str">
        <f t="shared" si="9"/>
        <v/>
      </c>
      <c r="AD9" s="25"/>
      <c r="AE9" s="25"/>
      <c r="AF9" s="148" t="str">
        <f t="shared" si="10"/>
        <v/>
      </c>
      <c r="AG9" s="118" t="str">
        <f t="shared" si="11"/>
        <v/>
      </c>
      <c r="AH9" s="25"/>
      <c r="AI9" s="25"/>
      <c r="AJ9" s="148" t="str">
        <f t="shared" si="12"/>
        <v/>
      </c>
      <c r="AK9" s="118" t="str">
        <f t="shared" si="13"/>
        <v/>
      </c>
      <c r="AL9" s="25"/>
      <c r="AM9" s="25"/>
      <c r="AN9" s="148" t="str">
        <f t="shared" si="14"/>
        <v/>
      </c>
      <c r="AO9" s="118" t="str">
        <f t="shared" si="15"/>
        <v/>
      </c>
      <c r="AP9" s="25"/>
      <c r="AQ9" s="25"/>
      <c r="AR9" s="148" t="str">
        <f t="shared" si="16"/>
        <v/>
      </c>
      <c r="AS9" s="118" t="str">
        <f t="shared" si="17"/>
        <v/>
      </c>
      <c r="AU9" s="93" t="str">
        <f t="shared" si="58"/>
        <v/>
      </c>
      <c r="AV9" s="94" t="str">
        <f t="shared" ref="AV9:AV15" si="147">IF(ISBLANK(Y9)," ",Y9)</f>
        <v/>
      </c>
      <c r="AW9" s="83"/>
      <c r="AX9" s="25"/>
      <c r="AY9" s="148" t="str">
        <f t="shared" si="63"/>
        <v/>
      </c>
      <c r="AZ9" s="118" t="str">
        <f t="shared" si="64"/>
        <v/>
      </c>
      <c r="BA9" s="25"/>
      <c r="BB9" s="25"/>
      <c r="BC9" s="148" t="str">
        <f t="shared" si="18"/>
        <v/>
      </c>
      <c r="BD9" s="118" t="str">
        <f t="shared" si="19"/>
        <v/>
      </c>
      <c r="BE9" s="25"/>
      <c r="BF9" s="25"/>
      <c r="BG9" s="148" t="str">
        <f t="shared" si="20"/>
        <v/>
      </c>
      <c r="BH9" s="118" t="str">
        <f>IF(OR(AND(ISBLANK(BE9),BF9="abs"),AND(ISBLANK(BF9),BE9="abs"),AND(BE9="abs",BF9="abs")),"abs",IF(BG9=" "," ",IF(BG9="E"," ",IF(BG9&gt;=75,"X",IF(BG9&gt;=50,"/",".")))))</f>
        <v/>
      </c>
      <c r="BI9" s="25"/>
      <c r="BJ9" s="25"/>
      <c r="BK9" s="148" t="str">
        <f t="shared" si="65"/>
        <v/>
      </c>
      <c r="BL9" s="118" t="str">
        <f>IF(OR(AND(ISBLANK(BI9),BJ9="abs"),AND(ISBLANK(BJ9),BI9="abs"),AND(BI9="abs",BJ9="abs")),"abs",IF(BK9=" "," ",IF(BK9="E"," ",IF(BK9&gt;=75,"X",IF(BK9&gt;=50,"/",".")))))</f>
        <v/>
      </c>
      <c r="BM9" s="25"/>
      <c r="BN9" s="25"/>
      <c r="BO9" s="148" t="str">
        <f t="shared" si="66"/>
        <v/>
      </c>
      <c r="BP9" s="118" t="str">
        <f t="shared" si="67"/>
        <v/>
      </c>
      <c r="BR9" s="93" t="str">
        <f t="shared" si="59"/>
        <v/>
      </c>
      <c r="BS9" s="94" t="str">
        <f t="shared" si="68"/>
        <v/>
      </c>
      <c r="BT9" s="83"/>
      <c r="BU9" s="25"/>
      <c r="BV9" s="148" t="str">
        <f t="shared" si="69"/>
        <v/>
      </c>
      <c r="BW9" s="118" t="str">
        <f t="shared" si="70"/>
        <v/>
      </c>
      <c r="BX9" s="25"/>
      <c r="BY9" s="25"/>
      <c r="BZ9" s="148" t="str">
        <f t="shared" si="21"/>
        <v/>
      </c>
      <c r="CA9" s="118" t="str">
        <f t="shared" si="22"/>
        <v/>
      </c>
      <c r="CB9" s="25"/>
      <c r="CC9" s="25"/>
      <c r="CD9" s="148" t="str">
        <f t="shared" si="23"/>
        <v/>
      </c>
      <c r="CE9" s="118" t="str">
        <f>IF(OR(AND(ISBLANK(CB9),CC9="abs"),AND(ISBLANK(CC9),CB9="abs"),AND(CB9="abs",CC9="abs")),"abs",IF(CD9=" "," ",IF(CD9="E"," ",IF(CD9&gt;=75,"X",IF(CD9&gt;=50,"/",".")))))</f>
        <v/>
      </c>
      <c r="CF9" s="25"/>
      <c r="CG9" s="25"/>
      <c r="CH9" s="148" t="str">
        <f t="shared" si="71"/>
        <v/>
      </c>
      <c r="CI9" s="118" t="str">
        <f>IF(OR(AND(ISBLANK(CF9),CG9="abs"),AND(ISBLANK(CG9),CF9="abs"),AND(CF9="abs",CG9="abs")),"abs",IF(CH9=" "," ",IF(CH9="E"," ",IF(CH9&gt;=75,"X",IF(CH9&gt;=50,"/",".")))))</f>
        <v/>
      </c>
      <c r="CJ9" s="25"/>
      <c r="CK9" s="25"/>
      <c r="CL9" s="148" t="str">
        <f t="shared" si="72"/>
        <v/>
      </c>
      <c r="CM9" s="118" t="str">
        <f t="shared" si="73"/>
        <v/>
      </c>
      <c r="CO9" s="93" t="str">
        <f t="shared" si="60"/>
        <v/>
      </c>
      <c r="CP9" s="94" t="str">
        <f t="shared" si="74"/>
        <v/>
      </c>
      <c r="CQ9" s="83"/>
      <c r="CR9" s="25"/>
      <c r="CS9" s="148" t="str">
        <f t="shared" si="75"/>
        <v/>
      </c>
      <c r="CT9" s="118" t="str">
        <f t="shared" si="76"/>
        <v/>
      </c>
      <c r="CU9" s="25"/>
      <c r="CV9" s="25"/>
      <c r="CW9" s="148" t="str">
        <f t="shared" si="24"/>
        <v/>
      </c>
      <c r="CX9" s="118" t="str">
        <f t="shared" si="25"/>
        <v/>
      </c>
      <c r="CY9" s="25"/>
      <c r="CZ9" s="25"/>
      <c r="DA9" s="148" t="str">
        <f t="shared" si="26"/>
        <v/>
      </c>
      <c r="DB9" s="118" t="str">
        <f>IF(OR(AND(ISBLANK(CY9),CZ9="abs"),AND(ISBLANK(CZ9),CY9="abs"),AND(CY9="abs",CZ9="abs")),"abs",IF(DA9=" "," ",IF(DA9="E"," ",IF(DA9&gt;=75,"X",IF(DA9&gt;=50,"/",".")))))</f>
        <v/>
      </c>
      <c r="DC9" s="25"/>
      <c r="DD9" s="25"/>
      <c r="DE9" s="148" t="str">
        <f t="shared" si="77"/>
        <v/>
      </c>
      <c r="DF9" s="118" t="str">
        <f>IF(OR(AND(ISBLANK(DC9),DD9="abs"),AND(ISBLANK(DD9),DC9="abs"),AND(DC9="abs",DD9="abs")),"abs",IF(DE9=" "," ",IF(DE9="E"," ",IF(DE9&gt;=75,"X",IF(DE9&gt;=50,"/",".")))))</f>
        <v/>
      </c>
      <c r="DG9" s="25"/>
      <c r="DH9" s="25"/>
      <c r="DI9" s="148" t="str">
        <f t="shared" si="78"/>
        <v/>
      </c>
      <c r="DJ9" s="118" t="str">
        <f t="shared" si="79"/>
        <v/>
      </c>
      <c r="DL9" s="93" t="str">
        <f t="shared" si="80"/>
        <v/>
      </c>
      <c r="DM9" s="94" t="str">
        <f t="shared" si="81"/>
        <v/>
      </c>
      <c r="DN9" s="83"/>
      <c r="DO9" s="25"/>
      <c r="DP9" s="148" t="str">
        <f t="shared" si="82"/>
        <v/>
      </c>
      <c r="DQ9" s="118" t="str">
        <f t="shared" si="83"/>
        <v/>
      </c>
      <c r="DR9" s="25"/>
      <c r="DS9" s="25"/>
      <c r="DT9" s="148" t="str">
        <f t="shared" si="27"/>
        <v/>
      </c>
      <c r="DU9" s="118" t="str">
        <f t="shared" si="28"/>
        <v/>
      </c>
      <c r="DV9" s="25"/>
      <c r="DW9" s="25"/>
      <c r="DX9" s="148" t="str">
        <f t="shared" si="29"/>
        <v/>
      </c>
      <c r="DY9" s="118" t="str">
        <f>IF(OR(AND(ISBLANK(DV9),DW9="abs"),AND(ISBLANK(DW9),DV9="abs"),AND(DV9="abs",DW9="abs")),"abs",IF(DX9=" "," ",IF(DX9="E"," ",IF(DX9&gt;=75,"X",IF(DX9&gt;=50,"/",".")))))</f>
        <v/>
      </c>
      <c r="DZ9" s="25"/>
      <c r="EA9" s="25"/>
      <c r="EB9" s="148" t="str">
        <f t="shared" si="84"/>
        <v/>
      </c>
      <c r="EC9" s="118" t="str">
        <f>IF(OR(AND(ISBLANK(DZ9),EA9="abs"),AND(ISBLANK(EA9),DZ9="abs"),AND(DZ9="abs",EA9="abs")),"abs",IF(EB9=" "," ",IF(EB9="E"," ",IF(EB9&gt;=75,"X",IF(EB9&gt;=50,"/",".")))))</f>
        <v/>
      </c>
      <c r="ED9" s="25"/>
      <c r="EE9" s="25"/>
      <c r="EF9" s="148" t="str">
        <f t="shared" si="85"/>
        <v/>
      </c>
      <c r="EG9" s="118" t="str">
        <f t="shared" si="86"/>
        <v/>
      </c>
      <c r="EI9" s="93" t="str">
        <f t="shared" si="87"/>
        <v/>
      </c>
      <c r="EJ9" s="94" t="str">
        <f t="shared" si="88"/>
        <v/>
      </c>
      <c r="EK9" s="83"/>
      <c r="EL9" s="25"/>
      <c r="EM9" s="148" t="str">
        <f t="shared" si="89"/>
        <v/>
      </c>
      <c r="EN9" s="118" t="str">
        <f t="shared" si="90"/>
        <v/>
      </c>
      <c r="EO9" s="25"/>
      <c r="EP9" s="25"/>
      <c r="EQ9" s="148" t="str">
        <f t="shared" si="30"/>
        <v/>
      </c>
      <c r="ER9" s="118" t="str">
        <f t="shared" si="31"/>
        <v/>
      </c>
      <c r="ES9" s="25"/>
      <c r="ET9" s="25"/>
      <c r="EU9" s="148" t="str">
        <f t="shared" si="32"/>
        <v/>
      </c>
      <c r="EV9" s="118" t="str">
        <f>IF(OR(AND(ISBLANK(ES9),ET9="abs"),AND(ISBLANK(ET9),ES9="abs"),AND(ES9="abs",ET9="abs")),"abs",IF(EU9=" "," ",IF(EU9="E"," ",IF(EU9&gt;=75,"X",IF(EU9&gt;=50,"/",".")))))</f>
        <v/>
      </c>
      <c r="EW9" s="25"/>
      <c r="EX9" s="25"/>
      <c r="EY9" s="148" t="str">
        <f t="shared" si="91"/>
        <v/>
      </c>
      <c r="EZ9" s="118" t="str">
        <f>IF(OR(AND(ISBLANK(EW9),EX9="abs"),AND(ISBLANK(EX9),EW9="abs"),AND(EW9="abs",EX9="abs")),"abs",IF(EY9=" "," ",IF(EY9="E"," ",IF(EY9&gt;=75,"X",IF(EY9&gt;=50,"/",".")))))</f>
        <v/>
      </c>
      <c r="FA9" s="25"/>
      <c r="FB9" s="25"/>
      <c r="FC9" s="148" t="str">
        <f t="shared" si="92"/>
        <v/>
      </c>
      <c r="FD9" s="118" t="str">
        <f t="shared" si="93"/>
        <v/>
      </c>
      <c r="FF9" s="93" t="str">
        <f t="shared" si="94"/>
        <v/>
      </c>
      <c r="FG9" s="94" t="str">
        <f t="shared" si="95"/>
        <v/>
      </c>
      <c r="FH9" s="83"/>
      <c r="FI9" s="25"/>
      <c r="FJ9" s="148" t="str">
        <f t="shared" si="96"/>
        <v/>
      </c>
      <c r="FK9" s="118" t="str">
        <f t="shared" si="97"/>
        <v/>
      </c>
      <c r="FL9" s="25"/>
      <c r="FM9" s="25"/>
      <c r="FN9" s="148" t="str">
        <f t="shared" si="33"/>
        <v/>
      </c>
      <c r="FO9" s="118" t="str">
        <f t="shared" si="34"/>
        <v/>
      </c>
      <c r="FP9" s="25"/>
      <c r="FQ9" s="25"/>
      <c r="FR9" s="148" t="str">
        <f t="shared" si="35"/>
        <v/>
      </c>
      <c r="FS9" s="118" t="str">
        <f>IF(OR(AND(ISBLANK(FP9),FQ9="abs"),AND(ISBLANK(FQ9),FP9="abs"),AND(FP9="abs",FQ9="abs")),"abs",IF(FR9=" "," ",IF(FR9="E"," ",IF(FR9&gt;=75,"X",IF(FR9&gt;=50,"/",".")))))</f>
        <v/>
      </c>
      <c r="FT9" s="25"/>
      <c r="FU9" s="25"/>
      <c r="FV9" s="148" t="str">
        <f t="shared" si="98"/>
        <v/>
      </c>
      <c r="FW9" s="118" t="str">
        <f>IF(OR(AND(ISBLANK(FT9),FU9="abs"),AND(ISBLANK(FU9),FT9="abs"),AND(FT9="abs",FU9="abs")),"abs",IF(FV9=" "," ",IF(FV9="E"," ",IF(FV9&gt;=75,"X",IF(FV9&gt;=50,"/",".")))))</f>
        <v/>
      </c>
      <c r="FX9" s="25"/>
      <c r="FY9" s="25"/>
      <c r="FZ9" s="148" t="str">
        <f t="shared" si="99"/>
        <v/>
      </c>
      <c r="GA9" s="118" t="str">
        <f t="shared" si="100"/>
        <v/>
      </c>
      <c r="GC9" s="93" t="str">
        <f t="shared" si="101"/>
        <v/>
      </c>
      <c r="GD9" s="94" t="str">
        <f t="shared" si="102"/>
        <v/>
      </c>
      <c r="GE9" s="83"/>
      <c r="GF9" s="25"/>
      <c r="GG9" s="148" t="str">
        <f t="shared" si="103"/>
        <v/>
      </c>
      <c r="GH9" s="118" t="str">
        <f t="shared" si="104"/>
        <v/>
      </c>
      <c r="GI9" s="25"/>
      <c r="GJ9" s="25"/>
      <c r="GK9" s="148" t="str">
        <f t="shared" si="36"/>
        <v/>
      </c>
      <c r="GL9" s="118" t="str">
        <f t="shared" si="37"/>
        <v/>
      </c>
      <c r="GM9" s="25"/>
      <c r="GN9" s="25"/>
      <c r="GO9" s="148" t="str">
        <f t="shared" si="38"/>
        <v/>
      </c>
      <c r="GP9" s="118" t="str">
        <f>IF(OR(AND(ISBLANK(GM9),GN9="abs"),AND(ISBLANK(GN9),GM9="abs"),AND(GM9="abs",GN9="abs")),"abs",IF(GO9=" "," ",IF(GO9="E"," ",IF(GO9&gt;=75,"X",IF(GO9&gt;=50,"/",".")))))</f>
        <v/>
      </c>
      <c r="GQ9" s="25"/>
      <c r="GR9" s="25"/>
      <c r="GS9" s="148" t="str">
        <f t="shared" si="105"/>
        <v/>
      </c>
      <c r="GT9" s="118" t="str">
        <f>IF(OR(AND(ISBLANK(GQ9),GR9="abs"),AND(ISBLANK(GR9),GQ9="abs"),AND(GQ9="abs",GR9="abs")),"abs",IF(GS9=" "," ",IF(GS9="E"," ",IF(GS9&gt;=75,"X",IF(GS9&gt;=50,"/",".")))))</f>
        <v/>
      </c>
      <c r="GU9" s="25"/>
      <c r="GV9" s="25"/>
      <c r="GW9" s="148" t="str">
        <f t="shared" si="106"/>
        <v/>
      </c>
      <c r="GX9" s="118" t="str">
        <f t="shared" si="107"/>
        <v/>
      </c>
      <c r="GZ9" s="93" t="str">
        <f t="shared" si="108"/>
        <v/>
      </c>
      <c r="HA9" s="94" t="str">
        <f t="shared" si="109"/>
        <v/>
      </c>
      <c r="HB9" s="83"/>
      <c r="HC9" s="25"/>
      <c r="HD9" s="148" t="str">
        <f t="shared" si="110"/>
        <v/>
      </c>
      <c r="HE9" s="118" t="str">
        <f t="shared" si="111"/>
        <v/>
      </c>
      <c r="HF9" s="25"/>
      <c r="HG9" s="25"/>
      <c r="HH9" s="148" t="str">
        <f t="shared" si="39"/>
        <v/>
      </c>
      <c r="HI9" s="118" t="str">
        <f t="shared" si="40"/>
        <v/>
      </c>
      <c r="HJ9" s="25"/>
      <c r="HK9" s="25"/>
      <c r="HL9" s="148" t="str">
        <f t="shared" si="41"/>
        <v/>
      </c>
      <c r="HM9" s="118" t="str">
        <f>IF(OR(AND(ISBLANK(HJ9),HK9="abs"),AND(ISBLANK(HK9),HJ9="abs"),AND(HJ9="abs",HK9="abs")),"abs",IF(HL9=" "," ",IF(HL9="E"," ",IF(HL9&gt;=75,"X",IF(HL9&gt;=50,"/",".")))))</f>
        <v/>
      </c>
      <c r="HN9" s="25"/>
      <c r="HO9" s="25"/>
      <c r="HP9" s="148" t="str">
        <f t="shared" si="112"/>
        <v/>
      </c>
      <c r="HQ9" s="118" t="str">
        <f>IF(OR(AND(ISBLANK(HN9),HO9="abs"),AND(ISBLANK(HO9),HN9="abs"),AND(HN9="abs",HO9="abs")),"abs",IF(HP9=" "," ",IF(HP9="E"," ",IF(HP9&gt;=75,"X",IF(HP9&gt;=50,"/",".")))))</f>
        <v/>
      </c>
      <c r="HR9" s="25"/>
      <c r="HS9" s="25"/>
      <c r="HT9" s="148" t="str">
        <f t="shared" si="113"/>
        <v/>
      </c>
      <c r="HU9" s="118" t="str">
        <f t="shared" si="114"/>
        <v/>
      </c>
      <c r="HW9" s="93" t="str">
        <f t="shared" si="115"/>
        <v/>
      </c>
      <c r="HX9" s="94" t="str">
        <f t="shared" si="116"/>
        <v/>
      </c>
      <c r="HY9" s="83"/>
      <c r="HZ9" s="25"/>
      <c r="IA9" s="148" t="str">
        <f t="shared" si="117"/>
        <v/>
      </c>
      <c r="IB9" s="118" t="str">
        <f t="shared" si="118"/>
        <v/>
      </c>
      <c r="IC9" s="25"/>
      <c r="ID9" s="25"/>
      <c r="IE9" s="148" t="str">
        <f t="shared" si="42"/>
        <v/>
      </c>
      <c r="IF9" s="118" t="str">
        <f t="shared" si="43"/>
        <v/>
      </c>
      <c r="IG9" s="25"/>
      <c r="IH9" s="25"/>
      <c r="II9" s="148" t="str">
        <f t="shared" si="44"/>
        <v/>
      </c>
      <c r="IJ9" s="118" t="str">
        <f>IF(OR(AND(ISBLANK(IG9),IH9="abs"),AND(ISBLANK(IH9),IG9="abs"),AND(IG9="abs",IH9="abs")),"abs",IF(II9=" "," ",IF(II9="E"," ",IF(II9&gt;=75,"X",IF(II9&gt;=50,"/",".")))))</f>
        <v/>
      </c>
      <c r="IK9" s="25"/>
      <c r="IL9" s="25"/>
      <c r="IM9" s="148" t="str">
        <f t="shared" si="119"/>
        <v/>
      </c>
      <c r="IN9" s="118" t="str">
        <f>IF(OR(AND(ISBLANK(IK9),IL9="abs"),AND(ISBLANK(IL9),IK9="abs"),AND(IK9="abs",IL9="abs")),"abs",IF(IM9=" "," ",IF(IM9="E"," ",IF(IM9&gt;=75,"X",IF(IM9&gt;=50,"/",".")))))</f>
        <v/>
      </c>
      <c r="IO9" s="25"/>
      <c r="IP9" s="25"/>
      <c r="IQ9" s="148" t="str">
        <f t="shared" si="120"/>
        <v/>
      </c>
      <c r="IR9" s="118" t="str">
        <f t="shared" si="121"/>
        <v/>
      </c>
      <c r="IT9" s="93" t="str">
        <f t="shared" si="122"/>
        <v/>
      </c>
      <c r="IU9" s="94" t="str">
        <f t="shared" si="123"/>
        <v/>
      </c>
      <c r="IV9" s="83"/>
      <c r="IW9" s="25"/>
      <c r="IX9" s="148" t="str">
        <f t="shared" si="124"/>
        <v/>
      </c>
      <c r="IY9" s="118" t="str">
        <f t="shared" si="125"/>
        <v/>
      </c>
      <c r="IZ9" s="25"/>
      <c r="JA9" s="25"/>
      <c r="JB9" s="148" t="str">
        <f t="shared" si="45"/>
        <v/>
      </c>
      <c r="JC9" s="118" t="str">
        <f t="shared" si="46"/>
        <v/>
      </c>
      <c r="JD9" s="25"/>
      <c r="JE9" s="25"/>
      <c r="JF9" s="148" t="str">
        <f t="shared" si="47"/>
        <v/>
      </c>
      <c r="JG9" s="118" t="str">
        <f>IF(OR(AND(ISBLANK(JD9),JE9="abs"),AND(ISBLANK(JE9),JD9="abs"),AND(JD9="abs",JE9="abs")),"abs",IF(JF9=" "," ",IF(JF9="E"," ",IF(JF9&gt;=75,"X",IF(JF9&gt;=50,"/",".")))))</f>
        <v/>
      </c>
      <c r="JH9" s="25"/>
      <c r="JI9" s="25"/>
      <c r="JJ9" s="148" t="str">
        <f t="shared" si="126"/>
        <v/>
      </c>
      <c r="JK9" s="118" t="str">
        <f>IF(OR(AND(ISBLANK(JH9),JI9="abs"),AND(ISBLANK(JI9),JH9="abs"),AND(JH9="abs",JI9="abs")),"abs",IF(JJ9=" "," ",IF(JJ9="E"," ",IF(JJ9&gt;=75,"X",IF(JJ9&gt;=50,"/",".")))))</f>
        <v/>
      </c>
      <c r="JL9" s="25"/>
      <c r="JM9" s="25"/>
      <c r="JN9" s="148" t="str">
        <f t="shared" si="127"/>
        <v/>
      </c>
      <c r="JO9" s="118" t="str">
        <f t="shared" si="128"/>
        <v/>
      </c>
      <c r="JP9" s="92"/>
      <c r="JQ9" s="93" t="str">
        <f t="shared" si="129"/>
        <v/>
      </c>
      <c r="JR9" s="94" t="str">
        <f t="shared" si="130"/>
        <v/>
      </c>
      <c r="JS9" s="83"/>
      <c r="JT9" s="25"/>
      <c r="JU9" s="148" t="str">
        <f t="shared" si="131"/>
        <v/>
      </c>
      <c r="JV9" s="118" t="str">
        <f t="shared" si="132"/>
        <v/>
      </c>
      <c r="JW9" s="25"/>
      <c r="JX9" s="25"/>
      <c r="JY9" s="148" t="str">
        <f t="shared" si="48"/>
        <v/>
      </c>
      <c r="JZ9" s="118" t="str">
        <f t="shared" si="49"/>
        <v/>
      </c>
      <c r="KA9" s="25"/>
      <c r="KB9" s="25"/>
      <c r="KC9" s="148" t="str">
        <f t="shared" si="50"/>
        <v/>
      </c>
      <c r="KD9" s="118" t="str">
        <f>IF(OR(AND(ISBLANK(KA9),KB9="abs"),AND(ISBLANK(KB9),KA9="abs"),AND(KA9="abs",KB9="abs")),"abs",IF(KC9=" "," ",IF(KC9="E"," ",IF(KC9&gt;=75,"X",IF(KC9&gt;=50,"/",".")))))</f>
        <v/>
      </c>
      <c r="KE9" s="25"/>
      <c r="KF9" s="25"/>
      <c r="KG9" s="148" t="str">
        <f t="shared" si="133"/>
        <v/>
      </c>
      <c r="KH9" s="118" t="str">
        <f>IF(OR(AND(ISBLANK(KE9),KF9="abs"),AND(ISBLANK(KF9),KE9="abs"),AND(KE9="abs",KF9="abs")),"abs",IF(KG9=" "," ",IF(KG9="E"," ",IF(KG9&gt;=75,"X",IF(KG9&gt;=50,"/",".")))))</f>
        <v/>
      </c>
      <c r="KI9" s="25"/>
      <c r="KJ9" s="25"/>
      <c r="KK9" s="148" t="str">
        <f t="shared" si="134"/>
        <v/>
      </c>
      <c r="KL9" s="118" t="str">
        <f t="shared" si="135"/>
        <v/>
      </c>
      <c r="KN9" s="93" t="str">
        <f t="shared" si="136"/>
        <v/>
      </c>
      <c r="KO9" s="94" t="str">
        <f t="shared" si="137"/>
        <v/>
      </c>
      <c r="KP9" s="83"/>
      <c r="KQ9" s="25"/>
      <c r="KR9" s="148" t="str">
        <f t="shared" si="138"/>
        <v/>
      </c>
      <c r="KS9" s="118" t="str">
        <f t="shared" si="139"/>
        <v/>
      </c>
      <c r="KT9" s="25"/>
      <c r="KU9" s="25"/>
      <c r="KV9" s="148" t="str">
        <f t="shared" si="51"/>
        <v/>
      </c>
      <c r="KW9" s="118" t="str">
        <f t="shared" si="52"/>
        <v/>
      </c>
      <c r="KX9" s="25"/>
      <c r="KY9" s="25"/>
      <c r="KZ9" s="148" t="str">
        <f t="shared" si="53"/>
        <v/>
      </c>
      <c r="LA9" s="118" t="str">
        <f>IF(OR(AND(ISBLANK(KX9),KY9="abs"),AND(ISBLANK(KY9),KX9="abs"),AND(KX9="abs",KY9="abs")),"abs",IF(KZ9=" "," ",IF(KZ9="E"," ",IF(KZ9&gt;=75,"X",IF(KZ9&gt;=50,"/",".")))))</f>
        <v/>
      </c>
      <c r="LB9" s="25"/>
      <c r="LC9" s="25"/>
      <c r="LD9" s="148" t="str">
        <f t="shared" si="140"/>
        <v/>
      </c>
      <c r="LE9" s="118" t="str">
        <f>IF(OR(AND(ISBLANK(LB9),LC9="abs"),AND(ISBLANK(LC9),LB9="abs"),AND(LB9="abs",LC9="abs")),"abs",IF(LD9=" "," ",IF(LD9="E"," ",IF(LD9&gt;=75,"X",IF(LD9&gt;=50,"/",".")))))</f>
        <v/>
      </c>
      <c r="LF9" s="25"/>
      <c r="LG9" s="25"/>
      <c r="LH9" s="148" t="str">
        <f t="shared" si="141"/>
        <v/>
      </c>
      <c r="LI9" s="118" t="str">
        <f t="shared" si="142"/>
        <v/>
      </c>
      <c r="LK9" s="93" t="str">
        <f t="shared" si="143"/>
        <v/>
      </c>
      <c r="LL9" s="94" t="str">
        <f t="shared" si="144"/>
        <v/>
      </c>
      <c r="LM9" s="83"/>
      <c r="LN9" s="25"/>
      <c r="LO9" s="148" t="str">
        <f t="shared" si="145"/>
        <v/>
      </c>
      <c r="LP9" s="118" t="str">
        <f t="shared" si="146"/>
        <v/>
      </c>
      <c r="LQ9" s="25"/>
      <c r="LR9" s="25"/>
      <c r="LS9" s="148" t="str">
        <f t="shared" si="54"/>
        <v/>
      </c>
      <c r="LT9" s="118" t="str">
        <f t="shared" si="55"/>
        <v/>
      </c>
    </row>
    <row r="10" spans="1:332" ht="15" customHeight="1">
      <c r="A10" s="112"/>
      <c r="B10" s="111"/>
      <c r="C10" s="82"/>
      <c r="D10" s="24"/>
      <c r="E10" s="2" t="str">
        <f>IF(OR(AND(ISBLANK(D10),ISBLANK(C10)),AND(ISBLANK(D$5),ISBLANK(C$5)))," ",IF(OR(AND(ISNUMBER(C10),C10&gt;C$5),AND(ISNUMBER(D10),D10&gt;D$5)),"E",IF(OR(AND(C10="abs",D10="abs"),AND(ISBLANK(C10),D10="abs"),AND(ISBLANK(D10),C10="abs")),"abs",IF(OR(AND(D10="abs",C10&gt;C$5),AND(C10="abs",D10&gt;D$5)),"E",IF(OR(C10="abs",ISBLANK(C10)),D10/D$5*100,IF(OR(ISBLANK(D10),D10="abs"),C10/C$5*100,IF(OR(C10&gt;C$5,D10&gt;D$5),"E",(C10+D10)/(C$5+D$5)*100)))))))</f>
        <v/>
      </c>
      <c r="F10" s="95" t="str">
        <f>IF(OR(AND(ISBLANK(C10),D10="abs"),AND(ISBLANK(D10),C10="abs"),AND(C10="abs",D10="abs")),"abs",IF(E10=" "," ",IF(E10="E"," ",IF(E10&gt;=75,"X",IF(E10&gt;=50,"/",".")))))</f>
        <v/>
      </c>
      <c r="G10" s="24"/>
      <c r="H10" s="24"/>
      <c r="I10" s="2" t="str">
        <f t="shared" si="1"/>
        <v/>
      </c>
      <c r="J10" s="95" t="str">
        <f t="shared" si="2"/>
        <v/>
      </c>
      <c r="K10" s="24"/>
      <c r="L10" s="24"/>
      <c r="M10" s="2" t="str">
        <f t="shared" si="3"/>
        <v/>
      </c>
      <c r="N10" s="95" t="str">
        <f t="shared" si="4"/>
        <v/>
      </c>
      <c r="O10" s="24"/>
      <c r="P10" s="24"/>
      <c r="Q10" s="2" t="str">
        <f t="shared" si="5"/>
        <v/>
      </c>
      <c r="R10" s="95" t="str">
        <f t="shared" si="6"/>
        <v/>
      </c>
      <c r="S10" s="24"/>
      <c r="T10" s="24"/>
      <c r="U10" s="2" t="str">
        <f t="shared" si="7"/>
        <v/>
      </c>
      <c r="V10" s="95" t="str">
        <f t="shared" si="8"/>
        <v/>
      </c>
      <c r="W10" s="92"/>
      <c r="X10" s="90" t="str">
        <f>IF(ISBLANK(A10)," ",A10)</f>
        <v/>
      </c>
      <c r="Y10" s="91" t="str">
        <f t="shared" si="61"/>
        <v/>
      </c>
      <c r="Z10" s="82"/>
      <c r="AA10" s="24"/>
      <c r="AB10" s="2" t="str">
        <f t="shared" si="62"/>
        <v/>
      </c>
      <c r="AC10" s="95" t="str">
        <f t="shared" si="9"/>
        <v/>
      </c>
      <c r="AD10" s="24"/>
      <c r="AE10" s="24"/>
      <c r="AF10" s="2" t="str">
        <f t="shared" si="10"/>
        <v/>
      </c>
      <c r="AG10" s="95" t="str">
        <f t="shared" si="11"/>
        <v/>
      </c>
      <c r="AH10" s="24"/>
      <c r="AI10" s="24"/>
      <c r="AJ10" s="2" t="str">
        <f t="shared" si="12"/>
        <v/>
      </c>
      <c r="AK10" s="95"/>
      <c r="AL10" s="24"/>
      <c r="AM10" s="24"/>
      <c r="AN10" s="2" t="str">
        <f t="shared" si="14"/>
        <v/>
      </c>
      <c r="AO10" s="95"/>
      <c r="AP10" s="24"/>
      <c r="AQ10" s="24"/>
      <c r="AR10" s="2" t="str">
        <f t="shared" si="16"/>
        <v/>
      </c>
      <c r="AS10" s="95" t="str">
        <f t="shared" si="17"/>
        <v/>
      </c>
      <c r="AU10" s="90" t="str">
        <f>IF(ISBLANK(X10)," ",X10)</f>
        <v/>
      </c>
      <c r="AV10" s="91" t="str">
        <f t="shared" si="147"/>
        <v/>
      </c>
      <c r="AW10" s="82"/>
      <c r="AX10" s="24"/>
      <c r="AY10" s="2" t="str">
        <f t="shared" si="63"/>
        <v/>
      </c>
      <c r="AZ10" s="95" t="str">
        <f t="shared" si="64"/>
        <v/>
      </c>
      <c r="BA10" s="24"/>
      <c r="BB10" s="24"/>
      <c r="BC10" s="2" t="str">
        <f t="shared" si="18"/>
        <v/>
      </c>
      <c r="BD10" s="95" t="str">
        <f t="shared" si="19"/>
        <v/>
      </c>
      <c r="BE10" s="24"/>
      <c r="BF10" s="24"/>
      <c r="BG10" s="2" t="str">
        <f t="shared" si="20"/>
        <v/>
      </c>
      <c r="BH10" s="95"/>
      <c r="BI10" s="24"/>
      <c r="BJ10" s="24"/>
      <c r="BK10" s="2" t="str">
        <f t="shared" si="65"/>
        <v/>
      </c>
      <c r="BL10" s="95"/>
      <c r="BM10" s="24"/>
      <c r="BN10" s="24"/>
      <c r="BO10" s="2" t="str">
        <f t="shared" si="66"/>
        <v/>
      </c>
      <c r="BP10" s="95" t="str">
        <f t="shared" si="67"/>
        <v/>
      </c>
      <c r="BR10" s="90" t="str">
        <f>IF(ISBLANK(AU10)," ",AU10)</f>
        <v/>
      </c>
      <c r="BS10" s="91" t="str">
        <f t="shared" si="68"/>
        <v/>
      </c>
      <c r="BT10" s="82"/>
      <c r="BU10" s="24"/>
      <c r="BV10" s="2" t="str">
        <f t="shared" si="69"/>
        <v/>
      </c>
      <c r="BW10" s="95" t="str">
        <f t="shared" si="70"/>
        <v/>
      </c>
      <c r="BX10" s="24"/>
      <c r="BY10" s="24"/>
      <c r="BZ10" s="2" t="str">
        <f t="shared" si="21"/>
        <v/>
      </c>
      <c r="CA10" s="95" t="str">
        <f t="shared" si="22"/>
        <v/>
      </c>
      <c r="CB10" s="24"/>
      <c r="CC10" s="24"/>
      <c r="CD10" s="2" t="str">
        <f t="shared" si="23"/>
        <v/>
      </c>
      <c r="CE10" s="95"/>
      <c r="CF10" s="24"/>
      <c r="CG10" s="24"/>
      <c r="CH10" s="2" t="str">
        <f t="shared" si="71"/>
        <v/>
      </c>
      <c r="CI10" s="95"/>
      <c r="CJ10" s="24"/>
      <c r="CK10" s="24"/>
      <c r="CL10" s="2" t="str">
        <f t="shared" si="72"/>
        <v/>
      </c>
      <c r="CM10" s="95" t="str">
        <f t="shared" si="73"/>
        <v/>
      </c>
      <c r="CO10" s="90" t="str">
        <f>IF(ISBLANK(BR10)," ",BR10)</f>
        <v/>
      </c>
      <c r="CP10" s="91" t="str">
        <f t="shared" si="74"/>
        <v/>
      </c>
      <c r="CQ10" s="82"/>
      <c r="CR10" s="24"/>
      <c r="CS10" s="2" t="str">
        <f t="shared" si="75"/>
        <v/>
      </c>
      <c r="CT10" s="95" t="str">
        <f t="shared" si="76"/>
        <v/>
      </c>
      <c r="CU10" s="24"/>
      <c r="CV10" s="24"/>
      <c r="CW10" s="2" t="str">
        <f t="shared" si="24"/>
        <v/>
      </c>
      <c r="CX10" s="95" t="str">
        <f t="shared" si="25"/>
        <v/>
      </c>
      <c r="CY10" s="24"/>
      <c r="CZ10" s="24"/>
      <c r="DA10" s="2" t="str">
        <f t="shared" si="26"/>
        <v/>
      </c>
      <c r="DB10" s="95"/>
      <c r="DC10" s="24"/>
      <c r="DD10" s="24"/>
      <c r="DE10" s="2" t="str">
        <f t="shared" si="77"/>
        <v/>
      </c>
      <c r="DF10" s="95"/>
      <c r="DG10" s="24"/>
      <c r="DH10" s="24"/>
      <c r="DI10" s="2" t="str">
        <f t="shared" si="78"/>
        <v/>
      </c>
      <c r="DJ10" s="95" t="str">
        <f t="shared" si="79"/>
        <v/>
      </c>
      <c r="DL10" s="90" t="str">
        <f t="shared" si="80"/>
        <v/>
      </c>
      <c r="DM10" s="91" t="str">
        <f t="shared" si="81"/>
        <v/>
      </c>
      <c r="DN10" s="82"/>
      <c r="DO10" s="24"/>
      <c r="DP10" s="2" t="str">
        <f t="shared" si="82"/>
        <v/>
      </c>
      <c r="DQ10" s="95" t="str">
        <f t="shared" si="83"/>
        <v/>
      </c>
      <c r="DR10" s="24"/>
      <c r="DS10" s="24"/>
      <c r="DT10" s="2" t="str">
        <f t="shared" si="27"/>
        <v/>
      </c>
      <c r="DU10" s="95" t="str">
        <f t="shared" si="28"/>
        <v/>
      </c>
      <c r="DV10" s="24"/>
      <c r="DW10" s="24"/>
      <c r="DX10" s="2" t="str">
        <f t="shared" si="29"/>
        <v/>
      </c>
      <c r="DY10" s="95"/>
      <c r="DZ10" s="24"/>
      <c r="EA10" s="24"/>
      <c r="EB10" s="2" t="str">
        <f t="shared" si="84"/>
        <v/>
      </c>
      <c r="EC10" s="95"/>
      <c r="ED10" s="24"/>
      <c r="EE10" s="24"/>
      <c r="EF10" s="2" t="str">
        <f t="shared" si="85"/>
        <v/>
      </c>
      <c r="EG10" s="95" t="str">
        <f t="shared" si="86"/>
        <v/>
      </c>
      <c r="EI10" s="90" t="str">
        <f t="shared" si="87"/>
        <v/>
      </c>
      <c r="EJ10" s="91" t="str">
        <f t="shared" si="88"/>
        <v/>
      </c>
      <c r="EK10" s="82"/>
      <c r="EL10" s="24"/>
      <c r="EM10" s="2" t="str">
        <f t="shared" si="89"/>
        <v/>
      </c>
      <c r="EN10" s="95" t="str">
        <f t="shared" si="90"/>
        <v/>
      </c>
      <c r="EO10" s="24"/>
      <c r="EP10" s="24"/>
      <c r="EQ10" s="2" t="str">
        <f t="shared" si="30"/>
        <v/>
      </c>
      <c r="ER10" s="95" t="str">
        <f t="shared" si="31"/>
        <v/>
      </c>
      <c r="ES10" s="24"/>
      <c r="ET10" s="24"/>
      <c r="EU10" s="2" t="str">
        <f t="shared" si="32"/>
        <v/>
      </c>
      <c r="EV10" s="95"/>
      <c r="EW10" s="24"/>
      <c r="EX10" s="24"/>
      <c r="EY10" s="2" t="str">
        <f t="shared" si="91"/>
        <v/>
      </c>
      <c r="EZ10" s="95"/>
      <c r="FA10" s="24"/>
      <c r="FB10" s="24"/>
      <c r="FC10" s="2" t="str">
        <f t="shared" si="92"/>
        <v/>
      </c>
      <c r="FD10" s="95" t="str">
        <f t="shared" si="93"/>
        <v/>
      </c>
      <c r="FF10" s="90" t="str">
        <f t="shared" si="94"/>
        <v/>
      </c>
      <c r="FG10" s="91" t="str">
        <f t="shared" si="95"/>
        <v/>
      </c>
      <c r="FH10" s="82"/>
      <c r="FI10" s="24"/>
      <c r="FJ10" s="2" t="str">
        <f t="shared" si="96"/>
        <v/>
      </c>
      <c r="FK10" s="95" t="str">
        <f t="shared" si="97"/>
        <v/>
      </c>
      <c r="FL10" s="24"/>
      <c r="FM10" s="24"/>
      <c r="FN10" s="2" t="str">
        <f t="shared" si="33"/>
        <v/>
      </c>
      <c r="FO10" s="95" t="str">
        <f t="shared" si="34"/>
        <v/>
      </c>
      <c r="FP10" s="24"/>
      <c r="FQ10" s="24"/>
      <c r="FR10" s="2" t="str">
        <f t="shared" si="35"/>
        <v/>
      </c>
      <c r="FS10" s="95"/>
      <c r="FT10" s="24"/>
      <c r="FU10" s="24"/>
      <c r="FV10" s="2" t="str">
        <f t="shared" si="98"/>
        <v/>
      </c>
      <c r="FW10" s="95"/>
      <c r="FX10" s="24"/>
      <c r="FY10" s="24"/>
      <c r="FZ10" s="2" t="str">
        <f t="shared" si="99"/>
        <v/>
      </c>
      <c r="GA10" s="95" t="str">
        <f t="shared" si="100"/>
        <v/>
      </c>
      <c r="GC10" s="90" t="str">
        <f t="shared" si="101"/>
        <v/>
      </c>
      <c r="GD10" s="91" t="str">
        <f t="shared" si="102"/>
        <v/>
      </c>
      <c r="GE10" s="82"/>
      <c r="GF10" s="24"/>
      <c r="GG10" s="2" t="str">
        <f t="shared" si="103"/>
        <v/>
      </c>
      <c r="GH10" s="95" t="str">
        <f t="shared" si="104"/>
        <v/>
      </c>
      <c r="GI10" s="24"/>
      <c r="GJ10" s="24"/>
      <c r="GK10" s="2" t="str">
        <f t="shared" si="36"/>
        <v/>
      </c>
      <c r="GL10" s="95" t="str">
        <f t="shared" si="37"/>
        <v/>
      </c>
      <c r="GM10" s="24"/>
      <c r="GN10" s="24"/>
      <c r="GO10" s="2" t="str">
        <f t="shared" si="38"/>
        <v/>
      </c>
      <c r="GP10" s="95"/>
      <c r="GQ10" s="24"/>
      <c r="GR10" s="24"/>
      <c r="GS10" s="2" t="str">
        <f t="shared" si="105"/>
        <v/>
      </c>
      <c r="GT10" s="95"/>
      <c r="GU10" s="24"/>
      <c r="GV10" s="24"/>
      <c r="GW10" s="2" t="str">
        <f t="shared" si="106"/>
        <v/>
      </c>
      <c r="GX10" s="95" t="str">
        <f t="shared" si="107"/>
        <v/>
      </c>
      <c r="GZ10" s="90" t="str">
        <f t="shared" si="108"/>
        <v/>
      </c>
      <c r="HA10" s="91" t="str">
        <f t="shared" si="109"/>
        <v/>
      </c>
      <c r="HB10" s="82"/>
      <c r="HC10" s="24"/>
      <c r="HD10" s="2" t="str">
        <f t="shared" si="110"/>
        <v/>
      </c>
      <c r="HE10" s="95" t="str">
        <f t="shared" si="111"/>
        <v/>
      </c>
      <c r="HF10" s="24"/>
      <c r="HG10" s="24"/>
      <c r="HH10" s="2" t="str">
        <f t="shared" si="39"/>
        <v/>
      </c>
      <c r="HI10" s="95" t="str">
        <f t="shared" si="40"/>
        <v/>
      </c>
      <c r="HJ10" s="24"/>
      <c r="HK10" s="24"/>
      <c r="HL10" s="2" t="str">
        <f t="shared" si="41"/>
        <v/>
      </c>
      <c r="HM10" s="95"/>
      <c r="HN10" s="24"/>
      <c r="HO10" s="24"/>
      <c r="HP10" s="2" t="str">
        <f t="shared" si="112"/>
        <v/>
      </c>
      <c r="HQ10" s="95"/>
      <c r="HR10" s="24"/>
      <c r="HS10" s="24"/>
      <c r="HT10" s="2" t="str">
        <f t="shared" si="113"/>
        <v/>
      </c>
      <c r="HU10" s="95" t="str">
        <f t="shared" si="114"/>
        <v/>
      </c>
      <c r="HW10" s="90" t="str">
        <f t="shared" si="115"/>
        <v/>
      </c>
      <c r="HX10" s="91" t="str">
        <f t="shared" si="116"/>
        <v/>
      </c>
      <c r="HY10" s="82"/>
      <c r="HZ10" s="24"/>
      <c r="IA10" s="2" t="str">
        <f t="shared" si="117"/>
        <v/>
      </c>
      <c r="IB10" s="95" t="str">
        <f t="shared" si="118"/>
        <v/>
      </c>
      <c r="IC10" s="24"/>
      <c r="ID10" s="24"/>
      <c r="IE10" s="2" t="str">
        <f t="shared" si="42"/>
        <v/>
      </c>
      <c r="IF10" s="95" t="str">
        <f t="shared" si="43"/>
        <v/>
      </c>
      <c r="IG10" s="24"/>
      <c r="IH10" s="24"/>
      <c r="II10" s="2" t="str">
        <f t="shared" si="44"/>
        <v/>
      </c>
      <c r="IJ10" s="95"/>
      <c r="IK10" s="24"/>
      <c r="IL10" s="24"/>
      <c r="IM10" s="2" t="str">
        <f t="shared" si="119"/>
        <v/>
      </c>
      <c r="IN10" s="95"/>
      <c r="IO10" s="24"/>
      <c r="IP10" s="24"/>
      <c r="IQ10" s="2" t="str">
        <f t="shared" si="120"/>
        <v/>
      </c>
      <c r="IR10" s="95" t="str">
        <f t="shared" si="121"/>
        <v/>
      </c>
      <c r="IT10" s="90" t="str">
        <f t="shared" si="122"/>
        <v/>
      </c>
      <c r="IU10" s="91" t="str">
        <f t="shared" si="123"/>
        <v/>
      </c>
      <c r="IV10" s="82"/>
      <c r="IW10" s="24"/>
      <c r="IX10" s="2" t="str">
        <f t="shared" si="124"/>
        <v/>
      </c>
      <c r="IY10" s="95" t="str">
        <f t="shared" si="125"/>
        <v/>
      </c>
      <c r="IZ10" s="24"/>
      <c r="JA10" s="24"/>
      <c r="JB10" s="2" t="str">
        <f t="shared" si="45"/>
        <v/>
      </c>
      <c r="JC10" s="95" t="str">
        <f t="shared" si="46"/>
        <v/>
      </c>
      <c r="JD10" s="24"/>
      <c r="JE10" s="24"/>
      <c r="JF10" s="2" t="str">
        <f t="shared" si="47"/>
        <v/>
      </c>
      <c r="JG10" s="95"/>
      <c r="JH10" s="24"/>
      <c r="JI10" s="24"/>
      <c r="JJ10" s="2" t="str">
        <f t="shared" si="126"/>
        <v/>
      </c>
      <c r="JK10" s="95"/>
      <c r="JL10" s="24"/>
      <c r="JM10" s="24"/>
      <c r="JN10" s="2" t="str">
        <f t="shared" si="127"/>
        <v/>
      </c>
      <c r="JO10" s="95" t="str">
        <f t="shared" si="128"/>
        <v/>
      </c>
      <c r="JP10" s="92"/>
      <c r="JQ10" s="90" t="str">
        <f t="shared" si="129"/>
        <v/>
      </c>
      <c r="JR10" s="91" t="str">
        <f t="shared" si="130"/>
        <v/>
      </c>
      <c r="JS10" s="82"/>
      <c r="JT10" s="24"/>
      <c r="JU10" s="2" t="str">
        <f t="shared" si="131"/>
        <v/>
      </c>
      <c r="JV10" s="95" t="str">
        <f t="shared" si="132"/>
        <v/>
      </c>
      <c r="JW10" s="24"/>
      <c r="JX10" s="24"/>
      <c r="JY10" s="2" t="str">
        <f t="shared" si="48"/>
        <v/>
      </c>
      <c r="JZ10" s="95" t="str">
        <f t="shared" si="49"/>
        <v/>
      </c>
      <c r="KA10" s="24"/>
      <c r="KB10" s="24"/>
      <c r="KC10" s="2" t="str">
        <f t="shared" si="50"/>
        <v/>
      </c>
      <c r="KD10" s="95"/>
      <c r="KE10" s="24"/>
      <c r="KF10" s="24"/>
      <c r="KG10" s="2" t="str">
        <f t="shared" si="133"/>
        <v/>
      </c>
      <c r="KH10" s="95"/>
      <c r="KI10" s="24"/>
      <c r="KJ10" s="24"/>
      <c r="KK10" s="2" t="str">
        <f t="shared" si="134"/>
        <v/>
      </c>
      <c r="KL10" s="95" t="str">
        <f t="shared" si="135"/>
        <v/>
      </c>
      <c r="KN10" s="90" t="str">
        <f t="shared" si="136"/>
        <v/>
      </c>
      <c r="KO10" s="91" t="str">
        <f t="shared" si="137"/>
        <v/>
      </c>
      <c r="KP10" s="82"/>
      <c r="KQ10" s="24"/>
      <c r="KR10" s="2" t="str">
        <f t="shared" si="138"/>
        <v/>
      </c>
      <c r="KS10" s="95" t="str">
        <f t="shared" si="139"/>
        <v/>
      </c>
      <c r="KT10" s="24"/>
      <c r="KU10" s="24"/>
      <c r="KV10" s="2" t="str">
        <f t="shared" si="51"/>
        <v/>
      </c>
      <c r="KW10" s="95" t="str">
        <f t="shared" si="52"/>
        <v/>
      </c>
      <c r="KX10" s="24"/>
      <c r="KY10" s="24"/>
      <c r="KZ10" s="2" t="str">
        <f t="shared" si="53"/>
        <v/>
      </c>
      <c r="LA10" s="95"/>
      <c r="LB10" s="24"/>
      <c r="LC10" s="24"/>
      <c r="LD10" s="2" t="str">
        <f t="shared" si="140"/>
        <v/>
      </c>
      <c r="LE10" s="95"/>
      <c r="LF10" s="24"/>
      <c r="LG10" s="24"/>
      <c r="LH10" s="2" t="str">
        <f t="shared" si="141"/>
        <v/>
      </c>
      <c r="LI10" s="95" t="str">
        <f t="shared" si="142"/>
        <v/>
      </c>
      <c r="LK10" s="90" t="str">
        <f t="shared" si="143"/>
        <v/>
      </c>
      <c r="LL10" s="91" t="str">
        <f t="shared" si="144"/>
        <v/>
      </c>
      <c r="LM10" s="82"/>
      <c r="LN10" s="24"/>
      <c r="LO10" s="2" t="str">
        <f t="shared" si="145"/>
        <v/>
      </c>
      <c r="LP10" s="95" t="str">
        <f t="shared" si="146"/>
        <v/>
      </c>
      <c r="LQ10" s="24"/>
      <c r="LR10" s="24"/>
      <c r="LS10" s="2" t="str">
        <f t="shared" si="54"/>
        <v/>
      </c>
      <c r="LT10" s="95" t="str">
        <f t="shared" si="55"/>
        <v/>
      </c>
    </row>
    <row r="11" spans="1:332" ht="15" customHeight="1">
      <c r="A11" s="114"/>
      <c r="B11" s="113"/>
      <c r="C11" s="83"/>
      <c r="D11" s="25"/>
      <c r="E11" s="148" t="str">
        <f t="shared" si="56"/>
        <v/>
      </c>
      <c r="F11" s="118" t="str">
        <f t="shared" si="0"/>
        <v/>
      </c>
      <c r="G11" s="25"/>
      <c r="H11" s="25"/>
      <c r="I11" s="148" t="str">
        <f t="shared" si="1"/>
        <v/>
      </c>
      <c r="J11" s="118" t="str">
        <f t="shared" si="2"/>
        <v/>
      </c>
      <c r="K11" s="25"/>
      <c r="L11" s="25"/>
      <c r="M11" s="148" t="str">
        <f t="shared" si="3"/>
        <v/>
      </c>
      <c r="N11" s="118" t="str">
        <f t="shared" si="4"/>
        <v/>
      </c>
      <c r="O11" s="25"/>
      <c r="P11" s="25"/>
      <c r="Q11" s="148" t="str">
        <f t="shared" si="5"/>
        <v/>
      </c>
      <c r="R11" s="118" t="str">
        <f t="shared" si="6"/>
        <v/>
      </c>
      <c r="S11" s="25"/>
      <c r="T11" s="25"/>
      <c r="U11" s="148" t="str">
        <f t="shared" si="7"/>
        <v/>
      </c>
      <c r="V11" s="118" t="str">
        <f t="shared" si="8"/>
        <v/>
      </c>
      <c r="W11" s="92"/>
      <c r="X11" s="93" t="str">
        <f t="shared" si="57"/>
        <v/>
      </c>
      <c r="Y11" s="94" t="str">
        <f t="shared" si="61"/>
        <v/>
      </c>
      <c r="Z11" s="83"/>
      <c r="AA11" s="25"/>
      <c r="AB11" s="148" t="str">
        <f t="shared" si="62"/>
        <v/>
      </c>
      <c r="AC11" s="118" t="str">
        <f t="shared" si="9"/>
        <v/>
      </c>
      <c r="AD11" s="25"/>
      <c r="AE11" s="25"/>
      <c r="AF11" s="148" t="str">
        <f t="shared" si="10"/>
        <v/>
      </c>
      <c r="AG11" s="118" t="str">
        <f t="shared" si="11"/>
        <v/>
      </c>
      <c r="AH11" s="25"/>
      <c r="AI11" s="25"/>
      <c r="AJ11" s="148" t="str">
        <f t="shared" si="12"/>
        <v/>
      </c>
      <c r="AK11" s="118" t="str">
        <f t="shared" si="13"/>
        <v/>
      </c>
      <c r="AL11" s="25"/>
      <c r="AM11" s="25"/>
      <c r="AN11" s="148" t="str">
        <f t="shared" si="14"/>
        <v/>
      </c>
      <c r="AO11" s="118" t="str">
        <f t="shared" si="15"/>
        <v/>
      </c>
      <c r="AP11" s="25"/>
      <c r="AQ11" s="25"/>
      <c r="AR11" s="148" t="str">
        <f t="shared" si="16"/>
        <v/>
      </c>
      <c r="AS11" s="118" t="str">
        <f t="shared" si="17"/>
        <v/>
      </c>
      <c r="AU11" s="93" t="str">
        <f t="shared" si="58"/>
        <v/>
      </c>
      <c r="AV11" s="94" t="str">
        <f t="shared" si="147"/>
        <v/>
      </c>
      <c r="AW11" s="83"/>
      <c r="AX11" s="25"/>
      <c r="AY11" s="148" t="str">
        <f t="shared" si="63"/>
        <v/>
      </c>
      <c r="AZ11" s="118" t="str">
        <f t="shared" si="64"/>
        <v/>
      </c>
      <c r="BA11" s="25"/>
      <c r="BB11" s="25"/>
      <c r="BC11" s="148" t="str">
        <f t="shared" si="18"/>
        <v/>
      </c>
      <c r="BD11" s="118" t="str">
        <f t="shared" si="19"/>
        <v/>
      </c>
      <c r="BE11" s="25"/>
      <c r="BF11" s="25"/>
      <c r="BG11" s="148" t="str">
        <f t="shared" si="20"/>
        <v/>
      </c>
      <c r="BH11" s="118" t="str">
        <f t="shared" ref="BH11:BH35" si="148">IF(OR(AND(ISBLANK(BE11),BF11="abs"),AND(ISBLANK(BF11),BE11="abs"),AND(BE11="abs",BF11="abs")),"abs",IF(BG11=" "," ",IF(BG11="E"," ",IF(BG11&gt;=75,"X",IF(BG11&gt;=50,"/",".")))))</f>
        <v/>
      </c>
      <c r="BI11" s="25"/>
      <c r="BJ11" s="25"/>
      <c r="BK11" s="148" t="str">
        <f t="shared" si="65"/>
        <v/>
      </c>
      <c r="BL11" s="118" t="str">
        <f t="shared" ref="BL11:BL35" si="149">IF(OR(AND(ISBLANK(BI11),BJ11="abs"),AND(ISBLANK(BJ11),BI11="abs"),AND(BI11="abs",BJ11="abs")),"abs",IF(BK11=" "," ",IF(BK11="E"," ",IF(BK11&gt;=75,"X",IF(BK11&gt;=50,"/",".")))))</f>
        <v/>
      </c>
      <c r="BM11" s="25"/>
      <c r="BN11" s="25"/>
      <c r="BO11" s="148" t="str">
        <f t="shared" si="66"/>
        <v/>
      </c>
      <c r="BP11" s="118" t="str">
        <f t="shared" si="67"/>
        <v/>
      </c>
      <c r="BR11" s="93" t="str">
        <f t="shared" si="59"/>
        <v/>
      </c>
      <c r="BS11" s="94" t="str">
        <f t="shared" si="68"/>
        <v/>
      </c>
      <c r="BT11" s="83"/>
      <c r="BU11" s="25"/>
      <c r="BV11" s="148" t="str">
        <f t="shared" si="69"/>
        <v/>
      </c>
      <c r="BW11" s="118" t="str">
        <f t="shared" si="70"/>
        <v/>
      </c>
      <c r="BX11" s="25"/>
      <c r="BY11" s="25"/>
      <c r="BZ11" s="148" t="str">
        <f t="shared" si="21"/>
        <v/>
      </c>
      <c r="CA11" s="118" t="str">
        <f t="shared" si="22"/>
        <v/>
      </c>
      <c r="CB11" s="25"/>
      <c r="CC11" s="25"/>
      <c r="CD11" s="148" t="str">
        <f t="shared" si="23"/>
        <v/>
      </c>
      <c r="CE11" s="118" t="str">
        <f t="shared" ref="CE11:CE35" si="150">IF(OR(AND(ISBLANK(CB11),CC11="abs"),AND(ISBLANK(CC11),CB11="abs"),AND(CB11="abs",CC11="abs")),"abs",IF(CD11=" "," ",IF(CD11="E"," ",IF(CD11&gt;=75,"X",IF(CD11&gt;=50,"/",".")))))</f>
        <v/>
      </c>
      <c r="CF11" s="25"/>
      <c r="CG11" s="25"/>
      <c r="CH11" s="148" t="str">
        <f t="shared" si="71"/>
        <v/>
      </c>
      <c r="CI11" s="118" t="str">
        <f t="shared" ref="CI11:CI35" si="151">IF(OR(AND(ISBLANK(CF11),CG11="abs"),AND(ISBLANK(CG11),CF11="abs"),AND(CF11="abs",CG11="abs")),"abs",IF(CH11=" "," ",IF(CH11="E"," ",IF(CH11&gt;=75,"X",IF(CH11&gt;=50,"/",".")))))</f>
        <v/>
      </c>
      <c r="CJ11" s="25"/>
      <c r="CK11" s="25"/>
      <c r="CL11" s="148" t="str">
        <f t="shared" si="72"/>
        <v/>
      </c>
      <c r="CM11" s="118" t="str">
        <f t="shared" si="73"/>
        <v/>
      </c>
      <c r="CO11" s="93" t="str">
        <f t="shared" si="60"/>
        <v/>
      </c>
      <c r="CP11" s="94" t="str">
        <f t="shared" si="74"/>
        <v/>
      </c>
      <c r="CQ11" s="83"/>
      <c r="CR11" s="25"/>
      <c r="CS11" s="148" t="str">
        <f t="shared" si="75"/>
        <v/>
      </c>
      <c r="CT11" s="118" t="str">
        <f t="shared" si="76"/>
        <v/>
      </c>
      <c r="CU11" s="25"/>
      <c r="CV11" s="25"/>
      <c r="CW11" s="148" t="str">
        <f t="shared" si="24"/>
        <v/>
      </c>
      <c r="CX11" s="118" t="str">
        <f t="shared" si="25"/>
        <v/>
      </c>
      <c r="CY11" s="25"/>
      <c r="CZ11" s="25"/>
      <c r="DA11" s="148" t="str">
        <f t="shared" si="26"/>
        <v/>
      </c>
      <c r="DB11" s="118" t="str">
        <f t="shared" ref="DB11:DB35" si="152">IF(OR(AND(ISBLANK(CY11),CZ11="abs"),AND(ISBLANK(CZ11),CY11="abs"),AND(CY11="abs",CZ11="abs")),"abs",IF(DA11=" "," ",IF(DA11="E"," ",IF(DA11&gt;=75,"X",IF(DA11&gt;=50,"/",".")))))</f>
        <v/>
      </c>
      <c r="DC11" s="25"/>
      <c r="DD11" s="25"/>
      <c r="DE11" s="148" t="str">
        <f t="shared" si="77"/>
        <v/>
      </c>
      <c r="DF11" s="118" t="str">
        <f t="shared" ref="DF11:DF35" si="153">IF(OR(AND(ISBLANK(DC11),DD11="abs"),AND(ISBLANK(DD11),DC11="abs"),AND(DC11="abs",DD11="abs")),"abs",IF(DE11=" "," ",IF(DE11="E"," ",IF(DE11&gt;=75,"X",IF(DE11&gt;=50,"/",".")))))</f>
        <v/>
      </c>
      <c r="DG11" s="25"/>
      <c r="DH11" s="25"/>
      <c r="DI11" s="148" t="str">
        <f t="shared" si="78"/>
        <v/>
      </c>
      <c r="DJ11" s="118" t="str">
        <f t="shared" si="79"/>
        <v/>
      </c>
      <c r="DL11" s="93" t="str">
        <f t="shared" si="80"/>
        <v/>
      </c>
      <c r="DM11" s="94" t="str">
        <f t="shared" si="81"/>
        <v/>
      </c>
      <c r="DN11" s="83"/>
      <c r="DO11" s="25"/>
      <c r="DP11" s="148" t="str">
        <f t="shared" si="82"/>
        <v/>
      </c>
      <c r="DQ11" s="118" t="str">
        <f t="shared" si="83"/>
        <v/>
      </c>
      <c r="DR11" s="25"/>
      <c r="DS11" s="25"/>
      <c r="DT11" s="148" t="str">
        <f t="shared" si="27"/>
        <v/>
      </c>
      <c r="DU11" s="118" t="str">
        <f t="shared" si="28"/>
        <v/>
      </c>
      <c r="DV11" s="25"/>
      <c r="DW11" s="25"/>
      <c r="DX11" s="148" t="str">
        <f t="shared" si="29"/>
        <v/>
      </c>
      <c r="DY11" s="118" t="str">
        <f t="shared" ref="DY11:DY35" si="154">IF(OR(AND(ISBLANK(DV11),DW11="abs"),AND(ISBLANK(DW11),DV11="abs"),AND(DV11="abs",DW11="abs")),"abs",IF(DX11=" "," ",IF(DX11="E"," ",IF(DX11&gt;=75,"X",IF(DX11&gt;=50,"/",".")))))</f>
        <v/>
      </c>
      <c r="DZ11" s="25"/>
      <c r="EA11" s="25"/>
      <c r="EB11" s="148" t="str">
        <f t="shared" si="84"/>
        <v/>
      </c>
      <c r="EC11" s="118" t="str">
        <f t="shared" ref="EC11:EC35" si="155">IF(OR(AND(ISBLANK(DZ11),EA11="abs"),AND(ISBLANK(EA11),DZ11="abs"),AND(DZ11="abs",EA11="abs")),"abs",IF(EB11=" "," ",IF(EB11="E"," ",IF(EB11&gt;=75,"X",IF(EB11&gt;=50,"/",".")))))</f>
        <v/>
      </c>
      <c r="ED11" s="25"/>
      <c r="EE11" s="25"/>
      <c r="EF11" s="148" t="str">
        <f t="shared" si="85"/>
        <v/>
      </c>
      <c r="EG11" s="118" t="str">
        <f t="shared" si="86"/>
        <v/>
      </c>
      <c r="EI11" s="93" t="str">
        <f t="shared" si="87"/>
        <v/>
      </c>
      <c r="EJ11" s="94" t="str">
        <f t="shared" si="88"/>
        <v/>
      </c>
      <c r="EK11" s="83"/>
      <c r="EL11" s="25"/>
      <c r="EM11" s="148" t="str">
        <f t="shared" si="89"/>
        <v/>
      </c>
      <c r="EN11" s="118" t="str">
        <f t="shared" si="90"/>
        <v/>
      </c>
      <c r="EO11" s="25"/>
      <c r="EP11" s="25"/>
      <c r="EQ11" s="148" t="str">
        <f t="shared" si="30"/>
        <v/>
      </c>
      <c r="ER11" s="118" t="str">
        <f t="shared" si="31"/>
        <v/>
      </c>
      <c r="ES11" s="25"/>
      <c r="ET11" s="25"/>
      <c r="EU11" s="148" t="str">
        <f t="shared" si="32"/>
        <v/>
      </c>
      <c r="EV11" s="118" t="str">
        <f t="shared" ref="EV11:EV35" si="156">IF(OR(AND(ISBLANK(ES11),ET11="abs"),AND(ISBLANK(ET11),ES11="abs"),AND(ES11="abs",ET11="abs")),"abs",IF(EU11=" "," ",IF(EU11="E"," ",IF(EU11&gt;=75,"X",IF(EU11&gt;=50,"/",".")))))</f>
        <v/>
      </c>
      <c r="EW11" s="25"/>
      <c r="EX11" s="25"/>
      <c r="EY11" s="148" t="str">
        <f t="shared" si="91"/>
        <v/>
      </c>
      <c r="EZ11" s="118" t="str">
        <f t="shared" ref="EZ11:EZ35" si="157">IF(OR(AND(ISBLANK(EW11),EX11="abs"),AND(ISBLANK(EX11),EW11="abs"),AND(EW11="abs",EX11="abs")),"abs",IF(EY11=" "," ",IF(EY11="E"," ",IF(EY11&gt;=75,"X",IF(EY11&gt;=50,"/",".")))))</f>
        <v/>
      </c>
      <c r="FA11" s="25"/>
      <c r="FB11" s="25"/>
      <c r="FC11" s="148" t="str">
        <f t="shared" si="92"/>
        <v/>
      </c>
      <c r="FD11" s="118" t="str">
        <f t="shared" si="93"/>
        <v/>
      </c>
      <c r="FF11" s="93" t="str">
        <f t="shared" si="94"/>
        <v/>
      </c>
      <c r="FG11" s="94" t="str">
        <f t="shared" si="95"/>
        <v/>
      </c>
      <c r="FH11" s="83"/>
      <c r="FI11" s="25"/>
      <c r="FJ11" s="148" t="str">
        <f t="shared" si="96"/>
        <v/>
      </c>
      <c r="FK11" s="118" t="str">
        <f t="shared" si="97"/>
        <v/>
      </c>
      <c r="FL11" s="25"/>
      <c r="FM11" s="25"/>
      <c r="FN11" s="148" t="str">
        <f t="shared" si="33"/>
        <v/>
      </c>
      <c r="FO11" s="118" t="str">
        <f t="shared" si="34"/>
        <v/>
      </c>
      <c r="FP11" s="25"/>
      <c r="FQ11" s="25"/>
      <c r="FR11" s="148" t="str">
        <f t="shared" si="35"/>
        <v/>
      </c>
      <c r="FS11" s="118" t="str">
        <f t="shared" ref="FS11:FS35" si="158">IF(OR(AND(ISBLANK(FP11),FQ11="abs"),AND(ISBLANK(FQ11),FP11="abs"),AND(FP11="abs",FQ11="abs")),"abs",IF(FR11=" "," ",IF(FR11="E"," ",IF(FR11&gt;=75,"X",IF(FR11&gt;=50,"/",".")))))</f>
        <v/>
      </c>
      <c r="FT11" s="25"/>
      <c r="FU11" s="25"/>
      <c r="FV11" s="148" t="str">
        <f t="shared" si="98"/>
        <v/>
      </c>
      <c r="FW11" s="118" t="str">
        <f t="shared" ref="FW11:FW35" si="159">IF(OR(AND(ISBLANK(FT11),FU11="abs"),AND(ISBLANK(FU11),FT11="abs"),AND(FT11="abs",FU11="abs")),"abs",IF(FV11=" "," ",IF(FV11="E"," ",IF(FV11&gt;=75,"X",IF(FV11&gt;=50,"/",".")))))</f>
        <v/>
      </c>
      <c r="FX11" s="25"/>
      <c r="FY11" s="25"/>
      <c r="FZ11" s="148" t="str">
        <f t="shared" si="99"/>
        <v/>
      </c>
      <c r="GA11" s="118" t="str">
        <f t="shared" si="100"/>
        <v/>
      </c>
      <c r="GC11" s="93" t="str">
        <f t="shared" si="101"/>
        <v/>
      </c>
      <c r="GD11" s="94" t="str">
        <f t="shared" si="102"/>
        <v/>
      </c>
      <c r="GE11" s="83"/>
      <c r="GF11" s="25"/>
      <c r="GG11" s="148" t="str">
        <f t="shared" si="103"/>
        <v/>
      </c>
      <c r="GH11" s="118" t="str">
        <f t="shared" si="104"/>
        <v/>
      </c>
      <c r="GI11" s="25"/>
      <c r="GJ11" s="25"/>
      <c r="GK11" s="148" t="str">
        <f t="shared" si="36"/>
        <v/>
      </c>
      <c r="GL11" s="118" t="str">
        <f t="shared" si="37"/>
        <v/>
      </c>
      <c r="GM11" s="25"/>
      <c r="GN11" s="25"/>
      <c r="GO11" s="148" t="str">
        <f t="shared" si="38"/>
        <v/>
      </c>
      <c r="GP11" s="118" t="str">
        <f t="shared" ref="GP11:GP35" si="160">IF(OR(AND(ISBLANK(GM11),GN11="abs"),AND(ISBLANK(GN11),GM11="abs"),AND(GM11="abs",GN11="abs")),"abs",IF(GO11=" "," ",IF(GO11="E"," ",IF(GO11&gt;=75,"X",IF(GO11&gt;=50,"/",".")))))</f>
        <v/>
      </c>
      <c r="GQ11" s="25"/>
      <c r="GR11" s="25"/>
      <c r="GS11" s="148" t="str">
        <f t="shared" si="105"/>
        <v/>
      </c>
      <c r="GT11" s="118" t="str">
        <f t="shared" ref="GT11:GT35" si="161">IF(OR(AND(ISBLANK(GQ11),GR11="abs"),AND(ISBLANK(GR11),GQ11="abs"),AND(GQ11="abs",GR11="abs")),"abs",IF(GS11=" "," ",IF(GS11="E"," ",IF(GS11&gt;=75,"X",IF(GS11&gt;=50,"/",".")))))</f>
        <v/>
      </c>
      <c r="GU11" s="25"/>
      <c r="GV11" s="25"/>
      <c r="GW11" s="148" t="str">
        <f t="shared" si="106"/>
        <v/>
      </c>
      <c r="GX11" s="118" t="str">
        <f t="shared" si="107"/>
        <v/>
      </c>
      <c r="GZ11" s="93" t="str">
        <f t="shared" si="108"/>
        <v/>
      </c>
      <c r="HA11" s="94" t="str">
        <f t="shared" si="109"/>
        <v/>
      </c>
      <c r="HB11" s="83"/>
      <c r="HC11" s="25"/>
      <c r="HD11" s="148" t="str">
        <f t="shared" si="110"/>
        <v/>
      </c>
      <c r="HE11" s="118" t="str">
        <f t="shared" si="111"/>
        <v/>
      </c>
      <c r="HF11" s="25"/>
      <c r="HG11" s="25"/>
      <c r="HH11" s="148" t="str">
        <f t="shared" si="39"/>
        <v/>
      </c>
      <c r="HI11" s="118" t="str">
        <f t="shared" si="40"/>
        <v/>
      </c>
      <c r="HJ11" s="25"/>
      <c r="HK11" s="25"/>
      <c r="HL11" s="148" t="str">
        <f t="shared" si="41"/>
        <v/>
      </c>
      <c r="HM11" s="118" t="str">
        <f t="shared" ref="HM11:HM35" si="162">IF(OR(AND(ISBLANK(HJ11),HK11="abs"),AND(ISBLANK(HK11),HJ11="abs"),AND(HJ11="abs",HK11="abs")),"abs",IF(HL11=" "," ",IF(HL11="E"," ",IF(HL11&gt;=75,"X",IF(HL11&gt;=50,"/",".")))))</f>
        <v/>
      </c>
      <c r="HN11" s="25"/>
      <c r="HO11" s="25"/>
      <c r="HP11" s="148" t="str">
        <f t="shared" si="112"/>
        <v/>
      </c>
      <c r="HQ11" s="118" t="str">
        <f t="shared" ref="HQ11:HQ35" si="163">IF(OR(AND(ISBLANK(HN11),HO11="abs"),AND(ISBLANK(HO11),HN11="abs"),AND(HN11="abs",HO11="abs")),"abs",IF(HP11=" "," ",IF(HP11="E"," ",IF(HP11&gt;=75,"X",IF(HP11&gt;=50,"/",".")))))</f>
        <v/>
      </c>
      <c r="HR11" s="25"/>
      <c r="HS11" s="25"/>
      <c r="HT11" s="148" t="str">
        <f t="shared" si="113"/>
        <v/>
      </c>
      <c r="HU11" s="118" t="str">
        <f t="shared" si="114"/>
        <v/>
      </c>
      <c r="HW11" s="93" t="str">
        <f t="shared" si="115"/>
        <v/>
      </c>
      <c r="HX11" s="94" t="str">
        <f t="shared" si="116"/>
        <v/>
      </c>
      <c r="HY11" s="83"/>
      <c r="HZ11" s="25"/>
      <c r="IA11" s="148" t="str">
        <f t="shared" si="117"/>
        <v/>
      </c>
      <c r="IB11" s="118" t="str">
        <f t="shared" si="118"/>
        <v/>
      </c>
      <c r="IC11" s="25"/>
      <c r="ID11" s="25"/>
      <c r="IE11" s="148" t="str">
        <f t="shared" si="42"/>
        <v/>
      </c>
      <c r="IF11" s="118" t="str">
        <f t="shared" si="43"/>
        <v/>
      </c>
      <c r="IG11" s="25"/>
      <c r="IH11" s="25"/>
      <c r="II11" s="148" t="str">
        <f t="shared" si="44"/>
        <v/>
      </c>
      <c r="IJ11" s="118" t="str">
        <f t="shared" ref="IJ11:IJ35" si="164">IF(OR(AND(ISBLANK(IG11),IH11="abs"),AND(ISBLANK(IH11),IG11="abs"),AND(IG11="abs",IH11="abs")),"abs",IF(II11=" "," ",IF(II11="E"," ",IF(II11&gt;=75,"X",IF(II11&gt;=50,"/",".")))))</f>
        <v/>
      </c>
      <c r="IK11" s="25"/>
      <c r="IL11" s="25"/>
      <c r="IM11" s="148" t="str">
        <f t="shared" si="119"/>
        <v/>
      </c>
      <c r="IN11" s="118" t="str">
        <f t="shared" ref="IN11:IN35" si="165">IF(OR(AND(ISBLANK(IK11),IL11="abs"),AND(ISBLANK(IL11),IK11="abs"),AND(IK11="abs",IL11="abs")),"abs",IF(IM11=" "," ",IF(IM11="E"," ",IF(IM11&gt;=75,"X",IF(IM11&gt;=50,"/",".")))))</f>
        <v/>
      </c>
      <c r="IO11" s="25"/>
      <c r="IP11" s="25"/>
      <c r="IQ11" s="148" t="str">
        <f t="shared" si="120"/>
        <v/>
      </c>
      <c r="IR11" s="118" t="str">
        <f t="shared" si="121"/>
        <v/>
      </c>
      <c r="IT11" s="93" t="str">
        <f t="shared" si="122"/>
        <v/>
      </c>
      <c r="IU11" s="94" t="str">
        <f t="shared" si="123"/>
        <v/>
      </c>
      <c r="IV11" s="83"/>
      <c r="IW11" s="25"/>
      <c r="IX11" s="148" t="str">
        <f t="shared" si="124"/>
        <v/>
      </c>
      <c r="IY11" s="118" t="str">
        <f t="shared" si="125"/>
        <v/>
      </c>
      <c r="IZ11" s="25"/>
      <c r="JA11" s="25"/>
      <c r="JB11" s="148" t="str">
        <f t="shared" si="45"/>
        <v/>
      </c>
      <c r="JC11" s="118" t="str">
        <f t="shared" si="46"/>
        <v/>
      </c>
      <c r="JD11" s="25"/>
      <c r="JE11" s="25"/>
      <c r="JF11" s="148" t="str">
        <f t="shared" si="47"/>
        <v/>
      </c>
      <c r="JG11" s="118" t="str">
        <f t="shared" ref="JG11:JG35" si="166">IF(OR(AND(ISBLANK(JD11),JE11="abs"),AND(ISBLANK(JE11),JD11="abs"),AND(JD11="abs",JE11="abs")),"abs",IF(JF11=" "," ",IF(JF11="E"," ",IF(JF11&gt;=75,"X",IF(JF11&gt;=50,"/",".")))))</f>
        <v/>
      </c>
      <c r="JH11" s="25"/>
      <c r="JI11" s="25"/>
      <c r="JJ11" s="148" t="str">
        <f t="shared" si="126"/>
        <v/>
      </c>
      <c r="JK11" s="118" t="str">
        <f t="shared" ref="JK11:JK35" si="167">IF(OR(AND(ISBLANK(JH11),JI11="abs"),AND(ISBLANK(JI11),JH11="abs"),AND(JH11="abs",JI11="abs")),"abs",IF(JJ11=" "," ",IF(JJ11="E"," ",IF(JJ11&gt;=75,"X",IF(JJ11&gt;=50,"/",".")))))</f>
        <v/>
      </c>
      <c r="JL11" s="25"/>
      <c r="JM11" s="25"/>
      <c r="JN11" s="148" t="str">
        <f t="shared" si="127"/>
        <v/>
      </c>
      <c r="JO11" s="118" t="str">
        <f t="shared" si="128"/>
        <v/>
      </c>
      <c r="JP11" s="92"/>
      <c r="JQ11" s="93" t="str">
        <f t="shared" si="129"/>
        <v/>
      </c>
      <c r="JR11" s="94" t="str">
        <f t="shared" si="130"/>
        <v/>
      </c>
      <c r="JS11" s="83"/>
      <c r="JT11" s="25"/>
      <c r="JU11" s="148" t="str">
        <f t="shared" si="131"/>
        <v/>
      </c>
      <c r="JV11" s="118" t="str">
        <f t="shared" si="132"/>
        <v/>
      </c>
      <c r="JW11" s="25"/>
      <c r="JX11" s="25"/>
      <c r="JY11" s="148" t="str">
        <f t="shared" si="48"/>
        <v/>
      </c>
      <c r="JZ11" s="118" t="str">
        <f t="shared" si="49"/>
        <v/>
      </c>
      <c r="KA11" s="25"/>
      <c r="KB11" s="25"/>
      <c r="KC11" s="148" t="str">
        <f t="shared" si="50"/>
        <v/>
      </c>
      <c r="KD11" s="118" t="str">
        <f t="shared" ref="KD11:KD35" si="168">IF(OR(AND(ISBLANK(KA11),KB11="abs"),AND(ISBLANK(KB11),KA11="abs"),AND(KA11="abs",KB11="abs")),"abs",IF(KC11=" "," ",IF(KC11="E"," ",IF(KC11&gt;=75,"X",IF(KC11&gt;=50,"/",".")))))</f>
        <v/>
      </c>
      <c r="KE11" s="25"/>
      <c r="KF11" s="25"/>
      <c r="KG11" s="148" t="str">
        <f t="shared" si="133"/>
        <v/>
      </c>
      <c r="KH11" s="118" t="str">
        <f t="shared" ref="KH11:KH35" si="169">IF(OR(AND(ISBLANK(KE11),KF11="abs"),AND(ISBLANK(KF11),KE11="abs"),AND(KE11="abs",KF11="abs")),"abs",IF(KG11=" "," ",IF(KG11="E"," ",IF(KG11&gt;=75,"X",IF(KG11&gt;=50,"/",".")))))</f>
        <v/>
      </c>
      <c r="KI11" s="25"/>
      <c r="KJ11" s="25"/>
      <c r="KK11" s="148" t="str">
        <f t="shared" si="134"/>
        <v/>
      </c>
      <c r="KL11" s="118" t="str">
        <f t="shared" si="135"/>
        <v/>
      </c>
      <c r="KN11" s="93" t="str">
        <f t="shared" si="136"/>
        <v/>
      </c>
      <c r="KO11" s="94" t="str">
        <f t="shared" si="137"/>
        <v/>
      </c>
      <c r="KP11" s="83"/>
      <c r="KQ11" s="25"/>
      <c r="KR11" s="148" t="str">
        <f t="shared" si="138"/>
        <v/>
      </c>
      <c r="KS11" s="118" t="str">
        <f t="shared" si="139"/>
        <v/>
      </c>
      <c r="KT11" s="25"/>
      <c r="KU11" s="25"/>
      <c r="KV11" s="148" t="str">
        <f t="shared" si="51"/>
        <v/>
      </c>
      <c r="KW11" s="118" t="str">
        <f t="shared" si="52"/>
        <v/>
      </c>
      <c r="KX11" s="25"/>
      <c r="KY11" s="25"/>
      <c r="KZ11" s="148" t="str">
        <f t="shared" si="53"/>
        <v/>
      </c>
      <c r="LA11" s="118" t="str">
        <f t="shared" ref="LA11:LA35" si="170">IF(OR(AND(ISBLANK(KX11),KY11="abs"),AND(ISBLANK(KY11),KX11="abs"),AND(KX11="abs",KY11="abs")),"abs",IF(KZ11=" "," ",IF(KZ11="E"," ",IF(KZ11&gt;=75,"X",IF(KZ11&gt;=50,"/",".")))))</f>
        <v/>
      </c>
      <c r="LB11" s="25"/>
      <c r="LC11" s="25"/>
      <c r="LD11" s="148" t="str">
        <f t="shared" si="140"/>
        <v/>
      </c>
      <c r="LE11" s="118" t="str">
        <f t="shared" ref="LE11:LE35" si="171">IF(OR(AND(ISBLANK(LB11),LC11="abs"),AND(ISBLANK(LC11),LB11="abs"),AND(LB11="abs",LC11="abs")),"abs",IF(LD11=" "," ",IF(LD11="E"," ",IF(LD11&gt;=75,"X",IF(LD11&gt;=50,"/",".")))))</f>
        <v/>
      </c>
      <c r="LF11" s="25"/>
      <c r="LG11" s="25"/>
      <c r="LH11" s="148" t="str">
        <f t="shared" si="141"/>
        <v/>
      </c>
      <c r="LI11" s="118" t="str">
        <f t="shared" si="142"/>
        <v/>
      </c>
      <c r="LK11" s="93" t="str">
        <f t="shared" si="143"/>
        <v/>
      </c>
      <c r="LL11" s="94" t="str">
        <f t="shared" si="144"/>
        <v/>
      </c>
      <c r="LM11" s="83"/>
      <c r="LN11" s="25"/>
      <c r="LO11" s="148" t="str">
        <f t="shared" si="145"/>
        <v/>
      </c>
      <c r="LP11" s="118" t="str">
        <f t="shared" si="146"/>
        <v/>
      </c>
      <c r="LQ11" s="25"/>
      <c r="LR11" s="25"/>
      <c r="LS11" s="148" t="str">
        <f t="shared" si="54"/>
        <v/>
      </c>
      <c r="LT11" s="118" t="str">
        <f t="shared" si="55"/>
        <v/>
      </c>
    </row>
    <row r="12" spans="1:332" ht="15" customHeight="1">
      <c r="A12" s="112"/>
      <c r="B12" s="111"/>
      <c r="C12" s="82"/>
      <c r="D12" s="24"/>
      <c r="E12" s="2" t="str">
        <f t="shared" si="56"/>
        <v/>
      </c>
      <c r="F12" s="95" t="str">
        <f t="shared" si="0"/>
        <v/>
      </c>
      <c r="G12" s="24"/>
      <c r="H12" s="24"/>
      <c r="I12" s="2" t="str">
        <f t="shared" si="1"/>
        <v/>
      </c>
      <c r="J12" s="95" t="str">
        <f t="shared" si="2"/>
        <v/>
      </c>
      <c r="K12" s="24"/>
      <c r="L12" s="24"/>
      <c r="M12" s="2" t="str">
        <f t="shared" si="3"/>
        <v/>
      </c>
      <c r="N12" s="95" t="str">
        <f t="shared" si="4"/>
        <v/>
      </c>
      <c r="O12" s="24"/>
      <c r="P12" s="24"/>
      <c r="Q12" s="2" t="str">
        <f t="shared" si="5"/>
        <v/>
      </c>
      <c r="R12" s="95" t="str">
        <f t="shared" si="6"/>
        <v/>
      </c>
      <c r="S12" s="24"/>
      <c r="T12" s="24"/>
      <c r="U12" s="2" t="str">
        <f t="shared" si="7"/>
        <v/>
      </c>
      <c r="V12" s="95" t="str">
        <f t="shared" si="8"/>
        <v/>
      </c>
      <c r="W12" s="92"/>
      <c r="X12" s="90" t="str">
        <f t="shared" si="57"/>
        <v/>
      </c>
      <c r="Y12" s="91" t="str">
        <f t="shared" si="61"/>
        <v/>
      </c>
      <c r="Z12" s="82"/>
      <c r="AA12" s="24"/>
      <c r="AB12" s="2" t="str">
        <f t="shared" si="62"/>
        <v/>
      </c>
      <c r="AC12" s="95" t="str">
        <f t="shared" si="9"/>
        <v/>
      </c>
      <c r="AD12" s="24"/>
      <c r="AE12" s="24"/>
      <c r="AF12" s="2" t="str">
        <f t="shared" si="10"/>
        <v/>
      </c>
      <c r="AG12" s="95" t="str">
        <f t="shared" si="11"/>
        <v/>
      </c>
      <c r="AH12" s="24"/>
      <c r="AI12" s="24"/>
      <c r="AJ12" s="2" t="str">
        <f t="shared" si="12"/>
        <v/>
      </c>
      <c r="AK12" s="95" t="str">
        <f t="shared" si="13"/>
        <v/>
      </c>
      <c r="AL12" s="24"/>
      <c r="AM12" s="24"/>
      <c r="AN12" s="2" t="str">
        <f t="shared" si="14"/>
        <v/>
      </c>
      <c r="AO12" s="95" t="str">
        <f t="shared" si="15"/>
        <v/>
      </c>
      <c r="AP12" s="24"/>
      <c r="AQ12" s="24"/>
      <c r="AR12" s="2" t="str">
        <f t="shared" si="16"/>
        <v/>
      </c>
      <c r="AS12" s="95" t="str">
        <f t="shared" si="17"/>
        <v/>
      </c>
      <c r="AU12" s="90" t="str">
        <f t="shared" si="58"/>
        <v/>
      </c>
      <c r="AV12" s="91" t="str">
        <f t="shared" si="147"/>
        <v/>
      </c>
      <c r="AW12" s="82"/>
      <c r="AX12" s="24"/>
      <c r="AY12" s="2" t="str">
        <f t="shared" si="63"/>
        <v/>
      </c>
      <c r="AZ12" s="95" t="str">
        <f t="shared" si="64"/>
        <v/>
      </c>
      <c r="BA12" s="24"/>
      <c r="BB12" s="24"/>
      <c r="BC12" s="2" t="str">
        <f t="shared" si="18"/>
        <v/>
      </c>
      <c r="BD12" s="95" t="str">
        <f t="shared" si="19"/>
        <v/>
      </c>
      <c r="BE12" s="24"/>
      <c r="BF12" s="24"/>
      <c r="BG12" s="2" t="str">
        <f t="shared" si="20"/>
        <v/>
      </c>
      <c r="BH12" s="95" t="str">
        <f t="shared" si="148"/>
        <v/>
      </c>
      <c r="BI12" s="24"/>
      <c r="BJ12" s="24"/>
      <c r="BK12" s="2" t="str">
        <f t="shared" si="65"/>
        <v/>
      </c>
      <c r="BL12" s="95" t="str">
        <f t="shared" si="149"/>
        <v/>
      </c>
      <c r="BM12" s="24"/>
      <c r="BN12" s="24"/>
      <c r="BO12" s="2" t="str">
        <f t="shared" si="66"/>
        <v/>
      </c>
      <c r="BP12" s="95" t="str">
        <f t="shared" si="67"/>
        <v/>
      </c>
      <c r="BR12" s="90" t="str">
        <f t="shared" si="59"/>
        <v/>
      </c>
      <c r="BS12" s="91" t="str">
        <f t="shared" si="68"/>
        <v/>
      </c>
      <c r="BT12" s="82"/>
      <c r="BU12" s="24"/>
      <c r="BV12" s="2" t="str">
        <f t="shared" si="69"/>
        <v/>
      </c>
      <c r="BW12" s="95" t="str">
        <f t="shared" si="70"/>
        <v/>
      </c>
      <c r="BX12" s="24"/>
      <c r="BY12" s="24"/>
      <c r="BZ12" s="2" t="str">
        <f t="shared" si="21"/>
        <v/>
      </c>
      <c r="CA12" s="95" t="str">
        <f t="shared" si="22"/>
        <v/>
      </c>
      <c r="CB12" s="24"/>
      <c r="CC12" s="24"/>
      <c r="CD12" s="2" t="str">
        <f t="shared" si="23"/>
        <v/>
      </c>
      <c r="CE12" s="95" t="str">
        <f t="shared" si="150"/>
        <v/>
      </c>
      <c r="CF12" s="24"/>
      <c r="CG12" s="24"/>
      <c r="CH12" s="2" t="str">
        <f t="shared" si="71"/>
        <v/>
      </c>
      <c r="CI12" s="95" t="str">
        <f t="shared" si="151"/>
        <v/>
      </c>
      <c r="CJ12" s="24"/>
      <c r="CK12" s="24"/>
      <c r="CL12" s="2" t="str">
        <f t="shared" si="72"/>
        <v/>
      </c>
      <c r="CM12" s="95" t="str">
        <f t="shared" si="73"/>
        <v/>
      </c>
      <c r="CO12" s="90" t="str">
        <f t="shared" si="60"/>
        <v/>
      </c>
      <c r="CP12" s="91" t="str">
        <f t="shared" si="74"/>
        <v/>
      </c>
      <c r="CQ12" s="82"/>
      <c r="CR12" s="24"/>
      <c r="CS12" s="2" t="str">
        <f t="shared" si="75"/>
        <v/>
      </c>
      <c r="CT12" s="95" t="str">
        <f t="shared" si="76"/>
        <v/>
      </c>
      <c r="CU12" s="24"/>
      <c r="CV12" s="24"/>
      <c r="CW12" s="2" t="str">
        <f t="shared" si="24"/>
        <v/>
      </c>
      <c r="CX12" s="95" t="str">
        <f t="shared" si="25"/>
        <v/>
      </c>
      <c r="CY12" s="24"/>
      <c r="CZ12" s="24"/>
      <c r="DA12" s="2" t="str">
        <f t="shared" si="26"/>
        <v/>
      </c>
      <c r="DB12" s="95" t="str">
        <f t="shared" si="152"/>
        <v/>
      </c>
      <c r="DC12" s="24"/>
      <c r="DD12" s="24"/>
      <c r="DE12" s="2" t="str">
        <f t="shared" si="77"/>
        <v/>
      </c>
      <c r="DF12" s="95" t="str">
        <f t="shared" si="153"/>
        <v/>
      </c>
      <c r="DG12" s="24"/>
      <c r="DH12" s="24"/>
      <c r="DI12" s="2" t="str">
        <f t="shared" si="78"/>
        <v/>
      </c>
      <c r="DJ12" s="95" t="str">
        <f t="shared" si="79"/>
        <v/>
      </c>
      <c r="DL12" s="90" t="str">
        <f t="shared" si="80"/>
        <v/>
      </c>
      <c r="DM12" s="91" t="str">
        <f t="shared" si="81"/>
        <v/>
      </c>
      <c r="DN12" s="82"/>
      <c r="DO12" s="24"/>
      <c r="DP12" s="2" t="str">
        <f t="shared" si="82"/>
        <v/>
      </c>
      <c r="DQ12" s="95" t="str">
        <f t="shared" si="83"/>
        <v/>
      </c>
      <c r="DR12" s="24"/>
      <c r="DS12" s="24"/>
      <c r="DT12" s="2" t="str">
        <f t="shared" si="27"/>
        <v/>
      </c>
      <c r="DU12" s="95" t="str">
        <f t="shared" si="28"/>
        <v/>
      </c>
      <c r="DV12" s="24"/>
      <c r="DW12" s="24"/>
      <c r="DX12" s="2" t="str">
        <f t="shared" si="29"/>
        <v/>
      </c>
      <c r="DY12" s="95" t="str">
        <f t="shared" si="154"/>
        <v/>
      </c>
      <c r="DZ12" s="24"/>
      <c r="EA12" s="24"/>
      <c r="EB12" s="2" t="str">
        <f t="shared" si="84"/>
        <v/>
      </c>
      <c r="EC12" s="95" t="str">
        <f t="shared" si="155"/>
        <v/>
      </c>
      <c r="ED12" s="24"/>
      <c r="EE12" s="24"/>
      <c r="EF12" s="2" t="str">
        <f t="shared" si="85"/>
        <v/>
      </c>
      <c r="EG12" s="95" t="str">
        <f t="shared" si="86"/>
        <v/>
      </c>
      <c r="EI12" s="90" t="str">
        <f t="shared" si="87"/>
        <v/>
      </c>
      <c r="EJ12" s="91" t="str">
        <f t="shared" si="88"/>
        <v/>
      </c>
      <c r="EK12" s="82"/>
      <c r="EL12" s="24"/>
      <c r="EM12" s="2" t="str">
        <f t="shared" si="89"/>
        <v/>
      </c>
      <c r="EN12" s="95" t="str">
        <f t="shared" si="90"/>
        <v/>
      </c>
      <c r="EO12" s="24"/>
      <c r="EP12" s="24"/>
      <c r="EQ12" s="2" t="str">
        <f t="shared" si="30"/>
        <v/>
      </c>
      <c r="ER12" s="95" t="str">
        <f t="shared" si="31"/>
        <v/>
      </c>
      <c r="ES12" s="24"/>
      <c r="ET12" s="24"/>
      <c r="EU12" s="2" t="str">
        <f t="shared" si="32"/>
        <v/>
      </c>
      <c r="EV12" s="95" t="str">
        <f t="shared" si="156"/>
        <v/>
      </c>
      <c r="EW12" s="24"/>
      <c r="EX12" s="24"/>
      <c r="EY12" s="2" t="str">
        <f t="shared" si="91"/>
        <v/>
      </c>
      <c r="EZ12" s="95" t="str">
        <f t="shared" si="157"/>
        <v/>
      </c>
      <c r="FA12" s="24"/>
      <c r="FB12" s="24"/>
      <c r="FC12" s="2" t="str">
        <f t="shared" si="92"/>
        <v/>
      </c>
      <c r="FD12" s="95" t="str">
        <f t="shared" si="93"/>
        <v/>
      </c>
      <c r="FF12" s="90" t="str">
        <f t="shared" si="94"/>
        <v/>
      </c>
      <c r="FG12" s="91" t="str">
        <f t="shared" si="95"/>
        <v/>
      </c>
      <c r="FH12" s="82"/>
      <c r="FI12" s="24"/>
      <c r="FJ12" s="2" t="str">
        <f t="shared" si="96"/>
        <v/>
      </c>
      <c r="FK12" s="95" t="str">
        <f t="shared" si="97"/>
        <v/>
      </c>
      <c r="FL12" s="24"/>
      <c r="FM12" s="24"/>
      <c r="FN12" s="2" t="str">
        <f t="shared" si="33"/>
        <v/>
      </c>
      <c r="FO12" s="95" t="str">
        <f t="shared" si="34"/>
        <v/>
      </c>
      <c r="FP12" s="24"/>
      <c r="FQ12" s="24"/>
      <c r="FR12" s="2" t="str">
        <f t="shared" si="35"/>
        <v/>
      </c>
      <c r="FS12" s="95" t="str">
        <f t="shared" si="158"/>
        <v/>
      </c>
      <c r="FT12" s="24"/>
      <c r="FU12" s="24"/>
      <c r="FV12" s="2" t="str">
        <f t="shared" si="98"/>
        <v/>
      </c>
      <c r="FW12" s="95" t="str">
        <f t="shared" si="159"/>
        <v/>
      </c>
      <c r="FX12" s="24"/>
      <c r="FY12" s="24"/>
      <c r="FZ12" s="2" t="str">
        <f t="shared" si="99"/>
        <v/>
      </c>
      <c r="GA12" s="95" t="str">
        <f t="shared" si="100"/>
        <v/>
      </c>
      <c r="GC12" s="90" t="str">
        <f t="shared" si="101"/>
        <v/>
      </c>
      <c r="GD12" s="91" t="str">
        <f t="shared" si="102"/>
        <v/>
      </c>
      <c r="GE12" s="82"/>
      <c r="GF12" s="24"/>
      <c r="GG12" s="2" t="str">
        <f t="shared" si="103"/>
        <v/>
      </c>
      <c r="GH12" s="95" t="str">
        <f t="shared" si="104"/>
        <v/>
      </c>
      <c r="GI12" s="24"/>
      <c r="GJ12" s="24"/>
      <c r="GK12" s="2" t="str">
        <f t="shared" si="36"/>
        <v/>
      </c>
      <c r="GL12" s="95" t="str">
        <f t="shared" si="37"/>
        <v/>
      </c>
      <c r="GM12" s="24"/>
      <c r="GN12" s="24"/>
      <c r="GO12" s="2" t="str">
        <f t="shared" si="38"/>
        <v/>
      </c>
      <c r="GP12" s="95" t="str">
        <f t="shared" si="160"/>
        <v/>
      </c>
      <c r="GQ12" s="24"/>
      <c r="GR12" s="24"/>
      <c r="GS12" s="2" t="str">
        <f t="shared" si="105"/>
        <v/>
      </c>
      <c r="GT12" s="95" t="str">
        <f t="shared" si="161"/>
        <v/>
      </c>
      <c r="GU12" s="24"/>
      <c r="GV12" s="24"/>
      <c r="GW12" s="2" t="str">
        <f t="shared" si="106"/>
        <v/>
      </c>
      <c r="GX12" s="95" t="str">
        <f t="shared" si="107"/>
        <v/>
      </c>
      <c r="GZ12" s="90" t="str">
        <f t="shared" si="108"/>
        <v/>
      </c>
      <c r="HA12" s="91" t="str">
        <f t="shared" si="109"/>
        <v/>
      </c>
      <c r="HB12" s="82"/>
      <c r="HC12" s="24"/>
      <c r="HD12" s="2" t="str">
        <f t="shared" si="110"/>
        <v/>
      </c>
      <c r="HE12" s="95" t="str">
        <f t="shared" si="111"/>
        <v/>
      </c>
      <c r="HF12" s="24"/>
      <c r="HG12" s="24"/>
      <c r="HH12" s="2" t="str">
        <f t="shared" si="39"/>
        <v/>
      </c>
      <c r="HI12" s="95" t="str">
        <f t="shared" si="40"/>
        <v/>
      </c>
      <c r="HJ12" s="24"/>
      <c r="HK12" s="24"/>
      <c r="HL12" s="2" t="str">
        <f t="shared" si="41"/>
        <v/>
      </c>
      <c r="HM12" s="95" t="str">
        <f t="shared" si="162"/>
        <v/>
      </c>
      <c r="HN12" s="24"/>
      <c r="HO12" s="24"/>
      <c r="HP12" s="2" t="str">
        <f t="shared" si="112"/>
        <v/>
      </c>
      <c r="HQ12" s="95" t="str">
        <f t="shared" si="163"/>
        <v/>
      </c>
      <c r="HR12" s="24"/>
      <c r="HS12" s="24"/>
      <c r="HT12" s="2" t="str">
        <f t="shared" si="113"/>
        <v/>
      </c>
      <c r="HU12" s="95" t="str">
        <f t="shared" si="114"/>
        <v/>
      </c>
      <c r="HW12" s="90" t="str">
        <f t="shared" si="115"/>
        <v/>
      </c>
      <c r="HX12" s="91" t="str">
        <f t="shared" si="116"/>
        <v/>
      </c>
      <c r="HY12" s="82"/>
      <c r="HZ12" s="24"/>
      <c r="IA12" s="2" t="str">
        <f t="shared" si="117"/>
        <v/>
      </c>
      <c r="IB12" s="95" t="str">
        <f t="shared" si="118"/>
        <v/>
      </c>
      <c r="IC12" s="24"/>
      <c r="ID12" s="24"/>
      <c r="IE12" s="2" t="str">
        <f t="shared" si="42"/>
        <v/>
      </c>
      <c r="IF12" s="95" t="str">
        <f t="shared" si="43"/>
        <v/>
      </c>
      <c r="IG12" s="24"/>
      <c r="IH12" s="24"/>
      <c r="II12" s="2" t="str">
        <f t="shared" si="44"/>
        <v/>
      </c>
      <c r="IJ12" s="95" t="str">
        <f t="shared" si="164"/>
        <v/>
      </c>
      <c r="IK12" s="24"/>
      <c r="IL12" s="24"/>
      <c r="IM12" s="2" t="str">
        <f t="shared" si="119"/>
        <v/>
      </c>
      <c r="IN12" s="95" t="str">
        <f t="shared" si="165"/>
        <v/>
      </c>
      <c r="IO12" s="24"/>
      <c r="IP12" s="24"/>
      <c r="IQ12" s="2" t="str">
        <f t="shared" si="120"/>
        <v/>
      </c>
      <c r="IR12" s="95" t="str">
        <f t="shared" si="121"/>
        <v/>
      </c>
      <c r="IT12" s="90" t="str">
        <f t="shared" si="122"/>
        <v/>
      </c>
      <c r="IU12" s="91" t="str">
        <f t="shared" si="123"/>
        <v/>
      </c>
      <c r="IV12" s="82"/>
      <c r="IW12" s="24"/>
      <c r="IX12" s="2" t="str">
        <f t="shared" si="124"/>
        <v/>
      </c>
      <c r="IY12" s="95" t="str">
        <f t="shared" si="125"/>
        <v/>
      </c>
      <c r="IZ12" s="24"/>
      <c r="JA12" s="24"/>
      <c r="JB12" s="2" t="str">
        <f t="shared" si="45"/>
        <v/>
      </c>
      <c r="JC12" s="95" t="str">
        <f t="shared" si="46"/>
        <v/>
      </c>
      <c r="JD12" s="24"/>
      <c r="JE12" s="24"/>
      <c r="JF12" s="2" t="str">
        <f t="shared" si="47"/>
        <v/>
      </c>
      <c r="JG12" s="95" t="str">
        <f t="shared" si="166"/>
        <v/>
      </c>
      <c r="JH12" s="24"/>
      <c r="JI12" s="24"/>
      <c r="JJ12" s="2" t="str">
        <f t="shared" si="126"/>
        <v/>
      </c>
      <c r="JK12" s="95" t="str">
        <f t="shared" si="167"/>
        <v/>
      </c>
      <c r="JL12" s="24"/>
      <c r="JM12" s="24"/>
      <c r="JN12" s="2" t="str">
        <f t="shared" si="127"/>
        <v/>
      </c>
      <c r="JO12" s="95" t="str">
        <f t="shared" si="128"/>
        <v/>
      </c>
      <c r="JP12" s="92"/>
      <c r="JQ12" s="90" t="str">
        <f t="shared" si="129"/>
        <v/>
      </c>
      <c r="JR12" s="91" t="str">
        <f t="shared" si="130"/>
        <v/>
      </c>
      <c r="JS12" s="82"/>
      <c r="JT12" s="24"/>
      <c r="JU12" s="2" t="str">
        <f t="shared" si="131"/>
        <v/>
      </c>
      <c r="JV12" s="95" t="str">
        <f t="shared" si="132"/>
        <v/>
      </c>
      <c r="JW12" s="24"/>
      <c r="JX12" s="24"/>
      <c r="JY12" s="2" t="str">
        <f t="shared" si="48"/>
        <v/>
      </c>
      <c r="JZ12" s="95" t="str">
        <f t="shared" si="49"/>
        <v/>
      </c>
      <c r="KA12" s="24"/>
      <c r="KB12" s="24"/>
      <c r="KC12" s="2" t="str">
        <f t="shared" si="50"/>
        <v/>
      </c>
      <c r="KD12" s="95" t="str">
        <f t="shared" si="168"/>
        <v/>
      </c>
      <c r="KE12" s="24"/>
      <c r="KF12" s="24"/>
      <c r="KG12" s="2" t="str">
        <f t="shared" si="133"/>
        <v/>
      </c>
      <c r="KH12" s="95" t="str">
        <f t="shared" si="169"/>
        <v/>
      </c>
      <c r="KI12" s="24"/>
      <c r="KJ12" s="24"/>
      <c r="KK12" s="2" t="str">
        <f t="shared" si="134"/>
        <v/>
      </c>
      <c r="KL12" s="95" t="str">
        <f t="shared" si="135"/>
        <v/>
      </c>
      <c r="KN12" s="90" t="str">
        <f t="shared" si="136"/>
        <v/>
      </c>
      <c r="KO12" s="91" t="str">
        <f t="shared" si="137"/>
        <v/>
      </c>
      <c r="KP12" s="82"/>
      <c r="KQ12" s="24"/>
      <c r="KR12" s="2" t="str">
        <f t="shared" si="138"/>
        <v/>
      </c>
      <c r="KS12" s="95" t="str">
        <f t="shared" si="139"/>
        <v/>
      </c>
      <c r="KT12" s="24"/>
      <c r="KU12" s="24"/>
      <c r="KV12" s="2" t="str">
        <f t="shared" si="51"/>
        <v/>
      </c>
      <c r="KW12" s="95" t="str">
        <f t="shared" si="52"/>
        <v/>
      </c>
      <c r="KX12" s="24"/>
      <c r="KY12" s="24"/>
      <c r="KZ12" s="2" t="str">
        <f t="shared" si="53"/>
        <v/>
      </c>
      <c r="LA12" s="95" t="str">
        <f t="shared" si="170"/>
        <v/>
      </c>
      <c r="LB12" s="24"/>
      <c r="LC12" s="24"/>
      <c r="LD12" s="2" t="str">
        <f t="shared" si="140"/>
        <v/>
      </c>
      <c r="LE12" s="95" t="str">
        <f t="shared" si="171"/>
        <v/>
      </c>
      <c r="LF12" s="24"/>
      <c r="LG12" s="24"/>
      <c r="LH12" s="2" t="str">
        <f t="shared" si="141"/>
        <v/>
      </c>
      <c r="LI12" s="95" t="str">
        <f t="shared" si="142"/>
        <v/>
      </c>
      <c r="LK12" s="90" t="str">
        <f t="shared" si="143"/>
        <v/>
      </c>
      <c r="LL12" s="91" t="str">
        <f t="shared" si="144"/>
        <v/>
      </c>
      <c r="LM12" s="82"/>
      <c r="LN12" s="24"/>
      <c r="LO12" s="2" t="str">
        <f t="shared" si="145"/>
        <v/>
      </c>
      <c r="LP12" s="95" t="str">
        <f t="shared" si="146"/>
        <v/>
      </c>
      <c r="LQ12" s="24"/>
      <c r="LR12" s="24"/>
      <c r="LS12" s="2" t="str">
        <f t="shared" si="54"/>
        <v/>
      </c>
      <c r="LT12" s="95" t="str">
        <f t="shared" si="55"/>
        <v/>
      </c>
    </row>
    <row r="13" spans="1:332" ht="15" customHeight="1">
      <c r="A13" s="114"/>
      <c r="B13" s="113"/>
      <c r="C13" s="83"/>
      <c r="D13" s="25"/>
      <c r="E13" s="148" t="str">
        <f t="shared" si="56"/>
        <v/>
      </c>
      <c r="F13" s="118" t="str">
        <f t="shared" si="0"/>
        <v/>
      </c>
      <c r="G13" s="25"/>
      <c r="H13" s="25"/>
      <c r="I13" s="148" t="str">
        <f t="shared" si="1"/>
        <v/>
      </c>
      <c r="J13" s="118" t="str">
        <f t="shared" si="2"/>
        <v/>
      </c>
      <c r="K13" s="25"/>
      <c r="L13" s="25"/>
      <c r="M13" s="148" t="str">
        <f t="shared" si="3"/>
        <v/>
      </c>
      <c r="N13" s="118" t="str">
        <f t="shared" si="4"/>
        <v/>
      </c>
      <c r="O13" s="25"/>
      <c r="P13" s="25"/>
      <c r="Q13" s="148" t="str">
        <f t="shared" si="5"/>
        <v/>
      </c>
      <c r="R13" s="118" t="str">
        <f t="shared" si="6"/>
        <v/>
      </c>
      <c r="S13" s="25"/>
      <c r="T13" s="25"/>
      <c r="U13" s="148" t="str">
        <f t="shared" si="7"/>
        <v/>
      </c>
      <c r="V13" s="118" t="str">
        <f t="shared" si="8"/>
        <v/>
      </c>
      <c r="W13" s="92"/>
      <c r="X13" s="93" t="str">
        <f t="shared" si="57"/>
        <v/>
      </c>
      <c r="Y13" s="94" t="str">
        <f t="shared" si="61"/>
        <v/>
      </c>
      <c r="Z13" s="83"/>
      <c r="AA13" s="25"/>
      <c r="AB13" s="148" t="str">
        <f t="shared" si="62"/>
        <v/>
      </c>
      <c r="AC13" s="118" t="str">
        <f t="shared" si="9"/>
        <v/>
      </c>
      <c r="AD13" s="25"/>
      <c r="AE13" s="25"/>
      <c r="AF13" s="148" t="str">
        <f t="shared" si="10"/>
        <v/>
      </c>
      <c r="AG13" s="118" t="str">
        <f t="shared" si="11"/>
        <v/>
      </c>
      <c r="AH13" s="25"/>
      <c r="AI13" s="25"/>
      <c r="AJ13" s="148" t="str">
        <f t="shared" si="12"/>
        <v/>
      </c>
      <c r="AK13" s="118" t="str">
        <f t="shared" si="13"/>
        <v/>
      </c>
      <c r="AL13" s="25"/>
      <c r="AM13" s="25"/>
      <c r="AN13" s="148" t="str">
        <f t="shared" si="14"/>
        <v/>
      </c>
      <c r="AO13" s="118" t="str">
        <f t="shared" si="15"/>
        <v/>
      </c>
      <c r="AP13" s="25"/>
      <c r="AQ13" s="25"/>
      <c r="AR13" s="148" t="str">
        <f t="shared" si="16"/>
        <v/>
      </c>
      <c r="AS13" s="118" t="str">
        <f t="shared" si="17"/>
        <v/>
      </c>
      <c r="AU13" s="93" t="str">
        <f t="shared" si="58"/>
        <v/>
      </c>
      <c r="AV13" s="94" t="str">
        <f t="shared" si="147"/>
        <v/>
      </c>
      <c r="AW13" s="83"/>
      <c r="AX13" s="25"/>
      <c r="AY13" s="148" t="str">
        <f t="shared" si="63"/>
        <v/>
      </c>
      <c r="AZ13" s="118" t="str">
        <f t="shared" si="64"/>
        <v/>
      </c>
      <c r="BA13" s="25"/>
      <c r="BB13" s="25"/>
      <c r="BC13" s="148" t="str">
        <f t="shared" si="18"/>
        <v/>
      </c>
      <c r="BD13" s="118" t="str">
        <f t="shared" si="19"/>
        <v/>
      </c>
      <c r="BE13" s="25"/>
      <c r="BF13" s="25"/>
      <c r="BG13" s="148" t="str">
        <f t="shared" si="20"/>
        <v/>
      </c>
      <c r="BH13" s="118" t="str">
        <f t="shared" si="148"/>
        <v/>
      </c>
      <c r="BI13" s="25"/>
      <c r="BJ13" s="25"/>
      <c r="BK13" s="148" t="str">
        <f t="shared" si="65"/>
        <v/>
      </c>
      <c r="BL13" s="118" t="str">
        <f t="shared" si="149"/>
        <v/>
      </c>
      <c r="BM13" s="25"/>
      <c r="BN13" s="25"/>
      <c r="BO13" s="148" t="str">
        <f t="shared" si="66"/>
        <v/>
      </c>
      <c r="BP13" s="118" t="str">
        <f t="shared" si="67"/>
        <v/>
      </c>
      <c r="BR13" s="93" t="str">
        <f t="shared" si="59"/>
        <v/>
      </c>
      <c r="BS13" s="94" t="str">
        <f t="shared" si="68"/>
        <v/>
      </c>
      <c r="BT13" s="83"/>
      <c r="BU13" s="25"/>
      <c r="BV13" s="148" t="str">
        <f t="shared" si="69"/>
        <v/>
      </c>
      <c r="BW13" s="118" t="str">
        <f t="shared" si="70"/>
        <v/>
      </c>
      <c r="BX13" s="25"/>
      <c r="BY13" s="25"/>
      <c r="BZ13" s="148" t="str">
        <f t="shared" si="21"/>
        <v/>
      </c>
      <c r="CA13" s="118" t="str">
        <f t="shared" si="22"/>
        <v/>
      </c>
      <c r="CB13" s="25"/>
      <c r="CC13" s="25"/>
      <c r="CD13" s="148" t="str">
        <f t="shared" si="23"/>
        <v/>
      </c>
      <c r="CE13" s="118" t="str">
        <f t="shared" si="150"/>
        <v/>
      </c>
      <c r="CF13" s="25"/>
      <c r="CG13" s="25"/>
      <c r="CH13" s="148" t="str">
        <f t="shared" si="71"/>
        <v/>
      </c>
      <c r="CI13" s="118" t="str">
        <f t="shared" si="151"/>
        <v/>
      </c>
      <c r="CJ13" s="25"/>
      <c r="CK13" s="25"/>
      <c r="CL13" s="148" t="str">
        <f t="shared" si="72"/>
        <v/>
      </c>
      <c r="CM13" s="118" t="str">
        <f t="shared" si="73"/>
        <v/>
      </c>
      <c r="CO13" s="93" t="str">
        <f t="shared" si="60"/>
        <v/>
      </c>
      <c r="CP13" s="94" t="str">
        <f t="shared" si="74"/>
        <v/>
      </c>
      <c r="CQ13" s="83"/>
      <c r="CR13" s="25"/>
      <c r="CS13" s="148" t="str">
        <f t="shared" si="75"/>
        <v/>
      </c>
      <c r="CT13" s="118" t="str">
        <f t="shared" si="76"/>
        <v/>
      </c>
      <c r="CU13" s="25"/>
      <c r="CV13" s="25"/>
      <c r="CW13" s="148" t="str">
        <f t="shared" si="24"/>
        <v/>
      </c>
      <c r="CX13" s="118" t="str">
        <f t="shared" si="25"/>
        <v/>
      </c>
      <c r="CY13" s="25"/>
      <c r="CZ13" s="25"/>
      <c r="DA13" s="148" t="str">
        <f t="shared" si="26"/>
        <v/>
      </c>
      <c r="DB13" s="118" t="str">
        <f t="shared" si="152"/>
        <v/>
      </c>
      <c r="DC13" s="25"/>
      <c r="DD13" s="25"/>
      <c r="DE13" s="148" t="str">
        <f t="shared" si="77"/>
        <v/>
      </c>
      <c r="DF13" s="118" t="str">
        <f t="shared" si="153"/>
        <v/>
      </c>
      <c r="DG13" s="25"/>
      <c r="DH13" s="25"/>
      <c r="DI13" s="148" t="str">
        <f t="shared" si="78"/>
        <v/>
      </c>
      <c r="DJ13" s="118" t="str">
        <f t="shared" si="79"/>
        <v/>
      </c>
      <c r="DL13" s="93" t="str">
        <f t="shared" si="80"/>
        <v/>
      </c>
      <c r="DM13" s="94" t="str">
        <f t="shared" si="81"/>
        <v/>
      </c>
      <c r="DN13" s="83"/>
      <c r="DO13" s="25"/>
      <c r="DP13" s="148" t="str">
        <f t="shared" si="82"/>
        <v/>
      </c>
      <c r="DQ13" s="118" t="str">
        <f t="shared" si="83"/>
        <v/>
      </c>
      <c r="DR13" s="25"/>
      <c r="DS13" s="25"/>
      <c r="DT13" s="148" t="str">
        <f t="shared" si="27"/>
        <v/>
      </c>
      <c r="DU13" s="118" t="str">
        <f t="shared" si="28"/>
        <v/>
      </c>
      <c r="DV13" s="25"/>
      <c r="DW13" s="25"/>
      <c r="DX13" s="148" t="str">
        <f t="shared" si="29"/>
        <v/>
      </c>
      <c r="DY13" s="118" t="str">
        <f t="shared" si="154"/>
        <v/>
      </c>
      <c r="DZ13" s="25"/>
      <c r="EA13" s="25"/>
      <c r="EB13" s="148" t="str">
        <f t="shared" si="84"/>
        <v/>
      </c>
      <c r="EC13" s="118" t="str">
        <f t="shared" si="155"/>
        <v/>
      </c>
      <c r="ED13" s="25"/>
      <c r="EE13" s="25"/>
      <c r="EF13" s="148" t="str">
        <f t="shared" si="85"/>
        <v/>
      </c>
      <c r="EG13" s="118" t="str">
        <f t="shared" si="86"/>
        <v/>
      </c>
      <c r="EI13" s="93" t="str">
        <f t="shared" si="87"/>
        <v/>
      </c>
      <c r="EJ13" s="94" t="str">
        <f t="shared" si="88"/>
        <v/>
      </c>
      <c r="EK13" s="83"/>
      <c r="EL13" s="25"/>
      <c r="EM13" s="148" t="str">
        <f t="shared" si="89"/>
        <v/>
      </c>
      <c r="EN13" s="118" t="str">
        <f t="shared" si="90"/>
        <v/>
      </c>
      <c r="EO13" s="25"/>
      <c r="EP13" s="25"/>
      <c r="EQ13" s="148" t="str">
        <f t="shared" si="30"/>
        <v/>
      </c>
      <c r="ER13" s="118" t="str">
        <f t="shared" si="31"/>
        <v/>
      </c>
      <c r="ES13" s="25"/>
      <c r="ET13" s="25"/>
      <c r="EU13" s="148" t="str">
        <f t="shared" si="32"/>
        <v/>
      </c>
      <c r="EV13" s="118" t="str">
        <f t="shared" si="156"/>
        <v/>
      </c>
      <c r="EW13" s="25"/>
      <c r="EX13" s="25"/>
      <c r="EY13" s="148" t="str">
        <f t="shared" si="91"/>
        <v/>
      </c>
      <c r="EZ13" s="118" t="str">
        <f t="shared" si="157"/>
        <v/>
      </c>
      <c r="FA13" s="25"/>
      <c r="FB13" s="25"/>
      <c r="FC13" s="148" t="str">
        <f t="shared" si="92"/>
        <v/>
      </c>
      <c r="FD13" s="118" t="str">
        <f t="shared" si="93"/>
        <v/>
      </c>
      <c r="FF13" s="93" t="str">
        <f t="shared" si="94"/>
        <v/>
      </c>
      <c r="FG13" s="94" t="str">
        <f t="shared" si="95"/>
        <v/>
      </c>
      <c r="FH13" s="83"/>
      <c r="FI13" s="25"/>
      <c r="FJ13" s="148" t="str">
        <f t="shared" si="96"/>
        <v/>
      </c>
      <c r="FK13" s="118" t="str">
        <f t="shared" si="97"/>
        <v/>
      </c>
      <c r="FL13" s="25"/>
      <c r="FM13" s="25"/>
      <c r="FN13" s="148" t="str">
        <f t="shared" si="33"/>
        <v/>
      </c>
      <c r="FO13" s="118" t="str">
        <f t="shared" si="34"/>
        <v/>
      </c>
      <c r="FP13" s="25"/>
      <c r="FQ13" s="25"/>
      <c r="FR13" s="148" t="str">
        <f t="shared" si="35"/>
        <v/>
      </c>
      <c r="FS13" s="118" t="str">
        <f t="shared" si="158"/>
        <v/>
      </c>
      <c r="FT13" s="25"/>
      <c r="FU13" s="25"/>
      <c r="FV13" s="148" t="str">
        <f t="shared" si="98"/>
        <v/>
      </c>
      <c r="FW13" s="118" t="str">
        <f t="shared" si="159"/>
        <v/>
      </c>
      <c r="FX13" s="25"/>
      <c r="FY13" s="25"/>
      <c r="FZ13" s="148" t="str">
        <f t="shared" si="99"/>
        <v/>
      </c>
      <c r="GA13" s="118" t="str">
        <f t="shared" si="100"/>
        <v/>
      </c>
      <c r="GC13" s="93" t="str">
        <f t="shared" si="101"/>
        <v/>
      </c>
      <c r="GD13" s="94" t="str">
        <f t="shared" si="102"/>
        <v/>
      </c>
      <c r="GE13" s="83"/>
      <c r="GF13" s="25"/>
      <c r="GG13" s="148" t="str">
        <f t="shared" si="103"/>
        <v/>
      </c>
      <c r="GH13" s="118" t="str">
        <f t="shared" si="104"/>
        <v/>
      </c>
      <c r="GI13" s="25"/>
      <c r="GJ13" s="25"/>
      <c r="GK13" s="148" t="str">
        <f t="shared" si="36"/>
        <v/>
      </c>
      <c r="GL13" s="118" t="str">
        <f t="shared" si="37"/>
        <v/>
      </c>
      <c r="GM13" s="25"/>
      <c r="GN13" s="25"/>
      <c r="GO13" s="148" t="str">
        <f t="shared" si="38"/>
        <v/>
      </c>
      <c r="GP13" s="118" t="str">
        <f t="shared" si="160"/>
        <v/>
      </c>
      <c r="GQ13" s="25"/>
      <c r="GR13" s="25"/>
      <c r="GS13" s="148" t="str">
        <f t="shared" si="105"/>
        <v/>
      </c>
      <c r="GT13" s="118" t="str">
        <f t="shared" si="161"/>
        <v/>
      </c>
      <c r="GU13" s="25"/>
      <c r="GV13" s="25"/>
      <c r="GW13" s="148" t="str">
        <f t="shared" si="106"/>
        <v/>
      </c>
      <c r="GX13" s="118" t="str">
        <f t="shared" si="107"/>
        <v/>
      </c>
      <c r="GZ13" s="93" t="str">
        <f t="shared" si="108"/>
        <v/>
      </c>
      <c r="HA13" s="94" t="str">
        <f t="shared" si="109"/>
        <v/>
      </c>
      <c r="HB13" s="83"/>
      <c r="HC13" s="25"/>
      <c r="HD13" s="148" t="str">
        <f t="shared" si="110"/>
        <v/>
      </c>
      <c r="HE13" s="118" t="str">
        <f t="shared" si="111"/>
        <v/>
      </c>
      <c r="HF13" s="25"/>
      <c r="HG13" s="25"/>
      <c r="HH13" s="148" t="str">
        <f t="shared" si="39"/>
        <v/>
      </c>
      <c r="HI13" s="118" t="str">
        <f t="shared" si="40"/>
        <v/>
      </c>
      <c r="HJ13" s="25"/>
      <c r="HK13" s="25"/>
      <c r="HL13" s="148" t="str">
        <f t="shared" si="41"/>
        <v/>
      </c>
      <c r="HM13" s="118" t="str">
        <f t="shared" si="162"/>
        <v/>
      </c>
      <c r="HN13" s="25"/>
      <c r="HO13" s="25"/>
      <c r="HP13" s="148" t="str">
        <f t="shared" si="112"/>
        <v/>
      </c>
      <c r="HQ13" s="118" t="str">
        <f t="shared" si="163"/>
        <v/>
      </c>
      <c r="HR13" s="25"/>
      <c r="HS13" s="25"/>
      <c r="HT13" s="148" t="str">
        <f t="shared" si="113"/>
        <v/>
      </c>
      <c r="HU13" s="118" t="str">
        <f t="shared" si="114"/>
        <v/>
      </c>
      <c r="HW13" s="93" t="str">
        <f t="shared" si="115"/>
        <v/>
      </c>
      <c r="HX13" s="94" t="str">
        <f t="shared" si="116"/>
        <v/>
      </c>
      <c r="HY13" s="83"/>
      <c r="HZ13" s="25"/>
      <c r="IA13" s="148" t="str">
        <f t="shared" si="117"/>
        <v/>
      </c>
      <c r="IB13" s="118" t="str">
        <f t="shared" si="118"/>
        <v/>
      </c>
      <c r="IC13" s="25"/>
      <c r="ID13" s="25"/>
      <c r="IE13" s="148" t="str">
        <f t="shared" si="42"/>
        <v/>
      </c>
      <c r="IF13" s="118" t="str">
        <f t="shared" si="43"/>
        <v/>
      </c>
      <c r="IG13" s="25"/>
      <c r="IH13" s="25"/>
      <c r="II13" s="148" t="str">
        <f t="shared" si="44"/>
        <v/>
      </c>
      <c r="IJ13" s="118" t="str">
        <f t="shared" si="164"/>
        <v/>
      </c>
      <c r="IK13" s="25"/>
      <c r="IL13" s="25"/>
      <c r="IM13" s="148" t="str">
        <f t="shared" si="119"/>
        <v/>
      </c>
      <c r="IN13" s="118" t="str">
        <f t="shared" si="165"/>
        <v/>
      </c>
      <c r="IO13" s="25"/>
      <c r="IP13" s="25"/>
      <c r="IQ13" s="148" t="str">
        <f t="shared" si="120"/>
        <v/>
      </c>
      <c r="IR13" s="118" t="str">
        <f t="shared" si="121"/>
        <v/>
      </c>
      <c r="IT13" s="93" t="str">
        <f t="shared" si="122"/>
        <v/>
      </c>
      <c r="IU13" s="94" t="str">
        <f t="shared" si="123"/>
        <v/>
      </c>
      <c r="IV13" s="83"/>
      <c r="IW13" s="25"/>
      <c r="IX13" s="148" t="str">
        <f t="shared" si="124"/>
        <v/>
      </c>
      <c r="IY13" s="118" t="str">
        <f t="shared" si="125"/>
        <v/>
      </c>
      <c r="IZ13" s="25"/>
      <c r="JA13" s="25"/>
      <c r="JB13" s="148" t="str">
        <f t="shared" si="45"/>
        <v/>
      </c>
      <c r="JC13" s="118" t="str">
        <f t="shared" si="46"/>
        <v/>
      </c>
      <c r="JD13" s="25"/>
      <c r="JE13" s="25"/>
      <c r="JF13" s="148" t="str">
        <f t="shared" si="47"/>
        <v/>
      </c>
      <c r="JG13" s="118" t="str">
        <f t="shared" si="166"/>
        <v/>
      </c>
      <c r="JH13" s="25"/>
      <c r="JI13" s="25"/>
      <c r="JJ13" s="148" t="str">
        <f t="shared" si="126"/>
        <v/>
      </c>
      <c r="JK13" s="118" t="str">
        <f t="shared" si="167"/>
        <v/>
      </c>
      <c r="JL13" s="25"/>
      <c r="JM13" s="25"/>
      <c r="JN13" s="148" t="str">
        <f t="shared" si="127"/>
        <v/>
      </c>
      <c r="JO13" s="118" t="str">
        <f t="shared" si="128"/>
        <v/>
      </c>
      <c r="JP13" s="92"/>
      <c r="JQ13" s="93" t="str">
        <f t="shared" si="129"/>
        <v/>
      </c>
      <c r="JR13" s="94" t="str">
        <f t="shared" si="130"/>
        <v/>
      </c>
      <c r="JS13" s="83"/>
      <c r="JT13" s="25"/>
      <c r="JU13" s="148" t="str">
        <f t="shared" si="131"/>
        <v/>
      </c>
      <c r="JV13" s="118" t="str">
        <f t="shared" si="132"/>
        <v/>
      </c>
      <c r="JW13" s="25"/>
      <c r="JX13" s="25"/>
      <c r="JY13" s="148" t="str">
        <f t="shared" si="48"/>
        <v/>
      </c>
      <c r="JZ13" s="118" t="str">
        <f t="shared" si="49"/>
        <v/>
      </c>
      <c r="KA13" s="25"/>
      <c r="KB13" s="25"/>
      <c r="KC13" s="148" t="str">
        <f t="shared" si="50"/>
        <v/>
      </c>
      <c r="KD13" s="118" t="str">
        <f t="shared" si="168"/>
        <v/>
      </c>
      <c r="KE13" s="25"/>
      <c r="KF13" s="25"/>
      <c r="KG13" s="148" t="str">
        <f t="shared" si="133"/>
        <v/>
      </c>
      <c r="KH13" s="118" t="str">
        <f t="shared" si="169"/>
        <v/>
      </c>
      <c r="KI13" s="25"/>
      <c r="KJ13" s="25"/>
      <c r="KK13" s="148" t="str">
        <f t="shared" si="134"/>
        <v/>
      </c>
      <c r="KL13" s="118" t="str">
        <f t="shared" si="135"/>
        <v/>
      </c>
      <c r="KN13" s="93" t="str">
        <f t="shared" si="136"/>
        <v/>
      </c>
      <c r="KO13" s="94" t="str">
        <f t="shared" si="137"/>
        <v/>
      </c>
      <c r="KP13" s="83"/>
      <c r="KQ13" s="25"/>
      <c r="KR13" s="148" t="str">
        <f t="shared" si="138"/>
        <v/>
      </c>
      <c r="KS13" s="118" t="str">
        <f t="shared" si="139"/>
        <v/>
      </c>
      <c r="KT13" s="25"/>
      <c r="KU13" s="25"/>
      <c r="KV13" s="148" t="str">
        <f t="shared" si="51"/>
        <v/>
      </c>
      <c r="KW13" s="118" t="str">
        <f t="shared" si="52"/>
        <v/>
      </c>
      <c r="KX13" s="25"/>
      <c r="KY13" s="25"/>
      <c r="KZ13" s="148" t="str">
        <f t="shared" si="53"/>
        <v/>
      </c>
      <c r="LA13" s="118" t="str">
        <f t="shared" si="170"/>
        <v/>
      </c>
      <c r="LB13" s="25"/>
      <c r="LC13" s="25"/>
      <c r="LD13" s="148" t="str">
        <f t="shared" si="140"/>
        <v/>
      </c>
      <c r="LE13" s="118" t="str">
        <f t="shared" si="171"/>
        <v/>
      </c>
      <c r="LF13" s="25"/>
      <c r="LG13" s="25"/>
      <c r="LH13" s="148" t="str">
        <f t="shared" si="141"/>
        <v/>
      </c>
      <c r="LI13" s="118" t="str">
        <f t="shared" si="142"/>
        <v/>
      </c>
      <c r="LK13" s="93" t="str">
        <f t="shared" si="143"/>
        <v/>
      </c>
      <c r="LL13" s="94" t="str">
        <f t="shared" si="144"/>
        <v/>
      </c>
      <c r="LM13" s="83"/>
      <c r="LN13" s="25"/>
      <c r="LO13" s="148" t="str">
        <f t="shared" si="145"/>
        <v/>
      </c>
      <c r="LP13" s="118" t="str">
        <f t="shared" si="146"/>
        <v/>
      </c>
      <c r="LQ13" s="25"/>
      <c r="LR13" s="25"/>
      <c r="LS13" s="148" t="str">
        <f t="shared" si="54"/>
        <v/>
      </c>
      <c r="LT13" s="118" t="str">
        <f t="shared" si="55"/>
        <v/>
      </c>
    </row>
    <row r="14" spans="1:332" ht="15" customHeight="1">
      <c r="A14" s="112"/>
      <c r="B14" s="111"/>
      <c r="C14" s="82"/>
      <c r="D14" s="24"/>
      <c r="E14" s="2" t="str">
        <f t="shared" si="56"/>
        <v/>
      </c>
      <c r="F14" s="95" t="str">
        <f t="shared" si="0"/>
        <v/>
      </c>
      <c r="G14" s="24"/>
      <c r="H14" s="24"/>
      <c r="I14" s="2" t="str">
        <f t="shared" si="1"/>
        <v/>
      </c>
      <c r="J14" s="95" t="str">
        <f t="shared" si="2"/>
        <v/>
      </c>
      <c r="K14" s="24"/>
      <c r="L14" s="24"/>
      <c r="M14" s="2" t="str">
        <f t="shared" si="3"/>
        <v/>
      </c>
      <c r="N14" s="95" t="str">
        <f t="shared" si="4"/>
        <v/>
      </c>
      <c r="O14" s="24"/>
      <c r="P14" s="24"/>
      <c r="Q14" s="2" t="str">
        <f t="shared" si="5"/>
        <v/>
      </c>
      <c r="R14" s="95" t="str">
        <f t="shared" si="6"/>
        <v/>
      </c>
      <c r="S14" s="24"/>
      <c r="T14" s="24"/>
      <c r="U14" s="2" t="str">
        <f t="shared" si="7"/>
        <v/>
      </c>
      <c r="V14" s="95" t="str">
        <f t="shared" si="8"/>
        <v/>
      </c>
      <c r="W14" s="92"/>
      <c r="X14" s="90" t="str">
        <f t="shared" si="57"/>
        <v/>
      </c>
      <c r="Y14" s="91" t="str">
        <f t="shared" si="61"/>
        <v/>
      </c>
      <c r="Z14" s="82"/>
      <c r="AA14" s="24"/>
      <c r="AB14" s="2" t="str">
        <f t="shared" si="62"/>
        <v/>
      </c>
      <c r="AC14" s="95" t="str">
        <f t="shared" si="9"/>
        <v/>
      </c>
      <c r="AD14" s="24"/>
      <c r="AE14" s="24"/>
      <c r="AF14" s="2" t="str">
        <f t="shared" si="10"/>
        <v/>
      </c>
      <c r="AG14" s="95" t="str">
        <f t="shared" si="11"/>
        <v/>
      </c>
      <c r="AH14" s="24"/>
      <c r="AI14" s="24"/>
      <c r="AJ14" s="2" t="str">
        <f t="shared" si="12"/>
        <v/>
      </c>
      <c r="AK14" s="95" t="str">
        <f t="shared" si="13"/>
        <v/>
      </c>
      <c r="AL14" s="24"/>
      <c r="AM14" s="24"/>
      <c r="AN14" s="2" t="str">
        <f t="shared" si="14"/>
        <v/>
      </c>
      <c r="AO14" s="95" t="str">
        <f t="shared" si="15"/>
        <v/>
      </c>
      <c r="AP14" s="24"/>
      <c r="AQ14" s="24"/>
      <c r="AR14" s="2" t="str">
        <f t="shared" si="16"/>
        <v/>
      </c>
      <c r="AS14" s="95" t="str">
        <f t="shared" si="17"/>
        <v/>
      </c>
      <c r="AU14" s="90" t="str">
        <f t="shared" si="58"/>
        <v/>
      </c>
      <c r="AV14" s="91" t="str">
        <f t="shared" si="147"/>
        <v/>
      </c>
      <c r="AW14" s="82"/>
      <c r="AX14" s="24"/>
      <c r="AY14" s="2" t="str">
        <f t="shared" si="63"/>
        <v/>
      </c>
      <c r="AZ14" s="95" t="str">
        <f t="shared" si="64"/>
        <v/>
      </c>
      <c r="BA14" s="24"/>
      <c r="BB14" s="24"/>
      <c r="BC14" s="2" t="str">
        <f t="shared" si="18"/>
        <v/>
      </c>
      <c r="BD14" s="95" t="str">
        <f t="shared" si="19"/>
        <v/>
      </c>
      <c r="BE14" s="24"/>
      <c r="BF14" s="24"/>
      <c r="BG14" s="2" t="str">
        <f t="shared" si="20"/>
        <v/>
      </c>
      <c r="BH14" s="95" t="str">
        <f t="shared" si="148"/>
        <v/>
      </c>
      <c r="BI14" s="24"/>
      <c r="BJ14" s="24"/>
      <c r="BK14" s="2" t="str">
        <f t="shared" si="65"/>
        <v/>
      </c>
      <c r="BL14" s="95" t="str">
        <f t="shared" si="149"/>
        <v/>
      </c>
      <c r="BM14" s="24"/>
      <c r="BN14" s="24"/>
      <c r="BO14" s="2" t="str">
        <f t="shared" si="66"/>
        <v/>
      </c>
      <c r="BP14" s="95" t="str">
        <f t="shared" si="67"/>
        <v/>
      </c>
      <c r="BR14" s="90" t="str">
        <f t="shared" si="59"/>
        <v/>
      </c>
      <c r="BS14" s="91" t="str">
        <f t="shared" si="68"/>
        <v/>
      </c>
      <c r="BT14" s="82"/>
      <c r="BU14" s="24"/>
      <c r="BV14" s="2" t="str">
        <f t="shared" si="69"/>
        <v/>
      </c>
      <c r="BW14" s="95" t="str">
        <f t="shared" si="70"/>
        <v/>
      </c>
      <c r="BX14" s="24"/>
      <c r="BY14" s="24"/>
      <c r="BZ14" s="2" t="str">
        <f t="shared" si="21"/>
        <v/>
      </c>
      <c r="CA14" s="95" t="str">
        <f t="shared" si="22"/>
        <v/>
      </c>
      <c r="CB14" s="24"/>
      <c r="CC14" s="24"/>
      <c r="CD14" s="2" t="str">
        <f t="shared" si="23"/>
        <v/>
      </c>
      <c r="CE14" s="95" t="str">
        <f t="shared" si="150"/>
        <v/>
      </c>
      <c r="CF14" s="24"/>
      <c r="CG14" s="24"/>
      <c r="CH14" s="2" t="str">
        <f t="shared" si="71"/>
        <v/>
      </c>
      <c r="CI14" s="95" t="str">
        <f t="shared" si="151"/>
        <v/>
      </c>
      <c r="CJ14" s="24"/>
      <c r="CK14" s="24"/>
      <c r="CL14" s="2" t="str">
        <f t="shared" si="72"/>
        <v/>
      </c>
      <c r="CM14" s="95" t="str">
        <f t="shared" si="73"/>
        <v/>
      </c>
      <c r="CO14" s="90" t="str">
        <f t="shared" si="60"/>
        <v/>
      </c>
      <c r="CP14" s="91" t="str">
        <f t="shared" si="74"/>
        <v/>
      </c>
      <c r="CQ14" s="82"/>
      <c r="CR14" s="24"/>
      <c r="CS14" s="2" t="str">
        <f t="shared" si="75"/>
        <v/>
      </c>
      <c r="CT14" s="95" t="str">
        <f t="shared" si="76"/>
        <v/>
      </c>
      <c r="CU14" s="24"/>
      <c r="CV14" s="24"/>
      <c r="CW14" s="2" t="str">
        <f t="shared" si="24"/>
        <v/>
      </c>
      <c r="CX14" s="95" t="str">
        <f t="shared" si="25"/>
        <v/>
      </c>
      <c r="CY14" s="24"/>
      <c r="CZ14" s="24"/>
      <c r="DA14" s="2" t="str">
        <f t="shared" si="26"/>
        <v/>
      </c>
      <c r="DB14" s="95" t="str">
        <f t="shared" si="152"/>
        <v/>
      </c>
      <c r="DC14" s="24"/>
      <c r="DD14" s="24"/>
      <c r="DE14" s="2" t="str">
        <f t="shared" si="77"/>
        <v/>
      </c>
      <c r="DF14" s="95" t="str">
        <f t="shared" si="153"/>
        <v/>
      </c>
      <c r="DG14" s="24"/>
      <c r="DH14" s="24"/>
      <c r="DI14" s="2" t="str">
        <f t="shared" si="78"/>
        <v/>
      </c>
      <c r="DJ14" s="95" t="str">
        <f t="shared" si="79"/>
        <v/>
      </c>
      <c r="DL14" s="90" t="str">
        <f t="shared" si="80"/>
        <v/>
      </c>
      <c r="DM14" s="91" t="str">
        <f t="shared" si="81"/>
        <v/>
      </c>
      <c r="DN14" s="82"/>
      <c r="DO14" s="24"/>
      <c r="DP14" s="2" t="str">
        <f t="shared" si="82"/>
        <v/>
      </c>
      <c r="DQ14" s="95" t="str">
        <f t="shared" si="83"/>
        <v/>
      </c>
      <c r="DR14" s="24"/>
      <c r="DS14" s="24"/>
      <c r="DT14" s="2" t="str">
        <f t="shared" si="27"/>
        <v/>
      </c>
      <c r="DU14" s="95" t="str">
        <f t="shared" si="28"/>
        <v/>
      </c>
      <c r="DV14" s="24"/>
      <c r="DW14" s="24"/>
      <c r="DX14" s="2" t="str">
        <f t="shared" si="29"/>
        <v/>
      </c>
      <c r="DY14" s="95" t="str">
        <f t="shared" si="154"/>
        <v/>
      </c>
      <c r="DZ14" s="24"/>
      <c r="EA14" s="24"/>
      <c r="EB14" s="2" t="str">
        <f t="shared" si="84"/>
        <v/>
      </c>
      <c r="EC14" s="95" t="str">
        <f t="shared" si="155"/>
        <v/>
      </c>
      <c r="ED14" s="24"/>
      <c r="EE14" s="24"/>
      <c r="EF14" s="2" t="str">
        <f t="shared" si="85"/>
        <v/>
      </c>
      <c r="EG14" s="95" t="str">
        <f t="shared" si="86"/>
        <v/>
      </c>
      <c r="EI14" s="90" t="str">
        <f t="shared" si="87"/>
        <v/>
      </c>
      <c r="EJ14" s="91" t="str">
        <f t="shared" si="88"/>
        <v/>
      </c>
      <c r="EK14" s="82"/>
      <c r="EL14" s="24"/>
      <c r="EM14" s="2" t="str">
        <f t="shared" si="89"/>
        <v/>
      </c>
      <c r="EN14" s="95" t="str">
        <f t="shared" si="90"/>
        <v/>
      </c>
      <c r="EO14" s="24"/>
      <c r="EP14" s="24"/>
      <c r="EQ14" s="2" t="str">
        <f t="shared" si="30"/>
        <v/>
      </c>
      <c r="ER14" s="95" t="str">
        <f t="shared" si="31"/>
        <v/>
      </c>
      <c r="ES14" s="24"/>
      <c r="ET14" s="24"/>
      <c r="EU14" s="2" t="str">
        <f t="shared" si="32"/>
        <v/>
      </c>
      <c r="EV14" s="95" t="str">
        <f t="shared" si="156"/>
        <v/>
      </c>
      <c r="EW14" s="24"/>
      <c r="EX14" s="24"/>
      <c r="EY14" s="2" t="str">
        <f t="shared" si="91"/>
        <v/>
      </c>
      <c r="EZ14" s="95" t="str">
        <f t="shared" si="157"/>
        <v/>
      </c>
      <c r="FA14" s="24"/>
      <c r="FB14" s="24"/>
      <c r="FC14" s="2" t="str">
        <f t="shared" si="92"/>
        <v/>
      </c>
      <c r="FD14" s="95" t="str">
        <f t="shared" si="93"/>
        <v/>
      </c>
      <c r="FF14" s="90" t="str">
        <f t="shared" si="94"/>
        <v/>
      </c>
      <c r="FG14" s="91" t="str">
        <f t="shared" si="95"/>
        <v/>
      </c>
      <c r="FH14" s="82"/>
      <c r="FI14" s="24"/>
      <c r="FJ14" s="2" t="str">
        <f t="shared" si="96"/>
        <v/>
      </c>
      <c r="FK14" s="95" t="str">
        <f t="shared" si="97"/>
        <v/>
      </c>
      <c r="FL14" s="24"/>
      <c r="FM14" s="24"/>
      <c r="FN14" s="2" t="str">
        <f t="shared" si="33"/>
        <v/>
      </c>
      <c r="FO14" s="95" t="str">
        <f t="shared" si="34"/>
        <v/>
      </c>
      <c r="FP14" s="24"/>
      <c r="FQ14" s="24"/>
      <c r="FR14" s="2" t="str">
        <f t="shared" si="35"/>
        <v/>
      </c>
      <c r="FS14" s="95" t="str">
        <f t="shared" si="158"/>
        <v/>
      </c>
      <c r="FT14" s="24"/>
      <c r="FU14" s="24"/>
      <c r="FV14" s="2" t="str">
        <f t="shared" si="98"/>
        <v/>
      </c>
      <c r="FW14" s="95" t="str">
        <f t="shared" si="159"/>
        <v/>
      </c>
      <c r="FX14" s="24"/>
      <c r="FY14" s="24"/>
      <c r="FZ14" s="2" t="str">
        <f t="shared" si="99"/>
        <v/>
      </c>
      <c r="GA14" s="95" t="str">
        <f t="shared" si="100"/>
        <v/>
      </c>
      <c r="GC14" s="90" t="str">
        <f t="shared" si="101"/>
        <v/>
      </c>
      <c r="GD14" s="91" t="str">
        <f t="shared" si="102"/>
        <v/>
      </c>
      <c r="GE14" s="82"/>
      <c r="GF14" s="24"/>
      <c r="GG14" s="2" t="str">
        <f t="shared" si="103"/>
        <v/>
      </c>
      <c r="GH14" s="95" t="str">
        <f t="shared" si="104"/>
        <v/>
      </c>
      <c r="GI14" s="24"/>
      <c r="GJ14" s="24"/>
      <c r="GK14" s="2" t="str">
        <f t="shared" si="36"/>
        <v/>
      </c>
      <c r="GL14" s="95" t="str">
        <f t="shared" si="37"/>
        <v/>
      </c>
      <c r="GM14" s="24"/>
      <c r="GN14" s="24"/>
      <c r="GO14" s="2" t="str">
        <f t="shared" si="38"/>
        <v/>
      </c>
      <c r="GP14" s="95" t="str">
        <f t="shared" si="160"/>
        <v/>
      </c>
      <c r="GQ14" s="24"/>
      <c r="GR14" s="24"/>
      <c r="GS14" s="2" t="str">
        <f t="shared" si="105"/>
        <v/>
      </c>
      <c r="GT14" s="95" t="str">
        <f t="shared" si="161"/>
        <v/>
      </c>
      <c r="GU14" s="24"/>
      <c r="GV14" s="24"/>
      <c r="GW14" s="2" t="str">
        <f t="shared" si="106"/>
        <v/>
      </c>
      <c r="GX14" s="95" t="str">
        <f t="shared" si="107"/>
        <v/>
      </c>
      <c r="GZ14" s="90" t="str">
        <f t="shared" si="108"/>
        <v/>
      </c>
      <c r="HA14" s="91" t="str">
        <f t="shared" si="109"/>
        <v/>
      </c>
      <c r="HB14" s="82"/>
      <c r="HC14" s="24"/>
      <c r="HD14" s="2" t="str">
        <f t="shared" si="110"/>
        <v/>
      </c>
      <c r="HE14" s="95" t="str">
        <f t="shared" si="111"/>
        <v/>
      </c>
      <c r="HF14" s="24"/>
      <c r="HG14" s="24"/>
      <c r="HH14" s="2" t="str">
        <f t="shared" si="39"/>
        <v/>
      </c>
      <c r="HI14" s="95" t="str">
        <f t="shared" si="40"/>
        <v/>
      </c>
      <c r="HJ14" s="24"/>
      <c r="HK14" s="24"/>
      <c r="HL14" s="2" t="str">
        <f t="shared" si="41"/>
        <v/>
      </c>
      <c r="HM14" s="95" t="str">
        <f t="shared" si="162"/>
        <v/>
      </c>
      <c r="HN14" s="24"/>
      <c r="HO14" s="24"/>
      <c r="HP14" s="2" t="str">
        <f t="shared" si="112"/>
        <v/>
      </c>
      <c r="HQ14" s="95" t="str">
        <f t="shared" si="163"/>
        <v/>
      </c>
      <c r="HR14" s="24"/>
      <c r="HS14" s="24"/>
      <c r="HT14" s="2" t="str">
        <f t="shared" si="113"/>
        <v/>
      </c>
      <c r="HU14" s="95" t="str">
        <f t="shared" si="114"/>
        <v/>
      </c>
      <c r="HW14" s="90" t="str">
        <f t="shared" si="115"/>
        <v/>
      </c>
      <c r="HX14" s="91" t="str">
        <f t="shared" si="116"/>
        <v/>
      </c>
      <c r="HY14" s="82"/>
      <c r="HZ14" s="24"/>
      <c r="IA14" s="2" t="str">
        <f t="shared" si="117"/>
        <v/>
      </c>
      <c r="IB14" s="95" t="str">
        <f t="shared" si="118"/>
        <v/>
      </c>
      <c r="IC14" s="24"/>
      <c r="ID14" s="24"/>
      <c r="IE14" s="2" t="str">
        <f t="shared" si="42"/>
        <v/>
      </c>
      <c r="IF14" s="95" t="str">
        <f t="shared" si="43"/>
        <v/>
      </c>
      <c r="IG14" s="24"/>
      <c r="IH14" s="24"/>
      <c r="II14" s="2" t="str">
        <f t="shared" si="44"/>
        <v/>
      </c>
      <c r="IJ14" s="95" t="str">
        <f t="shared" si="164"/>
        <v/>
      </c>
      <c r="IK14" s="24"/>
      <c r="IL14" s="24"/>
      <c r="IM14" s="2" t="str">
        <f t="shared" si="119"/>
        <v/>
      </c>
      <c r="IN14" s="95" t="str">
        <f t="shared" si="165"/>
        <v/>
      </c>
      <c r="IO14" s="24"/>
      <c r="IP14" s="24"/>
      <c r="IQ14" s="2" t="str">
        <f t="shared" si="120"/>
        <v/>
      </c>
      <c r="IR14" s="95" t="str">
        <f t="shared" si="121"/>
        <v/>
      </c>
      <c r="IT14" s="90" t="str">
        <f t="shared" si="122"/>
        <v/>
      </c>
      <c r="IU14" s="91" t="str">
        <f t="shared" si="123"/>
        <v/>
      </c>
      <c r="IV14" s="82"/>
      <c r="IW14" s="24"/>
      <c r="IX14" s="2" t="str">
        <f t="shared" si="124"/>
        <v/>
      </c>
      <c r="IY14" s="95" t="str">
        <f t="shared" si="125"/>
        <v/>
      </c>
      <c r="IZ14" s="24"/>
      <c r="JA14" s="24"/>
      <c r="JB14" s="2" t="str">
        <f t="shared" si="45"/>
        <v/>
      </c>
      <c r="JC14" s="95" t="str">
        <f t="shared" si="46"/>
        <v/>
      </c>
      <c r="JD14" s="24"/>
      <c r="JE14" s="24"/>
      <c r="JF14" s="2" t="str">
        <f t="shared" si="47"/>
        <v/>
      </c>
      <c r="JG14" s="95" t="str">
        <f t="shared" si="166"/>
        <v/>
      </c>
      <c r="JH14" s="24"/>
      <c r="JI14" s="24"/>
      <c r="JJ14" s="2" t="str">
        <f t="shared" si="126"/>
        <v/>
      </c>
      <c r="JK14" s="95" t="str">
        <f t="shared" si="167"/>
        <v/>
      </c>
      <c r="JL14" s="24"/>
      <c r="JM14" s="24"/>
      <c r="JN14" s="2" t="str">
        <f t="shared" si="127"/>
        <v/>
      </c>
      <c r="JO14" s="95" t="str">
        <f t="shared" si="128"/>
        <v/>
      </c>
      <c r="JP14" s="92"/>
      <c r="JQ14" s="90" t="str">
        <f t="shared" si="129"/>
        <v/>
      </c>
      <c r="JR14" s="91" t="str">
        <f t="shared" si="130"/>
        <v/>
      </c>
      <c r="JS14" s="82"/>
      <c r="JT14" s="24"/>
      <c r="JU14" s="2" t="str">
        <f t="shared" si="131"/>
        <v/>
      </c>
      <c r="JV14" s="95" t="str">
        <f t="shared" si="132"/>
        <v/>
      </c>
      <c r="JW14" s="24"/>
      <c r="JX14" s="24"/>
      <c r="JY14" s="2" t="str">
        <f t="shared" si="48"/>
        <v/>
      </c>
      <c r="JZ14" s="95" t="str">
        <f t="shared" si="49"/>
        <v/>
      </c>
      <c r="KA14" s="24"/>
      <c r="KB14" s="24"/>
      <c r="KC14" s="2" t="str">
        <f t="shared" si="50"/>
        <v/>
      </c>
      <c r="KD14" s="95" t="str">
        <f t="shared" si="168"/>
        <v/>
      </c>
      <c r="KE14" s="24"/>
      <c r="KF14" s="24"/>
      <c r="KG14" s="2" t="str">
        <f t="shared" si="133"/>
        <v/>
      </c>
      <c r="KH14" s="95" t="str">
        <f t="shared" si="169"/>
        <v/>
      </c>
      <c r="KI14" s="24"/>
      <c r="KJ14" s="24"/>
      <c r="KK14" s="2" t="str">
        <f t="shared" si="134"/>
        <v/>
      </c>
      <c r="KL14" s="95" t="str">
        <f t="shared" si="135"/>
        <v/>
      </c>
      <c r="KN14" s="90" t="str">
        <f t="shared" si="136"/>
        <v/>
      </c>
      <c r="KO14" s="91" t="str">
        <f t="shared" si="137"/>
        <v/>
      </c>
      <c r="KP14" s="82"/>
      <c r="KQ14" s="24"/>
      <c r="KR14" s="2" t="str">
        <f t="shared" si="138"/>
        <v/>
      </c>
      <c r="KS14" s="95" t="str">
        <f t="shared" si="139"/>
        <v/>
      </c>
      <c r="KT14" s="24"/>
      <c r="KU14" s="24"/>
      <c r="KV14" s="2" t="str">
        <f t="shared" si="51"/>
        <v/>
      </c>
      <c r="KW14" s="95" t="str">
        <f t="shared" si="52"/>
        <v/>
      </c>
      <c r="KX14" s="24"/>
      <c r="KY14" s="24"/>
      <c r="KZ14" s="2" t="str">
        <f t="shared" si="53"/>
        <v/>
      </c>
      <c r="LA14" s="95" t="str">
        <f t="shared" si="170"/>
        <v/>
      </c>
      <c r="LB14" s="24"/>
      <c r="LC14" s="24"/>
      <c r="LD14" s="2" t="str">
        <f t="shared" si="140"/>
        <v/>
      </c>
      <c r="LE14" s="95" t="str">
        <f t="shared" si="171"/>
        <v/>
      </c>
      <c r="LF14" s="24"/>
      <c r="LG14" s="24"/>
      <c r="LH14" s="2" t="str">
        <f t="shared" si="141"/>
        <v/>
      </c>
      <c r="LI14" s="95" t="str">
        <f t="shared" si="142"/>
        <v/>
      </c>
      <c r="LK14" s="90" t="str">
        <f t="shared" si="143"/>
        <v/>
      </c>
      <c r="LL14" s="91" t="str">
        <f t="shared" si="144"/>
        <v/>
      </c>
      <c r="LM14" s="82"/>
      <c r="LN14" s="24"/>
      <c r="LO14" s="2" t="str">
        <f t="shared" si="145"/>
        <v/>
      </c>
      <c r="LP14" s="95" t="str">
        <f t="shared" si="146"/>
        <v/>
      </c>
      <c r="LQ14" s="24"/>
      <c r="LR14" s="24"/>
      <c r="LS14" s="2" t="str">
        <f t="shared" si="54"/>
        <v/>
      </c>
      <c r="LT14" s="95" t="str">
        <f t="shared" si="55"/>
        <v/>
      </c>
    </row>
    <row r="15" spans="1:332" ht="15" customHeight="1">
      <c r="A15" s="114"/>
      <c r="B15" s="113"/>
      <c r="C15" s="83"/>
      <c r="D15" s="25"/>
      <c r="E15" s="148"/>
      <c r="F15" s="118"/>
      <c r="G15" s="25"/>
      <c r="H15" s="25"/>
      <c r="I15" s="148"/>
      <c r="J15" s="118"/>
      <c r="K15" s="25"/>
      <c r="L15" s="25"/>
      <c r="M15" s="148"/>
      <c r="N15" s="118"/>
      <c r="O15" s="25"/>
      <c r="P15" s="25"/>
      <c r="Q15" s="148"/>
      <c r="R15" s="118"/>
      <c r="S15" s="25"/>
      <c r="T15" s="25"/>
      <c r="U15" s="148"/>
      <c r="V15" s="118"/>
      <c r="W15" s="92"/>
      <c r="X15" s="93" t="str">
        <f t="shared" si="57"/>
        <v/>
      </c>
      <c r="Y15" s="94" t="str">
        <f t="shared" si="61"/>
        <v/>
      </c>
      <c r="Z15" s="83"/>
      <c r="AA15" s="25"/>
      <c r="AB15" s="148" t="str">
        <f t="shared" si="62"/>
        <v/>
      </c>
      <c r="AC15" s="118" t="str">
        <f t="shared" si="9"/>
        <v/>
      </c>
      <c r="AD15" s="25"/>
      <c r="AE15" s="25"/>
      <c r="AF15" s="148"/>
      <c r="AG15" s="118"/>
      <c r="AH15" s="25"/>
      <c r="AI15" s="25"/>
      <c r="AJ15" s="148" t="str">
        <f t="shared" si="12"/>
        <v/>
      </c>
      <c r="AK15" s="118" t="str">
        <f t="shared" si="13"/>
        <v/>
      </c>
      <c r="AL15" s="25"/>
      <c r="AM15" s="25"/>
      <c r="AN15" s="148" t="str">
        <f t="shared" si="14"/>
        <v/>
      </c>
      <c r="AO15" s="118" t="str">
        <f t="shared" si="15"/>
        <v/>
      </c>
      <c r="AP15" s="25"/>
      <c r="AQ15" s="25"/>
      <c r="AR15" s="148" t="str">
        <f t="shared" si="16"/>
        <v/>
      </c>
      <c r="AS15" s="118" t="str">
        <f t="shared" si="17"/>
        <v/>
      </c>
      <c r="AU15" s="93" t="str">
        <f t="shared" si="58"/>
        <v/>
      </c>
      <c r="AV15" s="94" t="str">
        <f t="shared" si="147"/>
        <v/>
      </c>
      <c r="AW15" s="83"/>
      <c r="AX15" s="25"/>
      <c r="AY15" s="148" t="str">
        <f t="shared" si="63"/>
        <v/>
      </c>
      <c r="AZ15" s="118" t="str">
        <f t="shared" si="64"/>
        <v/>
      </c>
      <c r="BA15" s="25"/>
      <c r="BB15" s="25"/>
      <c r="BC15" s="148"/>
      <c r="BD15" s="118"/>
      <c r="BE15" s="25"/>
      <c r="BF15" s="25"/>
      <c r="BG15" s="148" t="str">
        <f t="shared" si="20"/>
        <v/>
      </c>
      <c r="BH15" s="118" t="str">
        <f t="shared" si="148"/>
        <v/>
      </c>
      <c r="BI15" s="25"/>
      <c r="BJ15" s="25"/>
      <c r="BK15" s="148" t="str">
        <f t="shared" si="65"/>
        <v/>
      </c>
      <c r="BL15" s="118" t="str">
        <f t="shared" si="149"/>
        <v/>
      </c>
      <c r="BM15" s="25"/>
      <c r="BN15" s="25"/>
      <c r="BO15" s="148" t="str">
        <f t="shared" si="66"/>
        <v/>
      </c>
      <c r="BP15" s="118" t="str">
        <f t="shared" si="67"/>
        <v/>
      </c>
      <c r="BR15" s="93" t="str">
        <f t="shared" si="59"/>
        <v/>
      </c>
      <c r="BS15" s="94" t="str">
        <f t="shared" si="68"/>
        <v/>
      </c>
      <c r="BT15" s="83"/>
      <c r="BU15" s="25"/>
      <c r="BV15" s="148" t="str">
        <f t="shared" si="69"/>
        <v/>
      </c>
      <c r="BW15" s="118" t="str">
        <f t="shared" si="70"/>
        <v/>
      </c>
      <c r="BX15" s="25"/>
      <c r="BY15" s="25"/>
      <c r="BZ15" s="148"/>
      <c r="CA15" s="118"/>
      <c r="CB15" s="25"/>
      <c r="CC15" s="25"/>
      <c r="CD15" s="148" t="str">
        <f t="shared" si="23"/>
        <v/>
      </c>
      <c r="CE15" s="118" t="str">
        <f t="shared" si="150"/>
        <v/>
      </c>
      <c r="CF15" s="25"/>
      <c r="CG15" s="25"/>
      <c r="CH15" s="148" t="str">
        <f t="shared" si="71"/>
        <v/>
      </c>
      <c r="CI15" s="118" t="str">
        <f t="shared" si="151"/>
        <v/>
      </c>
      <c r="CJ15" s="25"/>
      <c r="CK15" s="25"/>
      <c r="CL15" s="148" t="str">
        <f t="shared" si="72"/>
        <v/>
      </c>
      <c r="CM15" s="118" t="str">
        <f t="shared" si="73"/>
        <v/>
      </c>
      <c r="CO15" s="93" t="str">
        <f t="shared" si="60"/>
        <v/>
      </c>
      <c r="CP15" s="94" t="str">
        <f t="shared" si="74"/>
        <v/>
      </c>
      <c r="CQ15" s="83"/>
      <c r="CR15" s="25"/>
      <c r="CS15" s="148" t="str">
        <f t="shared" si="75"/>
        <v/>
      </c>
      <c r="CT15" s="118" t="str">
        <f t="shared" si="76"/>
        <v/>
      </c>
      <c r="CU15" s="25"/>
      <c r="CV15" s="25"/>
      <c r="CW15" s="148"/>
      <c r="CX15" s="118"/>
      <c r="CY15" s="25"/>
      <c r="CZ15" s="25"/>
      <c r="DA15" s="148" t="str">
        <f t="shared" si="26"/>
        <v/>
      </c>
      <c r="DB15" s="118" t="str">
        <f t="shared" si="152"/>
        <v/>
      </c>
      <c r="DC15" s="25"/>
      <c r="DD15" s="25"/>
      <c r="DE15" s="148" t="str">
        <f t="shared" si="77"/>
        <v/>
      </c>
      <c r="DF15" s="118" t="str">
        <f t="shared" si="153"/>
        <v/>
      </c>
      <c r="DG15" s="25"/>
      <c r="DH15" s="25"/>
      <c r="DI15" s="148" t="str">
        <f t="shared" si="78"/>
        <v/>
      </c>
      <c r="DJ15" s="118" t="str">
        <f t="shared" si="79"/>
        <v/>
      </c>
      <c r="DL15" s="93" t="str">
        <f t="shared" si="80"/>
        <v/>
      </c>
      <c r="DM15" s="94" t="str">
        <f t="shared" si="81"/>
        <v/>
      </c>
      <c r="DN15" s="83"/>
      <c r="DO15" s="25"/>
      <c r="DP15" s="148" t="str">
        <f t="shared" si="82"/>
        <v/>
      </c>
      <c r="DQ15" s="118" t="str">
        <f t="shared" si="83"/>
        <v/>
      </c>
      <c r="DR15" s="25"/>
      <c r="DS15" s="25"/>
      <c r="DT15" s="148"/>
      <c r="DU15" s="118"/>
      <c r="DV15" s="25"/>
      <c r="DW15" s="25"/>
      <c r="DX15" s="148" t="str">
        <f t="shared" si="29"/>
        <v/>
      </c>
      <c r="DY15" s="118" t="str">
        <f t="shared" si="154"/>
        <v/>
      </c>
      <c r="DZ15" s="25"/>
      <c r="EA15" s="25"/>
      <c r="EB15" s="148" t="str">
        <f t="shared" si="84"/>
        <v/>
      </c>
      <c r="EC15" s="118" t="str">
        <f t="shared" si="155"/>
        <v/>
      </c>
      <c r="ED15" s="25"/>
      <c r="EE15" s="25"/>
      <c r="EF15" s="148" t="str">
        <f t="shared" si="85"/>
        <v/>
      </c>
      <c r="EG15" s="118" t="str">
        <f t="shared" si="86"/>
        <v/>
      </c>
      <c r="EI15" s="93" t="str">
        <f t="shared" si="87"/>
        <v/>
      </c>
      <c r="EJ15" s="94" t="str">
        <f t="shared" si="88"/>
        <v/>
      </c>
      <c r="EK15" s="83"/>
      <c r="EL15" s="25"/>
      <c r="EM15" s="148" t="str">
        <f t="shared" si="89"/>
        <v/>
      </c>
      <c r="EN15" s="118" t="str">
        <f t="shared" si="90"/>
        <v/>
      </c>
      <c r="EO15" s="25"/>
      <c r="EP15" s="25"/>
      <c r="EQ15" s="148"/>
      <c r="ER15" s="118"/>
      <c r="ES15" s="25"/>
      <c r="ET15" s="25"/>
      <c r="EU15" s="148" t="str">
        <f t="shared" si="32"/>
        <v/>
      </c>
      <c r="EV15" s="118" t="str">
        <f t="shared" si="156"/>
        <v/>
      </c>
      <c r="EW15" s="25"/>
      <c r="EX15" s="25"/>
      <c r="EY15" s="148" t="str">
        <f t="shared" si="91"/>
        <v/>
      </c>
      <c r="EZ15" s="118" t="str">
        <f t="shared" si="157"/>
        <v/>
      </c>
      <c r="FA15" s="25"/>
      <c r="FB15" s="25"/>
      <c r="FC15" s="148" t="str">
        <f t="shared" si="92"/>
        <v/>
      </c>
      <c r="FD15" s="118" t="str">
        <f t="shared" si="93"/>
        <v/>
      </c>
      <c r="FF15" s="93" t="str">
        <f t="shared" si="94"/>
        <v/>
      </c>
      <c r="FG15" s="94" t="str">
        <f t="shared" si="95"/>
        <v/>
      </c>
      <c r="FH15" s="83"/>
      <c r="FI15" s="25"/>
      <c r="FJ15" s="148" t="str">
        <f t="shared" si="96"/>
        <v/>
      </c>
      <c r="FK15" s="118" t="str">
        <f t="shared" si="97"/>
        <v/>
      </c>
      <c r="FL15" s="25"/>
      <c r="FM15" s="25"/>
      <c r="FN15" s="148"/>
      <c r="FO15" s="118"/>
      <c r="FP15" s="25"/>
      <c r="FQ15" s="25"/>
      <c r="FR15" s="148" t="str">
        <f t="shared" si="35"/>
        <v/>
      </c>
      <c r="FS15" s="118" t="str">
        <f t="shared" si="158"/>
        <v/>
      </c>
      <c r="FT15" s="25"/>
      <c r="FU15" s="25"/>
      <c r="FV15" s="148" t="str">
        <f t="shared" si="98"/>
        <v/>
      </c>
      <c r="FW15" s="118" t="str">
        <f t="shared" si="159"/>
        <v/>
      </c>
      <c r="FX15" s="25"/>
      <c r="FY15" s="25"/>
      <c r="FZ15" s="148" t="str">
        <f t="shared" si="99"/>
        <v/>
      </c>
      <c r="GA15" s="118" t="str">
        <f t="shared" si="100"/>
        <v/>
      </c>
      <c r="GC15" s="93" t="str">
        <f t="shared" si="101"/>
        <v/>
      </c>
      <c r="GD15" s="94" t="str">
        <f t="shared" si="102"/>
        <v/>
      </c>
      <c r="GE15" s="83"/>
      <c r="GF15" s="25"/>
      <c r="GG15" s="148" t="str">
        <f t="shared" si="103"/>
        <v/>
      </c>
      <c r="GH15" s="118" t="str">
        <f t="shared" si="104"/>
        <v/>
      </c>
      <c r="GI15" s="25"/>
      <c r="GJ15" s="25"/>
      <c r="GK15" s="148"/>
      <c r="GL15" s="118"/>
      <c r="GM15" s="25"/>
      <c r="GN15" s="25"/>
      <c r="GO15" s="148" t="str">
        <f t="shared" si="38"/>
        <v/>
      </c>
      <c r="GP15" s="118" t="str">
        <f t="shared" si="160"/>
        <v/>
      </c>
      <c r="GQ15" s="25"/>
      <c r="GR15" s="25"/>
      <c r="GS15" s="148" t="str">
        <f t="shared" si="105"/>
        <v/>
      </c>
      <c r="GT15" s="118" t="str">
        <f t="shared" si="161"/>
        <v/>
      </c>
      <c r="GU15" s="25"/>
      <c r="GV15" s="25"/>
      <c r="GW15" s="148" t="str">
        <f t="shared" si="106"/>
        <v/>
      </c>
      <c r="GX15" s="118" t="str">
        <f t="shared" si="107"/>
        <v/>
      </c>
      <c r="GZ15" s="93" t="str">
        <f t="shared" si="108"/>
        <v/>
      </c>
      <c r="HA15" s="94" t="str">
        <f t="shared" si="109"/>
        <v/>
      </c>
      <c r="HB15" s="83"/>
      <c r="HC15" s="25"/>
      <c r="HD15" s="148" t="str">
        <f t="shared" si="110"/>
        <v/>
      </c>
      <c r="HE15" s="118" t="str">
        <f t="shared" si="111"/>
        <v/>
      </c>
      <c r="HF15" s="25"/>
      <c r="HG15" s="25"/>
      <c r="HH15" s="148"/>
      <c r="HI15" s="118"/>
      <c r="HJ15" s="25"/>
      <c r="HK15" s="25"/>
      <c r="HL15" s="148" t="str">
        <f t="shared" si="41"/>
        <v/>
      </c>
      <c r="HM15" s="118" t="str">
        <f t="shared" si="162"/>
        <v/>
      </c>
      <c r="HN15" s="25"/>
      <c r="HO15" s="25"/>
      <c r="HP15" s="148" t="str">
        <f t="shared" si="112"/>
        <v/>
      </c>
      <c r="HQ15" s="118" t="str">
        <f t="shared" si="163"/>
        <v/>
      </c>
      <c r="HR15" s="25"/>
      <c r="HS15" s="25"/>
      <c r="HT15" s="148" t="str">
        <f t="shared" si="113"/>
        <v/>
      </c>
      <c r="HU15" s="118" t="str">
        <f t="shared" si="114"/>
        <v/>
      </c>
      <c r="HW15" s="93" t="str">
        <f t="shared" si="115"/>
        <v/>
      </c>
      <c r="HX15" s="94" t="str">
        <f t="shared" si="116"/>
        <v/>
      </c>
      <c r="HY15" s="83"/>
      <c r="HZ15" s="25"/>
      <c r="IA15" s="148" t="str">
        <f t="shared" si="117"/>
        <v/>
      </c>
      <c r="IB15" s="118" t="str">
        <f t="shared" si="118"/>
        <v/>
      </c>
      <c r="IC15" s="25"/>
      <c r="ID15" s="25"/>
      <c r="IE15" s="148"/>
      <c r="IF15" s="118"/>
      <c r="IG15" s="25"/>
      <c r="IH15" s="25"/>
      <c r="II15" s="148" t="str">
        <f t="shared" si="44"/>
        <v/>
      </c>
      <c r="IJ15" s="118" t="str">
        <f t="shared" si="164"/>
        <v/>
      </c>
      <c r="IK15" s="25"/>
      <c r="IL15" s="25"/>
      <c r="IM15" s="148" t="str">
        <f t="shared" si="119"/>
        <v/>
      </c>
      <c r="IN15" s="118" t="str">
        <f t="shared" si="165"/>
        <v/>
      </c>
      <c r="IO15" s="25"/>
      <c r="IP15" s="25"/>
      <c r="IQ15" s="148" t="str">
        <f t="shared" si="120"/>
        <v/>
      </c>
      <c r="IR15" s="118" t="str">
        <f t="shared" si="121"/>
        <v/>
      </c>
      <c r="IT15" s="93" t="str">
        <f t="shared" si="122"/>
        <v/>
      </c>
      <c r="IU15" s="94" t="str">
        <f t="shared" si="123"/>
        <v/>
      </c>
      <c r="IV15" s="83"/>
      <c r="IW15" s="25"/>
      <c r="IX15" s="148" t="str">
        <f t="shared" si="124"/>
        <v/>
      </c>
      <c r="IY15" s="118" t="str">
        <f t="shared" si="125"/>
        <v/>
      </c>
      <c r="IZ15" s="25"/>
      <c r="JA15" s="25"/>
      <c r="JB15" s="148"/>
      <c r="JC15" s="118"/>
      <c r="JD15" s="25"/>
      <c r="JE15" s="25"/>
      <c r="JF15" s="148" t="str">
        <f t="shared" si="47"/>
        <v/>
      </c>
      <c r="JG15" s="118" t="str">
        <f t="shared" si="166"/>
        <v/>
      </c>
      <c r="JH15" s="25"/>
      <c r="JI15" s="25"/>
      <c r="JJ15" s="148" t="str">
        <f t="shared" si="126"/>
        <v/>
      </c>
      <c r="JK15" s="118" t="str">
        <f t="shared" si="167"/>
        <v/>
      </c>
      <c r="JL15" s="25"/>
      <c r="JM15" s="25"/>
      <c r="JN15" s="148" t="str">
        <f t="shared" si="127"/>
        <v/>
      </c>
      <c r="JO15" s="118" t="str">
        <f t="shared" si="128"/>
        <v/>
      </c>
      <c r="JP15" s="92"/>
      <c r="JQ15" s="93" t="str">
        <f t="shared" si="129"/>
        <v/>
      </c>
      <c r="JR15" s="94" t="str">
        <f t="shared" si="130"/>
        <v/>
      </c>
      <c r="JS15" s="83"/>
      <c r="JT15" s="25"/>
      <c r="JU15" s="148" t="str">
        <f t="shared" si="131"/>
        <v/>
      </c>
      <c r="JV15" s="118" t="str">
        <f t="shared" si="132"/>
        <v/>
      </c>
      <c r="JW15" s="25"/>
      <c r="JX15" s="25"/>
      <c r="JY15" s="148"/>
      <c r="JZ15" s="118"/>
      <c r="KA15" s="25"/>
      <c r="KB15" s="25"/>
      <c r="KC15" s="148" t="str">
        <f t="shared" si="50"/>
        <v/>
      </c>
      <c r="KD15" s="118" t="str">
        <f t="shared" si="168"/>
        <v/>
      </c>
      <c r="KE15" s="25"/>
      <c r="KF15" s="25"/>
      <c r="KG15" s="148" t="str">
        <f t="shared" si="133"/>
        <v/>
      </c>
      <c r="KH15" s="118" t="str">
        <f t="shared" si="169"/>
        <v/>
      </c>
      <c r="KI15" s="25"/>
      <c r="KJ15" s="25"/>
      <c r="KK15" s="148" t="str">
        <f t="shared" si="134"/>
        <v/>
      </c>
      <c r="KL15" s="118" t="str">
        <f t="shared" si="135"/>
        <v/>
      </c>
      <c r="KN15" s="93" t="str">
        <f t="shared" si="136"/>
        <v/>
      </c>
      <c r="KO15" s="94" t="str">
        <f t="shared" si="137"/>
        <v/>
      </c>
      <c r="KP15" s="83"/>
      <c r="KQ15" s="25"/>
      <c r="KR15" s="148" t="str">
        <f t="shared" si="138"/>
        <v/>
      </c>
      <c r="KS15" s="118" t="str">
        <f t="shared" si="139"/>
        <v/>
      </c>
      <c r="KT15" s="25"/>
      <c r="KU15" s="25"/>
      <c r="KV15" s="148"/>
      <c r="KW15" s="118"/>
      <c r="KX15" s="25"/>
      <c r="KY15" s="25"/>
      <c r="KZ15" s="148" t="str">
        <f t="shared" si="53"/>
        <v/>
      </c>
      <c r="LA15" s="118" t="str">
        <f t="shared" si="170"/>
        <v/>
      </c>
      <c r="LB15" s="25"/>
      <c r="LC15" s="25"/>
      <c r="LD15" s="148" t="str">
        <f t="shared" si="140"/>
        <v/>
      </c>
      <c r="LE15" s="118" t="str">
        <f t="shared" si="171"/>
        <v/>
      </c>
      <c r="LF15" s="25"/>
      <c r="LG15" s="25"/>
      <c r="LH15" s="148" t="str">
        <f t="shared" si="141"/>
        <v/>
      </c>
      <c r="LI15" s="118" t="str">
        <f t="shared" si="142"/>
        <v/>
      </c>
      <c r="LK15" s="93" t="str">
        <f t="shared" si="143"/>
        <v/>
      </c>
      <c r="LL15" s="94" t="str">
        <f t="shared" si="144"/>
        <v/>
      </c>
      <c r="LM15" s="83"/>
      <c r="LN15" s="25"/>
      <c r="LO15" s="148" t="str">
        <f t="shared" si="145"/>
        <v/>
      </c>
      <c r="LP15" s="118" t="str">
        <f t="shared" si="146"/>
        <v/>
      </c>
      <c r="LQ15" s="25"/>
      <c r="LR15" s="25"/>
      <c r="LS15" s="148"/>
      <c r="LT15" s="118"/>
    </row>
    <row r="16" spans="1:332" ht="15" customHeight="1">
      <c r="A16" s="112"/>
      <c r="B16" s="111"/>
      <c r="C16" s="82"/>
      <c r="D16" s="24"/>
      <c r="E16" s="2" t="str">
        <f t="shared" si="56"/>
        <v/>
      </c>
      <c r="F16" s="95" t="str">
        <f t="shared" si="0"/>
        <v/>
      </c>
      <c r="G16" s="24"/>
      <c r="H16" s="24"/>
      <c r="I16" s="2" t="str">
        <f t="shared" ref="I16:I35" si="172">IF(OR(AND(ISBLANK(H16),ISBLANK(G16)),AND(ISBLANK(H$5),ISBLANK(G$5)))," ",IF(OR(AND(ISNUMBER(G16),G16&gt;G$5),AND(ISNUMBER(H16),H16&gt;H$5)),"E",IF(OR(AND(G16="abs",H16="abs"),AND(ISBLANK(G16),H16="abs"),AND(ISBLANK(H16),G16="abs")),"abs",IF(OR(AND(H16="abs",G16&gt;G$5),AND(G16="abs",H16&gt;H$5)),"E",IF(OR(G16="abs",ISBLANK(G16)),H16/H$5*100,IF(OR(ISBLANK(H16),H16="abs"),G16/G$5*100,IF(OR(G16&gt;G$5,H16&gt;H$5),"E",(G16+H16)/(G$5+H$5)*100)))))))</f>
        <v/>
      </c>
      <c r="J16" s="95" t="str">
        <f t="shared" ref="J16:J35" si="173">IF(OR(AND(ISBLANK(G16),H16="abs"),AND(ISBLANK(H16),G16="abs"),AND(G16="abs",H16="abs")),"abs",IF(I16=" "," ",IF(I16="E"," ",IF(I16&gt;=75,"X",IF(I16&gt;=50,"/",".")))))</f>
        <v/>
      </c>
      <c r="K16" s="24"/>
      <c r="L16" s="24"/>
      <c r="M16" s="2" t="str">
        <f t="shared" ref="M16:M35" si="174">IF(OR(AND(ISBLANK(L16),ISBLANK(K16)),AND(ISBLANK(L$5),ISBLANK(K$5)))," ",IF(OR(AND(ISNUMBER(K16),K16&gt;K$5),AND(ISNUMBER(L16),L16&gt;L$5)),"E",IF(OR(AND(K16="abs",L16="abs"),AND(ISBLANK(K16),L16="abs"),AND(ISBLANK(L16),K16="abs")),"abs",IF(OR(AND(L16="abs",K16&gt;K$5),AND(K16="abs",L16&gt;L$5)),"E",IF(OR(K16="abs",ISBLANK(K16)),L16/L$5*100,IF(OR(ISBLANK(L16),L16="abs"),K16/K$5*100,IF(OR(K16&gt;K$5,L16&gt;L$5),"E",(K16+L16)/(K$5+L$5)*100)))))))</f>
        <v/>
      </c>
      <c r="N16" s="95" t="str">
        <f t="shared" ref="N16:N35" si="175">IF(OR(AND(ISBLANK(K16),L16="abs"),AND(ISBLANK(L16),K16="abs"),AND(K16="abs",L16="abs")),"abs",IF(M16=" "," ",IF(M16="E"," ",IF(M16&gt;=75,"X",IF(M16&gt;=50,"/",".")))))</f>
        <v/>
      </c>
      <c r="O16" s="24"/>
      <c r="P16" s="24"/>
      <c r="Q16" s="2" t="str">
        <f t="shared" ref="Q16:Q35" si="176">IF(OR(AND(ISBLANK(P16),ISBLANK(O16)),AND(ISBLANK(P$5),ISBLANK(O$5)))," ",IF(OR(AND(ISNUMBER(O16),O16&gt;O$5),AND(ISNUMBER(P16),P16&gt;P$5)),"E",IF(OR(AND(O16="abs",P16="abs"),AND(ISBLANK(O16),P16="abs"),AND(ISBLANK(P16),O16="abs")),"abs",IF(OR(AND(P16="abs",O16&gt;O$5),AND(O16="abs",P16&gt;P$5)),"E",IF(OR(O16="abs",ISBLANK(O16)),P16/P$5*100,IF(OR(ISBLANK(P16),P16="abs"),O16/O$5*100,IF(OR(O16&gt;O$5,P16&gt;P$5),"E",(O16+P16)/(O$5+P$5)*100)))))))</f>
        <v/>
      </c>
      <c r="R16" s="95" t="str">
        <f t="shared" ref="R16:R35" si="177">IF(OR(AND(ISBLANK(O16),P16="abs"),AND(ISBLANK(P16),O16="abs"),AND(O16="abs",P16="abs")),"abs",IF(Q16=" "," ",IF(Q16="E"," ",IF(Q16&gt;=75,"X",IF(Q16&gt;=50,"/",".")))))</f>
        <v/>
      </c>
      <c r="S16" s="24"/>
      <c r="T16" s="24"/>
      <c r="U16" s="2" t="str">
        <f t="shared" ref="U16:U35" si="178">IF(OR(AND(ISBLANK(T16),ISBLANK(S16)),AND(ISBLANK(T$5),ISBLANK(S$5)))," ",IF(OR(AND(ISNUMBER(S16),S16&gt;S$5),AND(ISNUMBER(T16),T16&gt;T$5)),"E",IF(OR(AND(S16="abs",T16="abs"),AND(ISBLANK(S16),T16="abs"),AND(ISBLANK(T16),S16="abs")),"abs",IF(OR(AND(T16="abs",S16&gt;S$5),AND(S16="abs",T16&gt;T$5)),"E",IF(OR(S16="abs",ISBLANK(S16)),T16/T$5*100,IF(OR(ISBLANK(T16),T16="abs"),S16/S$5*100,IF(OR(S16&gt;S$5,T16&gt;T$5),"E",(S16+T16)/(S$5+T$5)*100)))))))</f>
        <v/>
      </c>
      <c r="V16" s="95" t="str">
        <f t="shared" ref="V16:V35" si="179">IF(OR(AND(ISBLANK(S16),T16="abs"),AND(ISBLANK(T16),S16="abs"),AND(S16="abs",T16="abs")),"abs",IF(U16=" "," ",IF(U16="E"," ",IF(U16&gt;=75,"X",IF(U16&gt;=50,"/",".")))))</f>
        <v/>
      </c>
      <c r="W16" s="92"/>
      <c r="X16" s="90" t="str">
        <f t="shared" ref="X16:X29" si="180">IF(ISBLANK(A16)," ",A16)</f>
        <v/>
      </c>
      <c r="Y16" s="91" t="str">
        <f t="shared" ref="Y16:Y29" si="181">IF(ISBLANK(B16)," ",B16)</f>
        <v/>
      </c>
      <c r="Z16" s="82"/>
      <c r="AA16" s="24"/>
      <c r="AB16" s="2" t="str">
        <f t="shared" si="62"/>
        <v/>
      </c>
      <c r="AC16" s="95" t="str">
        <f t="shared" si="9"/>
        <v/>
      </c>
      <c r="AD16" s="24"/>
      <c r="AE16" s="24"/>
      <c r="AF16" s="2" t="str">
        <f t="shared" ref="AF16:AF35" si="182">IF(OR(AND(ISBLANK(AE16),ISBLANK(AD16)),AND(ISBLANK(AE$5),ISBLANK(AD$5)))," ",IF(OR(AND(ISNUMBER(AD16),AD16&gt;AD$5),AND(ISNUMBER(AE16),AE16&gt;AE$5)),"E",IF(OR(AND(AD16="abs",AE16="abs"),AND(ISBLANK(AD16),AE16="abs"),AND(ISBLANK(AE16),AD16="abs")),"abs",IF(OR(AND(AE16="abs",AD16&gt;AD$5),AND(AD16="abs",AE16&gt;AE$5)),"E",IF(OR(AD16="abs",ISBLANK(AD16)),AE16/AE$5*100,IF(OR(ISBLANK(AE16),AE16="abs"),AD16/AD$5*100,IF(OR(AD16&gt;AD$5,AE16&gt;AE$5),"E",(AD16+AE16)/(AD$5+AE$5)*100)))))))</f>
        <v/>
      </c>
      <c r="AG16" s="95" t="str">
        <f t="shared" ref="AG16:AG35" si="183">IF(OR(AND(ISBLANK(AD16),AE16="abs"),AND(ISBLANK(AE16),AD16="abs"),AND(AD16="abs",AE16="abs")),"abs",IF(AF16=" "," ",IF(AF16="E"," ",IF(AF16&gt;=75,"X",IF(AF16&gt;=50,"/",".")))))</f>
        <v/>
      </c>
      <c r="AH16" s="24"/>
      <c r="AI16" s="24"/>
      <c r="AJ16" s="2" t="str">
        <f t="shared" si="12"/>
        <v/>
      </c>
      <c r="AK16" s="95" t="str">
        <f t="shared" si="13"/>
        <v/>
      </c>
      <c r="AL16" s="24"/>
      <c r="AM16" s="24"/>
      <c r="AN16" s="2" t="str">
        <f t="shared" si="14"/>
        <v/>
      </c>
      <c r="AO16" s="95" t="str">
        <f t="shared" si="15"/>
        <v/>
      </c>
      <c r="AP16" s="24"/>
      <c r="AQ16" s="24"/>
      <c r="AR16" s="2" t="str">
        <f t="shared" si="16"/>
        <v/>
      </c>
      <c r="AS16" s="95" t="str">
        <f t="shared" si="17"/>
        <v/>
      </c>
      <c r="AU16" s="90" t="str">
        <f t="shared" ref="AU16:AU29" si="184">IF(ISBLANK(X16)," ",X16)</f>
        <v/>
      </c>
      <c r="AV16" s="91" t="str">
        <f t="shared" ref="AV16:AV29" si="185">IF(ISBLANK(Y16)," ",Y16)</f>
        <v/>
      </c>
      <c r="AW16" s="82"/>
      <c r="AX16" s="24"/>
      <c r="AY16" s="2" t="str">
        <f t="shared" si="63"/>
        <v/>
      </c>
      <c r="AZ16" s="95" t="str">
        <f t="shared" si="64"/>
        <v/>
      </c>
      <c r="BA16" s="24"/>
      <c r="BB16" s="24"/>
      <c r="BC16" s="2" t="str">
        <f t="shared" ref="BC16:BC35" si="186">IF(OR(AND(ISBLANK(BB16),ISBLANK(BA16)),AND(ISBLANK(BB$5),ISBLANK(BA$5)))," ",IF(OR(AND(ISNUMBER(BA16),BA16&gt;BA$5),AND(ISNUMBER(BB16),BB16&gt;BB$5)),"E",IF(OR(AND(BA16="abs",BB16="abs"),AND(ISBLANK(BA16),BB16="abs"),AND(ISBLANK(BB16),BA16="abs")),"abs",IF(OR(AND(BB16="abs",BA16&gt;BA$5),AND(BA16="abs",BB16&gt;BB$5)),"E",IF(OR(BA16="abs",ISBLANK(BA16)),BB16/BB$5*100,IF(OR(ISBLANK(BB16),BB16="abs"),BA16/BA$5*100,IF(OR(BA16&gt;BA$5,BB16&gt;BB$5),"E",(BA16+BB16)/(BA$5+BB$5)*100)))))))</f>
        <v/>
      </c>
      <c r="BD16" s="95" t="str">
        <f t="shared" ref="BD16:BD35" si="187">IF(OR(AND(ISBLANK(BA16),BB16="abs"),AND(ISBLANK(BB16),BA16="abs"),AND(BA16="abs",BB16="abs")),"abs",IF(BC16=" "," ",IF(BC16="E"," ",IF(BC16&gt;=75,"X",IF(BC16&gt;=50,"/",".")))))</f>
        <v/>
      </c>
      <c r="BE16" s="24"/>
      <c r="BF16" s="24"/>
      <c r="BG16" s="2" t="str">
        <f t="shared" si="20"/>
        <v/>
      </c>
      <c r="BH16" s="95" t="str">
        <f t="shared" si="148"/>
        <v/>
      </c>
      <c r="BI16" s="24"/>
      <c r="BJ16" s="24"/>
      <c r="BK16" s="2" t="str">
        <f t="shared" si="65"/>
        <v/>
      </c>
      <c r="BL16" s="95" t="str">
        <f t="shared" si="149"/>
        <v/>
      </c>
      <c r="BM16" s="24"/>
      <c r="BN16" s="24"/>
      <c r="BO16" s="2" t="str">
        <f t="shared" si="66"/>
        <v/>
      </c>
      <c r="BP16" s="95" t="str">
        <f t="shared" si="67"/>
        <v/>
      </c>
      <c r="BR16" s="90" t="str">
        <f t="shared" ref="BR16:BR29" si="188">IF(ISBLANK(AU16)," ",AU16)</f>
        <v/>
      </c>
      <c r="BS16" s="91" t="str">
        <f t="shared" ref="BS16:BS29" si="189">IF(ISBLANK(AV16)," ",AV16)</f>
        <v/>
      </c>
      <c r="BT16" s="82"/>
      <c r="BU16" s="24"/>
      <c r="BV16" s="2" t="str">
        <f t="shared" si="69"/>
        <v/>
      </c>
      <c r="BW16" s="95" t="str">
        <f t="shared" si="70"/>
        <v/>
      </c>
      <c r="BX16" s="24"/>
      <c r="BY16" s="24"/>
      <c r="BZ16" s="2" t="str">
        <f t="shared" ref="BZ16:BZ35" si="190">IF(OR(AND(ISBLANK(BY16),ISBLANK(BX16)),AND(ISBLANK(BY$5),ISBLANK(BX$5)))," ",IF(OR(AND(ISNUMBER(BX16),BX16&gt;BX$5),AND(ISNUMBER(BY16),BY16&gt;BY$5)),"E",IF(OR(AND(BX16="abs",BY16="abs"),AND(ISBLANK(BX16),BY16="abs"),AND(ISBLANK(BY16),BX16="abs")),"abs",IF(OR(AND(BY16="abs",BX16&gt;BX$5),AND(BX16="abs",BY16&gt;BY$5)),"E",IF(OR(BX16="abs",ISBLANK(BX16)),BY16/BY$5*100,IF(OR(ISBLANK(BY16),BY16="abs"),BX16/BX$5*100,IF(OR(BX16&gt;BX$5,BY16&gt;BY$5),"E",(BX16+BY16)/(BX$5+BY$5)*100)))))))</f>
        <v/>
      </c>
      <c r="CA16" s="95" t="str">
        <f t="shared" ref="CA16:CA35" si="191">IF(OR(AND(ISBLANK(BX16),BY16="abs"),AND(ISBLANK(BY16),BX16="abs"),AND(BX16="abs",BY16="abs")),"abs",IF(BZ16=" "," ",IF(BZ16="E"," ",IF(BZ16&gt;=75,"X",IF(BZ16&gt;=50,"/",".")))))</f>
        <v/>
      </c>
      <c r="CB16" s="24"/>
      <c r="CC16" s="24"/>
      <c r="CD16" s="2" t="str">
        <f t="shared" si="23"/>
        <v/>
      </c>
      <c r="CE16" s="95" t="str">
        <f t="shared" si="150"/>
        <v/>
      </c>
      <c r="CF16" s="24"/>
      <c r="CG16" s="24"/>
      <c r="CH16" s="2" t="str">
        <f t="shared" si="71"/>
        <v/>
      </c>
      <c r="CI16" s="95" t="str">
        <f t="shared" si="151"/>
        <v/>
      </c>
      <c r="CJ16" s="24"/>
      <c r="CK16" s="24"/>
      <c r="CL16" s="2" t="str">
        <f t="shared" si="72"/>
        <v/>
      </c>
      <c r="CM16" s="95" t="str">
        <f t="shared" si="73"/>
        <v/>
      </c>
      <c r="CO16" s="90" t="str">
        <f t="shared" ref="CO16:CO29" si="192">IF(ISBLANK(BR16)," ",BR16)</f>
        <v/>
      </c>
      <c r="CP16" s="91" t="str">
        <f t="shared" ref="CP16:CP29" si="193">IF(ISBLANK(BS16)," ",BS16)</f>
        <v/>
      </c>
      <c r="CQ16" s="82"/>
      <c r="CR16" s="24"/>
      <c r="CS16" s="2" t="str">
        <f t="shared" si="75"/>
        <v/>
      </c>
      <c r="CT16" s="95" t="str">
        <f t="shared" si="76"/>
        <v/>
      </c>
      <c r="CU16" s="24"/>
      <c r="CV16" s="24"/>
      <c r="CW16" s="2" t="str">
        <f t="shared" ref="CW16:CW35" si="194">IF(OR(AND(ISBLANK(CV16),ISBLANK(CU16)),AND(ISBLANK(CV$5),ISBLANK(CU$5)))," ",IF(OR(AND(ISNUMBER(CU16),CU16&gt;CU$5),AND(ISNUMBER(CV16),CV16&gt;CV$5)),"E",IF(OR(AND(CU16="abs",CV16="abs"),AND(ISBLANK(CU16),CV16="abs"),AND(ISBLANK(CV16),CU16="abs")),"abs",IF(OR(AND(CV16="abs",CU16&gt;CU$5),AND(CU16="abs",CV16&gt;CV$5)),"E",IF(OR(CU16="abs",ISBLANK(CU16)),CV16/CV$5*100,IF(OR(ISBLANK(CV16),CV16="abs"),CU16/CU$5*100,IF(OR(CU16&gt;CU$5,CV16&gt;CV$5),"E",(CU16+CV16)/(CU$5+CV$5)*100)))))))</f>
        <v/>
      </c>
      <c r="CX16" s="95" t="str">
        <f t="shared" ref="CX16:CX35" si="195">IF(OR(AND(ISBLANK(CU16),CV16="abs"),AND(ISBLANK(CV16),CU16="abs"),AND(CU16="abs",CV16="abs")),"abs",IF(CW16=" "," ",IF(CW16="E"," ",IF(CW16&gt;=75,"X",IF(CW16&gt;=50,"/",".")))))</f>
        <v/>
      </c>
      <c r="CY16" s="24"/>
      <c r="CZ16" s="24"/>
      <c r="DA16" s="2" t="str">
        <f t="shared" si="26"/>
        <v/>
      </c>
      <c r="DB16" s="95" t="str">
        <f t="shared" si="152"/>
        <v/>
      </c>
      <c r="DC16" s="24"/>
      <c r="DD16" s="24"/>
      <c r="DE16" s="2" t="str">
        <f t="shared" si="77"/>
        <v/>
      </c>
      <c r="DF16" s="95" t="str">
        <f t="shared" si="153"/>
        <v/>
      </c>
      <c r="DG16" s="24"/>
      <c r="DH16" s="24"/>
      <c r="DI16" s="2" t="str">
        <f t="shared" si="78"/>
        <v/>
      </c>
      <c r="DJ16" s="95" t="str">
        <f t="shared" si="79"/>
        <v/>
      </c>
      <c r="DL16" s="90" t="str">
        <f t="shared" ref="DL16:DL29" si="196">IF(ISBLANK(CO16)," ",CO16)</f>
        <v/>
      </c>
      <c r="DM16" s="91" t="str">
        <f t="shared" ref="DM16:DM29" si="197">IF(ISBLANK(CP16)," ",CP16)</f>
        <v/>
      </c>
      <c r="DN16" s="82"/>
      <c r="DO16" s="24"/>
      <c r="DP16" s="2" t="str">
        <f t="shared" si="82"/>
        <v/>
      </c>
      <c r="DQ16" s="95" t="str">
        <f t="shared" si="83"/>
        <v/>
      </c>
      <c r="DR16" s="24"/>
      <c r="DS16" s="24"/>
      <c r="DT16" s="2" t="str">
        <f t="shared" ref="DT16:DT35" si="198">IF(OR(AND(ISBLANK(DS16),ISBLANK(DR16)),AND(ISBLANK(DS$5),ISBLANK(DR$5)))," ",IF(OR(AND(ISNUMBER(DR16),DR16&gt;DR$5),AND(ISNUMBER(DS16),DS16&gt;DS$5)),"E",IF(OR(AND(DR16="abs",DS16="abs"),AND(ISBLANK(DR16),DS16="abs"),AND(ISBLANK(DS16),DR16="abs")),"abs",IF(OR(AND(DS16="abs",DR16&gt;DR$5),AND(DR16="abs",DS16&gt;DS$5)),"E",IF(OR(DR16="abs",ISBLANK(DR16)),DS16/DS$5*100,IF(OR(ISBLANK(DS16),DS16="abs"),DR16/DR$5*100,IF(OR(DR16&gt;DR$5,DS16&gt;DS$5),"E",(DR16+DS16)/(DR$5+DS$5)*100)))))))</f>
        <v/>
      </c>
      <c r="DU16" s="95" t="str">
        <f t="shared" ref="DU16:DU35" si="199">IF(OR(AND(ISBLANK(DR16),DS16="abs"),AND(ISBLANK(DS16),DR16="abs"),AND(DR16="abs",DS16="abs")),"abs",IF(DT16=" "," ",IF(DT16="E"," ",IF(DT16&gt;=75,"X",IF(DT16&gt;=50,"/",".")))))</f>
        <v/>
      </c>
      <c r="DV16" s="24"/>
      <c r="DW16" s="24"/>
      <c r="DX16" s="2" t="str">
        <f t="shared" si="29"/>
        <v/>
      </c>
      <c r="DY16" s="95" t="str">
        <f t="shared" si="154"/>
        <v/>
      </c>
      <c r="DZ16" s="24"/>
      <c r="EA16" s="24"/>
      <c r="EB16" s="2" t="str">
        <f t="shared" si="84"/>
        <v/>
      </c>
      <c r="EC16" s="95" t="str">
        <f t="shared" si="155"/>
        <v/>
      </c>
      <c r="ED16" s="24"/>
      <c r="EE16" s="24"/>
      <c r="EF16" s="2" t="str">
        <f t="shared" si="85"/>
        <v/>
      </c>
      <c r="EG16" s="95" t="str">
        <f t="shared" si="86"/>
        <v/>
      </c>
      <c r="EI16" s="90" t="str">
        <f t="shared" ref="EI16:EI29" si="200">IF(ISBLANK(DL16)," ",DL16)</f>
        <v/>
      </c>
      <c r="EJ16" s="91" t="str">
        <f t="shared" ref="EJ16:EJ29" si="201">IF(ISBLANK(DM16)," ",DM16)</f>
        <v/>
      </c>
      <c r="EK16" s="82"/>
      <c r="EL16" s="24"/>
      <c r="EM16" s="2" t="str">
        <f t="shared" si="89"/>
        <v/>
      </c>
      <c r="EN16" s="95" t="str">
        <f t="shared" si="90"/>
        <v/>
      </c>
      <c r="EO16" s="24"/>
      <c r="EP16" s="24"/>
      <c r="EQ16" s="2" t="str">
        <f t="shared" ref="EQ16:EQ35" si="202">IF(OR(AND(ISBLANK(EP16),ISBLANK(EO16)),AND(ISBLANK(EP$5),ISBLANK(EO$5)))," ",IF(OR(AND(ISNUMBER(EO16),EO16&gt;EO$5),AND(ISNUMBER(EP16),EP16&gt;EP$5)),"E",IF(OR(AND(EO16="abs",EP16="abs"),AND(ISBLANK(EO16),EP16="abs"),AND(ISBLANK(EP16),EO16="abs")),"abs",IF(OR(AND(EP16="abs",EO16&gt;EO$5),AND(EO16="abs",EP16&gt;EP$5)),"E",IF(OR(EO16="abs",ISBLANK(EO16)),EP16/EP$5*100,IF(OR(ISBLANK(EP16),EP16="abs"),EO16/EO$5*100,IF(OR(EO16&gt;EO$5,EP16&gt;EP$5),"E",(EO16+EP16)/(EO$5+EP$5)*100)))))))</f>
        <v/>
      </c>
      <c r="ER16" s="95" t="str">
        <f t="shared" ref="ER16:ER35" si="203">IF(OR(AND(ISBLANK(EO16),EP16="abs"),AND(ISBLANK(EP16),EO16="abs"),AND(EO16="abs",EP16="abs")),"abs",IF(EQ16=" "," ",IF(EQ16="E"," ",IF(EQ16&gt;=75,"X",IF(EQ16&gt;=50,"/",".")))))</f>
        <v/>
      </c>
      <c r="ES16" s="24"/>
      <c r="ET16" s="24"/>
      <c r="EU16" s="2" t="str">
        <f t="shared" si="32"/>
        <v/>
      </c>
      <c r="EV16" s="95" t="str">
        <f t="shared" si="156"/>
        <v/>
      </c>
      <c r="EW16" s="24"/>
      <c r="EX16" s="24"/>
      <c r="EY16" s="2" t="str">
        <f t="shared" si="91"/>
        <v/>
      </c>
      <c r="EZ16" s="95" t="str">
        <f t="shared" si="157"/>
        <v/>
      </c>
      <c r="FA16" s="24"/>
      <c r="FB16" s="24"/>
      <c r="FC16" s="2" t="str">
        <f t="shared" si="92"/>
        <v/>
      </c>
      <c r="FD16" s="95" t="str">
        <f t="shared" si="93"/>
        <v/>
      </c>
      <c r="FF16" s="90" t="str">
        <f t="shared" ref="FF16:FF29" si="204">IF(ISBLANK(EI16)," ",EI16)</f>
        <v/>
      </c>
      <c r="FG16" s="91" t="str">
        <f t="shared" ref="FG16:FG29" si="205">IF(ISBLANK(EJ16)," ",EJ16)</f>
        <v/>
      </c>
      <c r="FH16" s="82"/>
      <c r="FI16" s="24"/>
      <c r="FJ16" s="2" t="str">
        <f t="shared" si="96"/>
        <v/>
      </c>
      <c r="FK16" s="95" t="str">
        <f t="shared" si="97"/>
        <v/>
      </c>
      <c r="FL16" s="24"/>
      <c r="FM16" s="24"/>
      <c r="FN16" s="2" t="str">
        <f t="shared" ref="FN16:FN35" si="206">IF(OR(AND(ISBLANK(FM16),ISBLANK(FL16)),AND(ISBLANK(FM$5),ISBLANK(FL$5)))," ",IF(OR(AND(ISNUMBER(FL16),FL16&gt;FL$5),AND(ISNUMBER(FM16),FM16&gt;FM$5)),"E",IF(OR(AND(FL16="abs",FM16="abs"),AND(ISBLANK(FL16),FM16="abs"),AND(ISBLANK(FM16),FL16="abs")),"abs",IF(OR(AND(FM16="abs",FL16&gt;FL$5),AND(FL16="abs",FM16&gt;FM$5)),"E",IF(OR(FL16="abs",ISBLANK(FL16)),FM16/FM$5*100,IF(OR(ISBLANK(FM16),FM16="abs"),FL16/FL$5*100,IF(OR(FL16&gt;FL$5,FM16&gt;FM$5),"E",(FL16+FM16)/(FL$5+FM$5)*100)))))))</f>
        <v/>
      </c>
      <c r="FO16" s="95" t="str">
        <f t="shared" ref="FO16:FO35" si="207">IF(OR(AND(ISBLANK(FL16),FM16="abs"),AND(ISBLANK(FM16),FL16="abs"),AND(FL16="abs",FM16="abs")),"abs",IF(FN16=" "," ",IF(FN16="E"," ",IF(FN16&gt;=75,"X",IF(FN16&gt;=50,"/",".")))))</f>
        <v/>
      </c>
      <c r="FP16" s="24"/>
      <c r="FQ16" s="24"/>
      <c r="FR16" s="2" t="str">
        <f t="shared" si="35"/>
        <v/>
      </c>
      <c r="FS16" s="95" t="str">
        <f t="shared" si="158"/>
        <v/>
      </c>
      <c r="FT16" s="24"/>
      <c r="FU16" s="24"/>
      <c r="FV16" s="2" t="str">
        <f t="shared" si="98"/>
        <v/>
      </c>
      <c r="FW16" s="95" t="str">
        <f t="shared" si="159"/>
        <v/>
      </c>
      <c r="FX16" s="24"/>
      <c r="FY16" s="24"/>
      <c r="FZ16" s="2" t="str">
        <f t="shared" si="99"/>
        <v/>
      </c>
      <c r="GA16" s="95" t="str">
        <f t="shared" si="100"/>
        <v/>
      </c>
      <c r="GC16" s="90" t="str">
        <f t="shared" ref="GC16:GC29" si="208">IF(ISBLANK(FF16)," ",FF16)</f>
        <v/>
      </c>
      <c r="GD16" s="91" t="str">
        <f t="shared" ref="GD16:GD29" si="209">IF(ISBLANK(FG16)," ",FG16)</f>
        <v/>
      </c>
      <c r="GE16" s="82"/>
      <c r="GF16" s="24"/>
      <c r="GG16" s="2" t="str">
        <f t="shared" si="103"/>
        <v/>
      </c>
      <c r="GH16" s="95" t="str">
        <f t="shared" si="104"/>
        <v/>
      </c>
      <c r="GI16" s="24"/>
      <c r="GJ16" s="24"/>
      <c r="GK16" s="2" t="str">
        <f t="shared" ref="GK16:GK35" si="210">IF(OR(AND(ISBLANK(GJ16),ISBLANK(GI16)),AND(ISBLANK(GJ$5),ISBLANK(GI$5)))," ",IF(OR(AND(ISNUMBER(GI16),GI16&gt;GI$5),AND(ISNUMBER(GJ16),GJ16&gt;GJ$5)),"E",IF(OR(AND(GI16="abs",GJ16="abs"),AND(ISBLANK(GI16),GJ16="abs"),AND(ISBLANK(GJ16),GI16="abs")),"abs",IF(OR(AND(GJ16="abs",GI16&gt;GI$5),AND(GI16="abs",GJ16&gt;GJ$5)),"E",IF(OR(GI16="abs",ISBLANK(GI16)),GJ16/GJ$5*100,IF(OR(ISBLANK(GJ16),GJ16="abs"),GI16/GI$5*100,IF(OR(GI16&gt;GI$5,GJ16&gt;GJ$5),"E",(GI16+GJ16)/(GI$5+GJ$5)*100)))))))</f>
        <v/>
      </c>
      <c r="GL16" s="95" t="str">
        <f t="shared" ref="GL16:GL35" si="211">IF(OR(AND(ISBLANK(GI16),GJ16="abs"),AND(ISBLANK(GJ16),GI16="abs"),AND(GI16="abs",GJ16="abs")),"abs",IF(GK16=" "," ",IF(GK16="E"," ",IF(GK16&gt;=75,"X",IF(GK16&gt;=50,"/",".")))))</f>
        <v/>
      </c>
      <c r="GM16" s="24"/>
      <c r="GN16" s="24"/>
      <c r="GO16" s="2" t="str">
        <f t="shared" si="38"/>
        <v/>
      </c>
      <c r="GP16" s="95" t="str">
        <f t="shared" si="160"/>
        <v/>
      </c>
      <c r="GQ16" s="24"/>
      <c r="GR16" s="24"/>
      <c r="GS16" s="2" t="str">
        <f t="shared" si="105"/>
        <v/>
      </c>
      <c r="GT16" s="95" t="str">
        <f t="shared" si="161"/>
        <v/>
      </c>
      <c r="GU16" s="24"/>
      <c r="GV16" s="24"/>
      <c r="GW16" s="2" t="str">
        <f t="shared" si="106"/>
        <v/>
      </c>
      <c r="GX16" s="95" t="str">
        <f t="shared" si="107"/>
        <v/>
      </c>
      <c r="GZ16" s="90" t="str">
        <f t="shared" ref="GZ16:GZ29" si="212">IF(ISBLANK(GC16)," ",GC16)</f>
        <v/>
      </c>
      <c r="HA16" s="91" t="str">
        <f t="shared" ref="HA16:HA29" si="213">IF(ISBLANK(GD16)," ",GD16)</f>
        <v/>
      </c>
      <c r="HB16" s="82"/>
      <c r="HC16" s="24"/>
      <c r="HD16" s="2" t="str">
        <f t="shared" si="110"/>
        <v/>
      </c>
      <c r="HE16" s="95" t="str">
        <f t="shared" si="111"/>
        <v/>
      </c>
      <c r="HF16" s="24"/>
      <c r="HG16" s="24"/>
      <c r="HH16" s="2" t="str">
        <f t="shared" ref="HH16:HH35" si="214">IF(OR(AND(ISBLANK(HG16),ISBLANK(HF16)),AND(ISBLANK(HG$5),ISBLANK(HF$5)))," ",IF(OR(AND(ISNUMBER(HF16),HF16&gt;HF$5),AND(ISNUMBER(HG16),HG16&gt;HG$5)),"E",IF(OR(AND(HF16="abs",HG16="abs"),AND(ISBLANK(HF16),HG16="abs"),AND(ISBLANK(HG16),HF16="abs")),"abs",IF(OR(AND(HG16="abs",HF16&gt;HF$5),AND(HF16="abs",HG16&gt;HG$5)),"E",IF(OR(HF16="abs",ISBLANK(HF16)),HG16/HG$5*100,IF(OR(ISBLANK(HG16),HG16="abs"),HF16/HF$5*100,IF(OR(HF16&gt;HF$5,HG16&gt;HG$5),"E",(HF16+HG16)/(HF$5+HG$5)*100)))))))</f>
        <v/>
      </c>
      <c r="HI16" s="95" t="str">
        <f t="shared" ref="HI16:HI35" si="215">IF(OR(AND(ISBLANK(HF16),HG16="abs"),AND(ISBLANK(HG16),HF16="abs"),AND(HF16="abs",HG16="abs")),"abs",IF(HH16=" "," ",IF(HH16="E"," ",IF(HH16&gt;=75,"X",IF(HH16&gt;=50,"/",".")))))</f>
        <v/>
      </c>
      <c r="HJ16" s="24"/>
      <c r="HK16" s="24"/>
      <c r="HL16" s="2" t="str">
        <f t="shared" si="41"/>
        <v/>
      </c>
      <c r="HM16" s="95" t="str">
        <f t="shared" si="162"/>
        <v/>
      </c>
      <c r="HN16" s="24"/>
      <c r="HO16" s="24"/>
      <c r="HP16" s="2" t="str">
        <f t="shared" si="112"/>
        <v/>
      </c>
      <c r="HQ16" s="95" t="str">
        <f t="shared" si="163"/>
        <v/>
      </c>
      <c r="HR16" s="24"/>
      <c r="HS16" s="24"/>
      <c r="HT16" s="2" t="str">
        <f t="shared" si="113"/>
        <v/>
      </c>
      <c r="HU16" s="95" t="str">
        <f t="shared" si="114"/>
        <v/>
      </c>
      <c r="HW16" s="90" t="str">
        <f t="shared" ref="HW16:HW29" si="216">IF(ISBLANK(GZ16)," ",GZ16)</f>
        <v/>
      </c>
      <c r="HX16" s="91" t="str">
        <f t="shared" ref="HX16:HX29" si="217">IF(ISBLANK(HA16)," ",HA16)</f>
        <v/>
      </c>
      <c r="HY16" s="82"/>
      <c r="HZ16" s="24"/>
      <c r="IA16" s="2" t="str">
        <f t="shared" si="117"/>
        <v/>
      </c>
      <c r="IB16" s="95" t="str">
        <f t="shared" si="118"/>
        <v/>
      </c>
      <c r="IC16" s="24"/>
      <c r="ID16" s="24"/>
      <c r="IE16" s="2" t="str">
        <f t="shared" ref="IE16:IE35" si="218">IF(OR(AND(ISBLANK(ID16),ISBLANK(IC16)),AND(ISBLANK(ID$5),ISBLANK(IC$5)))," ",IF(OR(AND(ISNUMBER(IC16),IC16&gt;IC$5),AND(ISNUMBER(ID16),ID16&gt;ID$5)),"E",IF(OR(AND(IC16="abs",ID16="abs"),AND(ISBLANK(IC16),ID16="abs"),AND(ISBLANK(ID16),IC16="abs")),"abs",IF(OR(AND(ID16="abs",IC16&gt;IC$5),AND(IC16="abs",ID16&gt;ID$5)),"E",IF(OR(IC16="abs",ISBLANK(IC16)),ID16/ID$5*100,IF(OR(ISBLANK(ID16),ID16="abs"),IC16/IC$5*100,IF(OR(IC16&gt;IC$5,ID16&gt;ID$5),"E",(IC16+ID16)/(IC$5+ID$5)*100)))))))</f>
        <v/>
      </c>
      <c r="IF16" s="95" t="str">
        <f t="shared" ref="IF16:IF35" si="219">IF(OR(AND(ISBLANK(IC16),ID16="abs"),AND(ISBLANK(ID16),IC16="abs"),AND(IC16="abs",ID16="abs")),"abs",IF(IE16=" "," ",IF(IE16="E"," ",IF(IE16&gt;=75,"X",IF(IE16&gt;=50,"/",".")))))</f>
        <v/>
      </c>
      <c r="IG16" s="24"/>
      <c r="IH16" s="24"/>
      <c r="II16" s="2" t="str">
        <f t="shared" si="44"/>
        <v/>
      </c>
      <c r="IJ16" s="95" t="str">
        <f t="shared" si="164"/>
        <v/>
      </c>
      <c r="IK16" s="24"/>
      <c r="IL16" s="24"/>
      <c r="IM16" s="2" t="str">
        <f t="shared" si="119"/>
        <v/>
      </c>
      <c r="IN16" s="95" t="str">
        <f t="shared" si="165"/>
        <v/>
      </c>
      <c r="IO16" s="24"/>
      <c r="IP16" s="24"/>
      <c r="IQ16" s="2" t="str">
        <f t="shared" si="120"/>
        <v/>
      </c>
      <c r="IR16" s="95" t="str">
        <f t="shared" si="121"/>
        <v/>
      </c>
      <c r="IT16" s="90" t="str">
        <f t="shared" ref="IT16:IT29" si="220">IF(ISBLANK(HW16)," ",HW16)</f>
        <v/>
      </c>
      <c r="IU16" s="91" t="str">
        <f t="shared" ref="IU16:IU29" si="221">IF(ISBLANK(HX16)," ",HX16)</f>
        <v/>
      </c>
      <c r="IV16" s="82"/>
      <c r="IW16" s="24"/>
      <c r="IX16" s="2" t="str">
        <f t="shared" si="124"/>
        <v/>
      </c>
      <c r="IY16" s="95" t="str">
        <f t="shared" si="125"/>
        <v/>
      </c>
      <c r="IZ16" s="24"/>
      <c r="JA16" s="24"/>
      <c r="JB16" s="2" t="str">
        <f t="shared" ref="JB16:JB35" si="222">IF(OR(AND(ISBLANK(JA16),ISBLANK(IZ16)),AND(ISBLANK(JA$5),ISBLANK(IZ$5)))," ",IF(OR(AND(ISNUMBER(IZ16),IZ16&gt;IZ$5),AND(ISNUMBER(JA16),JA16&gt;JA$5)),"E",IF(OR(AND(IZ16="abs",JA16="abs"),AND(ISBLANK(IZ16),JA16="abs"),AND(ISBLANK(JA16),IZ16="abs")),"abs",IF(OR(AND(JA16="abs",IZ16&gt;IZ$5),AND(IZ16="abs",JA16&gt;JA$5)),"E",IF(OR(IZ16="abs",ISBLANK(IZ16)),JA16/JA$5*100,IF(OR(ISBLANK(JA16),JA16="abs"),IZ16/IZ$5*100,IF(OR(IZ16&gt;IZ$5,JA16&gt;JA$5),"E",(IZ16+JA16)/(IZ$5+JA$5)*100)))))))</f>
        <v/>
      </c>
      <c r="JC16" s="95" t="str">
        <f t="shared" ref="JC16:JC35" si="223">IF(OR(AND(ISBLANK(IZ16),JA16="abs"),AND(ISBLANK(JA16),IZ16="abs"),AND(IZ16="abs",JA16="abs")),"abs",IF(JB16=" "," ",IF(JB16="E"," ",IF(JB16&gt;=75,"X",IF(JB16&gt;=50,"/",".")))))</f>
        <v/>
      </c>
      <c r="JD16" s="24"/>
      <c r="JE16" s="24"/>
      <c r="JF16" s="2" t="str">
        <f t="shared" si="47"/>
        <v/>
      </c>
      <c r="JG16" s="95" t="str">
        <f t="shared" si="166"/>
        <v/>
      </c>
      <c r="JH16" s="24"/>
      <c r="JI16" s="24"/>
      <c r="JJ16" s="2" t="str">
        <f t="shared" si="126"/>
        <v/>
      </c>
      <c r="JK16" s="95" t="str">
        <f t="shared" si="167"/>
        <v/>
      </c>
      <c r="JL16" s="24"/>
      <c r="JM16" s="24"/>
      <c r="JN16" s="2" t="str">
        <f t="shared" si="127"/>
        <v/>
      </c>
      <c r="JO16" s="95" t="str">
        <f t="shared" si="128"/>
        <v/>
      </c>
      <c r="JP16" s="92"/>
      <c r="JQ16" s="90" t="str">
        <f t="shared" ref="JQ16:JQ29" si="224">IF(ISBLANK(IT16)," ",IT16)</f>
        <v/>
      </c>
      <c r="JR16" s="91" t="str">
        <f t="shared" ref="JR16:JR29" si="225">IF(ISBLANK(IU16)," ",IU16)</f>
        <v/>
      </c>
      <c r="JS16" s="82"/>
      <c r="JT16" s="24"/>
      <c r="JU16" s="2" t="str">
        <f t="shared" si="131"/>
        <v/>
      </c>
      <c r="JV16" s="95" t="str">
        <f t="shared" si="132"/>
        <v/>
      </c>
      <c r="JW16" s="24"/>
      <c r="JX16" s="24"/>
      <c r="JY16" s="2" t="str">
        <f t="shared" ref="JY16:JY35" si="226">IF(OR(AND(ISBLANK(JX16),ISBLANK(JW16)),AND(ISBLANK(JX$5),ISBLANK(JW$5)))," ",IF(OR(AND(ISNUMBER(JW16),JW16&gt;JW$5),AND(ISNUMBER(JX16),JX16&gt;JX$5)),"E",IF(OR(AND(JW16="abs",JX16="abs"),AND(ISBLANK(JW16),JX16="abs"),AND(ISBLANK(JX16),JW16="abs")),"abs",IF(OR(AND(JX16="abs",JW16&gt;JW$5),AND(JW16="abs",JX16&gt;JX$5)),"E",IF(OR(JW16="abs",ISBLANK(JW16)),JX16/JX$5*100,IF(OR(ISBLANK(JX16),JX16="abs"),JW16/JW$5*100,IF(OR(JW16&gt;JW$5,JX16&gt;JX$5),"E",(JW16+JX16)/(JW$5+JX$5)*100)))))))</f>
        <v/>
      </c>
      <c r="JZ16" s="95" t="str">
        <f t="shared" ref="JZ16:JZ35" si="227">IF(OR(AND(ISBLANK(JW16),JX16="abs"),AND(ISBLANK(JX16),JW16="abs"),AND(JW16="abs",JX16="abs")),"abs",IF(JY16=" "," ",IF(JY16="E"," ",IF(JY16&gt;=75,"X",IF(JY16&gt;=50,"/",".")))))</f>
        <v/>
      </c>
      <c r="KA16" s="24"/>
      <c r="KB16" s="24"/>
      <c r="KC16" s="2" t="str">
        <f t="shared" si="50"/>
        <v/>
      </c>
      <c r="KD16" s="95" t="str">
        <f t="shared" si="168"/>
        <v/>
      </c>
      <c r="KE16" s="24"/>
      <c r="KF16" s="24"/>
      <c r="KG16" s="2" t="str">
        <f t="shared" si="133"/>
        <v/>
      </c>
      <c r="KH16" s="95" t="str">
        <f t="shared" si="169"/>
        <v/>
      </c>
      <c r="KI16" s="24"/>
      <c r="KJ16" s="24"/>
      <c r="KK16" s="2" t="str">
        <f t="shared" si="134"/>
        <v/>
      </c>
      <c r="KL16" s="95" t="str">
        <f t="shared" si="135"/>
        <v/>
      </c>
      <c r="KN16" s="90" t="str">
        <f t="shared" ref="KN16:KN29" si="228">IF(ISBLANK(JQ16)," ",JQ16)</f>
        <v/>
      </c>
      <c r="KO16" s="91" t="str">
        <f t="shared" ref="KO16:KO29" si="229">IF(ISBLANK(JR16)," ",JR16)</f>
        <v/>
      </c>
      <c r="KP16" s="82"/>
      <c r="KQ16" s="24"/>
      <c r="KR16" s="2" t="str">
        <f t="shared" si="138"/>
        <v/>
      </c>
      <c r="KS16" s="95" t="str">
        <f t="shared" si="139"/>
        <v/>
      </c>
      <c r="KT16" s="24"/>
      <c r="KU16" s="24"/>
      <c r="KV16" s="2" t="str">
        <f t="shared" ref="KV16:KV35" si="230">IF(OR(AND(ISBLANK(KU16),ISBLANK(KT16)),AND(ISBLANK(KU$5),ISBLANK(KT$5)))," ",IF(OR(AND(ISNUMBER(KT16),KT16&gt;KT$5),AND(ISNUMBER(KU16),KU16&gt;KU$5)),"E",IF(OR(AND(KT16="abs",KU16="abs"),AND(ISBLANK(KT16),KU16="abs"),AND(ISBLANK(KU16),KT16="abs")),"abs",IF(OR(AND(KU16="abs",KT16&gt;KT$5),AND(KT16="abs",KU16&gt;KU$5)),"E",IF(OR(KT16="abs",ISBLANK(KT16)),KU16/KU$5*100,IF(OR(ISBLANK(KU16),KU16="abs"),KT16/KT$5*100,IF(OR(KT16&gt;KT$5,KU16&gt;KU$5),"E",(KT16+KU16)/(KT$5+KU$5)*100)))))))</f>
        <v/>
      </c>
      <c r="KW16" s="95" t="str">
        <f t="shared" ref="KW16:KW35" si="231">IF(OR(AND(ISBLANK(KT16),KU16="abs"),AND(ISBLANK(KU16),KT16="abs"),AND(KT16="abs",KU16="abs")),"abs",IF(KV16=" "," ",IF(KV16="E"," ",IF(KV16&gt;=75,"X",IF(KV16&gt;=50,"/",".")))))</f>
        <v/>
      </c>
      <c r="KX16" s="24"/>
      <c r="KY16" s="24"/>
      <c r="KZ16" s="2" t="str">
        <f t="shared" si="53"/>
        <v/>
      </c>
      <c r="LA16" s="95" t="str">
        <f t="shared" si="170"/>
        <v/>
      </c>
      <c r="LB16" s="24"/>
      <c r="LC16" s="24"/>
      <c r="LD16" s="2" t="str">
        <f t="shared" si="140"/>
        <v/>
      </c>
      <c r="LE16" s="95" t="str">
        <f t="shared" si="171"/>
        <v/>
      </c>
      <c r="LF16" s="24"/>
      <c r="LG16" s="24"/>
      <c r="LH16" s="2" t="str">
        <f t="shared" si="141"/>
        <v/>
      </c>
      <c r="LI16" s="95" t="str">
        <f t="shared" si="142"/>
        <v/>
      </c>
      <c r="LK16" s="90" t="str">
        <f t="shared" ref="LK16:LK29" si="232">IF(ISBLANK(KN16)," ",KN16)</f>
        <v/>
      </c>
      <c r="LL16" s="91" t="str">
        <f t="shared" ref="LL16:LL29" si="233">IF(ISBLANK(KO16)," ",KO16)</f>
        <v/>
      </c>
      <c r="LM16" s="82"/>
      <c r="LN16" s="24"/>
      <c r="LO16" s="2" t="str">
        <f t="shared" si="145"/>
        <v/>
      </c>
      <c r="LP16" s="95" t="str">
        <f t="shared" si="146"/>
        <v/>
      </c>
      <c r="LQ16" s="24"/>
      <c r="LR16" s="24"/>
      <c r="LS16" s="2" t="str">
        <f t="shared" ref="LS16:LS35" si="234">IF(OR(AND(ISBLANK(LR16),ISBLANK(LQ16)),AND(ISBLANK(LR$5),ISBLANK(LQ$5)))," ",IF(OR(AND(ISNUMBER(LQ16),LQ16&gt;LQ$5),AND(ISNUMBER(LR16),LR16&gt;LR$5)),"E",IF(OR(AND(LQ16="abs",LR16="abs"),AND(ISBLANK(LQ16),LR16="abs"),AND(ISBLANK(LR16),LQ16="abs")),"abs",IF(OR(AND(LR16="abs",LQ16&gt;LQ$5),AND(LQ16="abs",LR16&gt;LR$5)),"E",IF(OR(LQ16="abs",ISBLANK(LQ16)),LR16/LR$5*100,IF(OR(ISBLANK(LR16),LR16="abs"),LQ16/LQ$5*100,IF(OR(LQ16&gt;LQ$5,LR16&gt;LR$5),"E",(LQ16+LR16)/(LQ$5+LR$5)*100)))))))</f>
        <v/>
      </c>
      <c r="LT16" s="95" t="str">
        <f t="shared" ref="LT16:LT35" si="235">IF(OR(AND(ISBLANK(LQ16),LR16="abs"),AND(ISBLANK(LR16),LQ16="abs"),AND(LQ16="abs",LR16="abs")),"abs",IF(LS16=" "," ",IF(LS16="E"," ",IF(LS16&gt;=75,"X",IF(LS16&gt;=50,"/",".")))))</f>
        <v/>
      </c>
    </row>
    <row r="17" spans="1:332" ht="15" customHeight="1">
      <c r="A17" s="114"/>
      <c r="B17" s="113"/>
      <c r="C17" s="83"/>
      <c r="D17" s="25"/>
      <c r="E17" s="148" t="str">
        <f t="shared" si="56"/>
        <v/>
      </c>
      <c r="F17" s="118" t="str">
        <f t="shared" si="0"/>
        <v/>
      </c>
      <c r="G17" s="25"/>
      <c r="H17" s="25"/>
      <c r="I17" s="148" t="str">
        <f t="shared" si="172"/>
        <v/>
      </c>
      <c r="J17" s="118" t="str">
        <f t="shared" si="173"/>
        <v/>
      </c>
      <c r="K17" s="25"/>
      <c r="L17" s="25"/>
      <c r="M17" s="148" t="str">
        <f t="shared" si="174"/>
        <v/>
      </c>
      <c r="N17" s="118" t="str">
        <f t="shared" si="175"/>
        <v/>
      </c>
      <c r="O17" s="25"/>
      <c r="P17" s="25"/>
      <c r="Q17" s="148" t="str">
        <f t="shared" si="176"/>
        <v/>
      </c>
      <c r="R17" s="118" t="str">
        <f t="shared" si="177"/>
        <v/>
      </c>
      <c r="S17" s="25"/>
      <c r="T17" s="25"/>
      <c r="U17" s="148" t="str">
        <f t="shared" si="178"/>
        <v/>
      </c>
      <c r="V17" s="118" t="str">
        <f t="shared" si="179"/>
        <v/>
      </c>
      <c r="W17" s="92"/>
      <c r="X17" s="93" t="str">
        <f t="shared" si="180"/>
        <v/>
      </c>
      <c r="Y17" s="94" t="str">
        <f t="shared" si="181"/>
        <v/>
      </c>
      <c r="Z17" s="83"/>
      <c r="AA17" s="25"/>
      <c r="AB17" s="148" t="str">
        <f t="shared" si="62"/>
        <v/>
      </c>
      <c r="AC17" s="118" t="str">
        <f t="shared" si="9"/>
        <v/>
      </c>
      <c r="AD17" s="25"/>
      <c r="AE17" s="25"/>
      <c r="AF17" s="148" t="str">
        <f t="shared" si="182"/>
        <v/>
      </c>
      <c r="AG17" s="118" t="str">
        <f t="shared" si="183"/>
        <v/>
      </c>
      <c r="AH17" s="25"/>
      <c r="AI17" s="25"/>
      <c r="AJ17" s="148" t="str">
        <f t="shared" si="12"/>
        <v/>
      </c>
      <c r="AK17" s="118" t="str">
        <f t="shared" si="13"/>
        <v/>
      </c>
      <c r="AL17" s="25"/>
      <c r="AM17" s="25"/>
      <c r="AN17" s="148" t="str">
        <f t="shared" si="14"/>
        <v/>
      </c>
      <c r="AO17" s="118" t="str">
        <f t="shared" si="15"/>
        <v/>
      </c>
      <c r="AP17" s="25"/>
      <c r="AQ17" s="25"/>
      <c r="AR17" s="148" t="str">
        <f t="shared" si="16"/>
        <v/>
      </c>
      <c r="AS17" s="118" t="str">
        <f t="shared" si="17"/>
        <v/>
      </c>
      <c r="AU17" s="93" t="str">
        <f t="shared" si="184"/>
        <v/>
      </c>
      <c r="AV17" s="94" t="str">
        <f t="shared" si="185"/>
        <v/>
      </c>
      <c r="AW17" s="83"/>
      <c r="AX17" s="25"/>
      <c r="AY17" s="148" t="str">
        <f t="shared" si="63"/>
        <v/>
      </c>
      <c r="AZ17" s="118" t="str">
        <f t="shared" si="64"/>
        <v/>
      </c>
      <c r="BA17" s="25"/>
      <c r="BB17" s="25"/>
      <c r="BC17" s="148" t="str">
        <f t="shared" si="186"/>
        <v/>
      </c>
      <c r="BD17" s="118" t="str">
        <f t="shared" si="187"/>
        <v/>
      </c>
      <c r="BE17" s="25"/>
      <c r="BF17" s="25"/>
      <c r="BG17" s="148" t="str">
        <f t="shared" si="20"/>
        <v/>
      </c>
      <c r="BH17" s="118" t="str">
        <f t="shared" si="148"/>
        <v/>
      </c>
      <c r="BI17" s="25"/>
      <c r="BJ17" s="25"/>
      <c r="BK17" s="148" t="str">
        <f t="shared" si="65"/>
        <v/>
      </c>
      <c r="BL17" s="118" t="str">
        <f t="shared" si="149"/>
        <v/>
      </c>
      <c r="BM17" s="25"/>
      <c r="BN17" s="25"/>
      <c r="BO17" s="148" t="str">
        <f t="shared" si="66"/>
        <v/>
      </c>
      <c r="BP17" s="118" t="str">
        <f t="shared" si="67"/>
        <v/>
      </c>
      <c r="BR17" s="93" t="str">
        <f t="shared" si="188"/>
        <v/>
      </c>
      <c r="BS17" s="94" t="str">
        <f t="shared" si="189"/>
        <v/>
      </c>
      <c r="BT17" s="83"/>
      <c r="BU17" s="25"/>
      <c r="BV17" s="148" t="str">
        <f t="shared" si="69"/>
        <v/>
      </c>
      <c r="BW17" s="118" t="str">
        <f t="shared" si="70"/>
        <v/>
      </c>
      <c r="BX17" s="25"/>
      <c r="BY17" s="25"/>
      <c r="BZ17" s="148" t="str">
        <f t="shared" si="190"/>
        <v/>
      </c>
      <c r="CA17" s="118" t="str">
        <f t="shared" si="191"/>
        <v/>
      </c>
      <c r="CB17" s="25"/>
      <c r="CC17" s="25"/>
      <c r="CD17" s="148" t="str">
        <f t="shared" si="23"/>
        <v/>
      </c>
      <c r="CE17" s="118" t="str">
        <f t="shared" si="150"/>
        <v/>
      </c>
      <c r="CF17" s="25"/>
      <c r="CG17" s="25"/>
      <c r="CH17" s="148" t="str">
        <f t="shared" si="71"/>
        <v/>
      </c>
      <c r="CI17" s="118" t="str">
        <f t="shared" si="151"/>
        <v/>
      </c>
      <c r="CJ17" s="25"/>
      <c r="CK17" s="25"/>
      <c r="CL17" s="148" t="str">
        <f t="shared" si="72"/>
        <v/>
      </c>
      <c r="CM17" s="118" t="str">
        <f t="shared" si="73"/>
        <v/>
      </c>
      <c r="CO17" s="93" t="str">
        <f t="shared" si="192"/>
        <v/>
      </c>
      <c r="CP17" s="94" t="str">
        <f t="shared" si="193"/>
        <v/>
      </c>
      <c r="CQ17" s="83"/>
      <c r="CR17" s="25"/>
      <c r="CS17" s="148" t="str">
        <f t="shared" si="75"/>
        <v/>
      </c>
      <c r="CT17" s="118" t="str">
        <f t="shared" si="76"/>
        <v/>
      </c>
      <c r="CU17" s="25"/>
      <c r="CV17" s="25"/>
      <c r="CW17" s="148" t="str">
        <f t="shared" si="194"/>
        <v/>
      </c>
      <c r="CX17" s="118" t="str">
        <f t="shared" si="195"/>
        <v/>
      </c>
      <c r="CY17" s="25"/>
      <c r="CZ17" s="25"/>
      <c r="DA17" s="148" t="str">
        <f t="shared" si="26"/>
        <v/>
      </c>
      <c r="DB17" s="118" t="str">
        <f t="shared" si="152"/>
        <v/>
      </c>
      <c r="DC17" s="25"/>
      <c r="DD17" s="25"/>
      <c r="DE17" s="148" t="str">
        <f t="shared" si="77"/>
        <v/>
      </c>
      <c r="DF17" s="118" t="str">
        <f t="shared" si="153"/>
        <v/>
      </c>
      <c r="DG17" s="25"/>
      <c r="DH17" s="25"/>
      <c r="DI17" s="148" t="str">
        <f t="shared" si="78"/>
        <v/>
      </c>
      <c r="DJ17" s="118" t="str">
        <f t="shared" si="79"/>
        <v/>
      </c>
      <c r="DL17" s="93" t="str">
        <f t="shared" si="196"/>
        <v/>
      </c>
      <c r="DM17" s="94" t="str">
        <f t="shared" si="197"/>
        <v/>
      </c>
      <c r="DN17" s="83"/>
      <c r="DO17" s="25"/>
      <c r="DP17" s="148" t="str">
        <f t="shared" si="82"/>
        <v/>
      </c>
      <c r="DQ17" s="118" t="str">
        <f t="shared" si="83"/>
        <v/>
      </c>
      <c r="DR17" s="25"/>
      <c r="DS17" s="25"/>
      <c r="DT17" s="148" t="str">
        <f t="shared" si="198"/>
        <v/>
      </c>
      <c r="DU17" s="118" t="str">
        <f t="shared" si="199"/>
        <v/>
      </c>
      <c r="DV17" s="25"/>
      <c r="DW17" s="25"/>
      <c r="DX17" s="148" t="str">
        <f t="shared" si="29"/>
        <v/>
      </c>
      <c r="DY17" s="118" t="str">
        <f t="shared" si="154"/>
        <v/>
      </c>
      <c r="DZ17" s="25"/>
      <c r="EA17" s="25"/>
      <c r="EB17" s="148" t="str">
        <f t="shared" si="84"/>
        <v/>
      </c>
      <c r="EC17" s="118" t="str">
        <f t="shared" si="155"/>
        <v/>
      </c>
      <c r="ED17" s="25"/>
      <c r="EE17" s="25"/>
      <c r="EF17" s="148" t="str">
        <f t="shared" si="85"/>
        <v/>
      </c>
      <c r="EG17" s="118" t="str">
        <f t="shared" si="86"/>
        <v/>
      </c>
      <c r="EI17" s="93" t="str">
        <f t="shared" si="200"/>
        <v/>
      </c>
      <c r="EJ17" s="94" t="str">
        <f t="shared" si="201"/>
        <v/>
      </c>
      <c r="EK17" s="83"/>
      <c r="EL17" s="25"/>
      <c r="EM17" s="148" t="str">
        <f t="shared" si="89"/>
        <v/>
      </c>
      <c r="EN17" s="118" t="str">
        <f t="shared" si="90"/>
        <v/>
      </c>
      <c r="EO17" s="25"/>
      <c r="EP17" s="25"/>
      <c r="EQ17" s="148" t="str">
        <f t="shared" si="202"/>
        <v/>
      </c>
      <c r="ER17" s="118" t="str">
        <f t="shared" si="203"/>
        <v/>
      </c>
      <c r="ES17" s="25"/>
      <c r="ET17" s="25"/>
      <c r="EU17" s="148" t="str">
        <f t="shared" si="32"/>
        <v/>
      </c>
      <c r="EV17" s="118" t="str">
        <f t="shared" si="156"/>
        <v/>
      </c>
      <c r="EW17" s="25"/>
      <c r="EX17" s="25"/>
      <c r="EY17" s="148" t="str">
        <f t="shared" si="91"/>
        <v/>
      </c>
      <c r="EZ17" s="118" t="str">
        <f t="shared" si="157"/>
        <v/>
      </c>
      <c r="FA17" s="25"/>
      <c r="FB17" s="25"/>
      <c r="FC17" s="148" t="str">
        <f t="shared" si="92"/>
        <v/>
      </c>
      <c r="FD17" s="118" t="str">
        <f t="shared" si="93"/>
        <v/>
      </c>
      <c r="FF17" s="93" t="str">
        <f t="shared" si="204"/>
        <v/>
      </c>
      <c r="FG17" s="94" t="str">
        <f t="shared" si="205"/>
        <v/>
      </c>
      <c r="FH17" s="83"/>
      <c r="FI17" s="25"/>
      <c r="FJ17" s="148" t="str">
        <f t="shared" si="96"/>
        <v/>
      </c>
      <c r="FK17" s="118" t="str">
        <f t="shared" si="97"/>
        <v/>
      </c>
      <c r="FL17" s="25"/>
      <c r="FM17" s="25"/>
      <c r="FN17" s="148" t="str">
        <f t="shared" si="206"/>
        <v/>
      </c>
      <c r="FO17" s="118" t="str">
        <f t="shared" si="207"/>
        <v/>
      </c>
      <c r="FP17" s="25"/>
      <c r="FQ17" s="25"/>
      <c r="FR17" s="148" t="str">
        <f t="shared" si="35"/>
        <v/>
      </c>
      <c r="FS17" s="118" t="str">
        <f t="shared" si="158"/>
        <v/>
      </c>
      <c r="FT17" s="25"/>
      <c r="FU17" s="25"/>
      <c r="FV17" s="148" t="str">
        <f t="shared" si="98"/>
        <v/>
      </c>
      <c r="FW17" s="118" t="str">
        <f t="shared" si="159"/>
        <v/>
      </c>
      <c r="FX17" s="25"/>
      <c r="FY17" s="25"/>
      <c r="FZ17" s="148" t="str">
        <f t="shared" si="99"/>
        <v/>
      </c>
      <c r="GA17" s="118" t="str">
        <f t="shared" si="100"/>
        <v/>
      </c>
      <c r="GC17" s="93" t="str">
        <f t="shared" si="208"/>
        <v/>
      </c>
      <c r="GD17" s="94" t="str">
        <f t="shared" si="209"/>
        <v/>
      </c>
      <c r="GE17" s="83"/>
      <c r="GF17" s="25"/>
      <c r="GG17" s="148" t="str">
        <f t="shared" si="103"/>
        <v/>
      </c>
      <c r="GH17" s="118" t="str">
        <f t="shared" si="104"/>
        <v/>
      </c>
      <c r="GI17" s="25"/>
      <c r="GJ17" s="25"/>
      <c r="GK17" s="148" t="str">
        <f t="shared" si="210"/>
        <v/>
      </c>
      <c r="GL17" s="118" t="str">
        <f t="shared" si="211"/>
        <v/>
      </c>
      <c r="GM17" s="25"/>
      <c r="GN17" s="25"/>
      <c r="GO17" s="148" t="str">
        <f t="shared" si="38"/>
        <v/>
      </c>
      <c r="GP17" s="118" t="str">
        <f t="shared" si="160"/>
        <v/>
      </c>
      <c r="GQ17" s="25"/>
      <c r="GR17" s="25"/>
      <c r="GS17" s="148" t="str">
        <f t="shared" si="105"/>
        <v/>
      </c>
      <c r="GT17" s="118" t="str">
        <f t="shared" si="161"/>
        <v/>
      </c>
      <c r="GU17" s="25"/>
      <c r="GV17" s="25"/>
      <c r="GW17" s="148" t="str">
        <f t="shared" si="106"/>
        <v/>
      </c>
      <c r="GX17" s="118" t="str">
        <f t="shared" si="107"/>
        <v/>
      </c>
      <c r="GZ17" s="93" t="str">
        <f t="shared" si="212"/>
        <v/>
      </c>
      <c r="HA17" s="94" t="str">
        <f t="shared" si="213"/>
        <v/>
      </c>
      <c r="HB17" s="83"/>
      <c r="HC17" s="25"/>
      <c r="HD17" s="148" t="str">
        <f t="shared" si="110"/>
        <v/>
      </c>
      <c r="HE17" s="118" t="str">
        <f t="shared" si="111"/>
        <v/>
      </c>
      <c r="HF17" s="25"/>
      <c r="HG17" s="25"/>
      <c r="HH17" s="148" t="str">
        <f t="shared" si="214"/>
        <v/>
      </c>
      <c r="HI17" s="118" t="str">
        <f t="shared" si="215"/>
        <v/>
      </c>
      <c r="HJ17" s="25"/>
      <c r="HK17" s="25"/>
      <c r="HL17" s="148" t="str">
        <f t="shared" si="41"/>
        <v/>
      </c>
      <c r="HM17" s="118" t="str">
        <f t="shared" si="162"/>
        <v/>
      </c>
      <c r="HN17" s="25"/>
      <c r="HO17" s="25"/>
      <c r="HP17" s="148" t="str">
        <f t="shared" si="112"/>
        <v/>
      </c>
      <c r="HQ17" s="118" t="str">
        <f t="shared" si="163"/>
        <v/>
      </c>
      <c r="HR17" s="25"/>
      <c r="HS17" s="25"/>
      <c r="HT17" s="148" t="str">
        <f t="shared" si="113"/>
        <v/>
      </c>
      <c r="HU17" s="118" t="str">
        <f t="shared" si="114"/>
        <v/>
      </c>
      <c r="HW17" s="93" t="str">
        <f t="shared" si="216"/>
        <v/>
      </c>
      <c r="HX17" s="94" t="str">
        <f t="shared" si="217"/>
        <v/>
      </c>
      <c r="HY17" s="83"/>
      <c r="HZ17" s="25"/>
      <c r="IA17" s="148" t="str">
        <f t="shared" si="117"/>
        <v/>
      </c>
      <c r="IB17" s="118" t="str">
        <f t="shared" si="118"/>
        <v/>
      </c>
      <c r="IC17" s="25"/>
      <c r="ID17" s="25"/>
      <c r="IE17" s="148" t="str">
        <f t="shared" si="218"/>
        <v/>
      </c>
      <c r="IF17" s="118" t="str">
        <f t="shared" si="219"/>
        <v/>
      </c>
      <c r="IG17" s="25"/>
      <c r="IH17" s="25"/>
      <c r="II17" s="148" t="str">
        <f t="shared" si="44"/>
        <v/>
      </c>
      <c r="IJ17" s="118" t="str">
        <f t="shared" si="164"/>
        <v/>
      </c>
      <c r="IK17" s="25"/>
      <c r="IL17" s="25"/>
      <c r="IM17" s="148" t="str">
        <f t="shared" si="119"/>
        <v/>
      </c>
      <c r="IN17" s="118" t="str">
        <f t="shared" si="165"/>
        <v/>
      </c>
      <c r="IO17" s="25"/>
      <c r="IP17" s="25"/>
      <c r="IQ17" s="148" t="str">
        <f t="shared" si="120"/>
        <v/>
      </c>
      <c r="IR17" s="118" t="str">
        <f t="shared" si="121"/>
        <v/>
      </c>
      <c r="IT17" s="93" t="str">
        <f t="shared" si="220"/>
        <v/>
      </c>
      <c r="IU17" s="94" t="str">
        <f t="shared" si="221"/>
        <v/>
      </c>
      <c r="IV17" s="83"/>
      <c r="IW17" s="25"/>
      <c r="IX17" s="148" t="str">
        <f t="shared" si="124"/>
        <v/>
      </c>
      <c r="IY17" s="118" t="str">
        <f t="shared" si="125"/>
        <v/>
      </c>
      <c r="IZ17" s="25"/>
      <c r="JA17" s="25"/>
      <c r="JB17" s="148" t="str">
        <f t="shared" si="222"/>
        <v/>
      </c>
      <c r="JC17" s="118" t="str">
        <f t="shared" si="223"/>
        <v/>
      </c>
      <c r="JD17" s="25"/>
      <c r="JE17" s="25"/>
      <c r="JF17" s="148" t="str">
        <f t="shared" si="47"/>
        <v/>
      </c>
      <c r="JG17" s="118" t="str">
        <f t="shared" si="166"/>
        <v/>
      </c>
      <c r="JH17" s="25"/>
      <c r="JI17" s="25"/>
      <c r="JJ17" s="148" t="str">
        <f t="shared" si="126"/>
        <v/>
      </c>
      <c r="JK17" s="118" t="str">
        <f t="shared" si="167"/>
        <v/>
      </c>
      <c r="JL17" s="25"/>
      <c r="JM17" s="25"/>
      <c r="JN17" s="148" t="str">
        <f t="shared" si="127"/>
        <v/>
      </c>
      <c r="JO17" s="118" t="str">
        <f t="shared" si="128"/>
        <v/>
      </c>
      <c r="JP17" s="92"/>
      <c r="JQ17" s="93" t="str">
        <f t="shared" si="224"/>
        <v/>
      </c>
      <c r="JR17" s="94" t="str">
        <f t="shared" si="225"/>
        <v/>
      </c>
      <c r="JS17" s="83"/>
      <c r="JT17" s="25"/>
      <c r="JU17" s="148" t="str">
        <f t="shared" si="131"/>
        <v/>
      </c>
      <c r="JV17" s="118" t="str">
        <f t="shared" si="132"/>
        <v/>
      </c>
      <c r="JW17" s="25"/>
      <c r="JX17" s="25"/>
      <c r="JY17" s="148" t="str">
        <f t="shared" si="226"/>
        <v/>
      </c>
      <c r="JZ17" s="118" t="str">
        <f t="shared" si="227"/>
        <v/>
      </c>
      <c r="KA17" s="25"/>
      <c r="KB17" s="25"/>
      <c r="KC17" s="148" t="str">
        <f t="shared" si="50"/>
        <v/>
      </c>
      <c r="KD17" s="118" t="str">
        <f t="shared" si="168"/>
        <v/>
      </c>
      <c r="KE17" s="25"/>
      <c r="KF17" s="25"/>
      <c r="KG17" s="148" t="str">
        <f t="shared" si="133"/>
        <v/>
      </c>
      <c r="KH17" s="118" t="str">
        <f t="shared" si="169"/>
        <v/>
      </c>
      <c r="KI17" s="25"/>
      <c r="KJ17" s="25"/>
      <c r="KK17" s="148" t="str">
        <f t="shared" si="134"/>
        <v/>
      </c>
      <c r="KL17" s="118" t="str">
        <f t="shared" si="135"/>
        <v/>
      </c>
      <c r="KN17" s="93" t="str">
        <f t="shared" si="228"/>
        <v/>
      </c>
      <c r="KO17" s="94" t="str">
        <f t="shared" si="229"/>
        <v/>
      </c>
      <c r="KP17" s="83"/>
      <c r="KQ17" s="25"/>
      <c r="KR17" s="148" t="str">
        <f t="shared" si="138"/>
        <v/>
      </c>
      <c r="KS17" s="118" t="str">
        <f t="shared" si="139"/>
        <v/>
      </c>
      <c r="KT17" s="25"/>
      <c r="KU17" s="25"/>
      <c r="KV17" s="148" t="str">
        <f t="shared" si="230"/>
        <v/>
      </c>
      <c r="KW17" s="118" t="str">
        <f t="shared" si="231"/>
        <v/>
      </c>
      <c r="KX17" s="25"/>
      <c r="KY17" s="25"/>
      <c r="KZ17" s="148" t="str">
        <f t="shared" si="53"/>
        <v/>
      </c>
      <c r="LA17" s="118" t="str">
        <f t="shared" si="170"/>
        <v/>
      </c>
      <c r="LB17" s="25"/>
      <c r="LC17" s="25"/>
      <c r="LD17" s="148" t="str">
        <f t="shared" si="140"/>
        <v/>
      </c>
      <c r="LE17" s="118" t="str">
        <f t="shared" si="171"/>
        <v/>
      </c>
      <c r="LF17" s="25"/>
      <c r="LG17" s="25"/>
      <c r="LH17" s="148" t="str">
        <f t="shared" si="141"/>
        <v/>
      </c>
      <c r="LI17" s="118" t="str">
        <f t="shared" si="142"/>
        <v/>
      </c>
      <c r="LK17" s="93" t="str">
        <f t="shared" si="232"/>
        <v/>
      </c>
      <c r="LL17" s="94" t="str">
        <f t="shared" si="233"/>
        <v/>
      </c>
      <c r="LM17" s="83"/>
      <c r="LN17" s="25"/>
      <c r="LO17" s="148" t="str">
        <f t="shared" si="145"/>
        <v/>
      </c>
      <c r="LP17" s="118" t="str">
        <f t="shared" si="146"/>
        <v/>
      </c>
      <c r="LQ17" s="25"/>
      <c r="LR17" s="25"/>
      <c r="LS17" s="148" t="str">
        <f t="shared" si="234"/>
        <v/>
      </c>
      <c r="LT17" s="118" t="str">
        <f t="shared" si="235"/>
        <v/>
      </c>
    </row>
    <row r="18" spans="1:332" ht="15" customHeight="1">
      <c r="A18" s="112"/>
      <c r="B18" s="111"/>
      <c r="C18" s="82"/>
      <c r="D18" s="24"/>
      <c r="E18" s="2" t="str">
        <f t="shared" si="56"/>
        <v/>
      </c>
      <c r="F18" s="95" t="str">
        <f t="shared" si="0"/>
        <v/>
      </c>
      <c r="G18" s="24"/>
      <c r="H18" s="24"/>
      <c r="I18" s="2" t="str">
        <f t="shared" si="172"/>
        <v/>
      </c>
      <c r="J18" s="95" t="str">
        <f t="shared" si="173"/>
        <v/>
      </c>
      <c r="K18" s="24"/>
      <c r="L18" s="24"/>
      <c r="M18" s="2" t="str">
        <f t="shared" si="174"/>
        <v/>
      </c>
      <c r="N18" s="95" t="str">
        <f t="shared" si="175"/>
        <v/>
      </c>
      <c r="O18" s="24"/>
      <c r="P18" s="24"/>
      <c r="Q18" s="2" t="str">
        <f t="shared" si="176"/>
        <v/>
      </c>
      <c r="R18" s="95" t="str">
        <f t="shared" si="177"/>
        <v/>
      </c>
      <c r="S18" s="24"/>
      <c r="T18" s="24"/>
      <c r="U18" s="2" t="str">
        <f t="shared" si="178"/>
        <v/>
      </c>
      <c r="V18" s="95" t="str">
        <f t="shared" si="179"/>
        <v/>
      </c>
      <c r="W18" s="92"/>
      <c r="X18" s="90" t="str">
        <f t="shared" si="180"/>
        <v/>
      </c>
      <c r="Y18" s="91" t="str">
        <f t="shared" si="181"/>
        <v/>
      </c>
      <c r="Z18" s="82"/>
      <c r="AA18" s="24"/>
      <c r="AB18" s="2" t="str">
        <f t="shared" si="62"/>
        <v/>
      </c>
      <c r="AC18" s="95" t="str">
        <f t="shared" si="9"/>
        <v/>
      </c>
      <c r="AD18" s="24"/>
      <c r="AE18" s="24"/>
      <c r="AF18" s="2" t="str">
        <f t="shared" si="182"/>
        <v/>
      </c>
      <c r="AG18" s="95" t="str">
        <f t="shared" si="183"/>
        <v/>
      </c>
      <c r="AH18" s="24"/>
      <c r="AI18" s="24"/>
      <c r="AJ18" s="2" t="str">
        <f t="shared" si="12"/>
        <v/>
      </c>
      <c r="AK18" s="95" t="str">
        <f t="shared" si="13"/>
        <v/>
      </c>
      <c r="AL18" s="24"/>
      <c r="AM18" s="24"/>
      <c r="AN18" s="2" t="str">
        <f t="shared" si="14"/>
        <v/>
      </c>
      <c r="AO18" s="95" t="str">
        <f t="shared" si="15"/>
        <v/>
      </c>
      <c r="AP18" s="24"/>
      <c r="AQ18" s="24"/>
      <c r="AR18" s="2" t="str">
        <f t="shared" si="16"/>
        <v/>
      </c>
      <c r="AS18" s="95" t="str">
        <f t="shared" si="17"/>
        <v/>
      </c>
      <c r="AU18" s="90" t="str">
        <f t="shared" si="184"/>
        <v/>
      </c>
      <c r="AV18" s="91" t="str">
        <f t="shared" si="185"/>
        <v/>
      </c>
      <c r="AW18" s="82"/>
      <c r="AX18" s="24"/>
      <c r="AY18" s="2" t="str">
        <f t="shared" si="63"/>
        <v/>
      </c>
      <c r="AZ18" s="95" t="str">
        <f t="shared" si="64"/>
        <v/>
      </c>
      <c r="BA18" s="24"/>
      <c r="BB18" s="24"/>
      <c r="BC18" s="2" t="str">
        <f t="shared" si="186"/>
        <v/>
      </c>
      <c r="BD18" s="95" t="str">
        <f t="shared" si="187"/>
        <v/>
      </c>
      <c r="BE18" s="24"/>
      <c r="BF18" s="24"/>
      <c r="BG18" s="2" t="str">
        <f t="shared" si="20"/>
        <v/>
      </c>
      <c r="BH18" s="95" t="str">
        <f t="shared" si="148"/>
        <v/>
      </c>
      <c r="BI18" s="24"/>
      <c r="BJ18" s="24"/>
      <c r="BK18" s="2" t="str">
        <f t="shared" si="65"/>
        <v/>
      </c>
      <c r="BL18" s="95" t="str">
        <f t="shared" si="149"/>
        <v/>
      </c>
      <c r="BM18" s="24"/>
      <c r="BN18" s="24"/>
      <c r="BO18" s="2" t="str">
        <f t="shared" si="66"/>
        <v/>
      </c>
      <c r="BP18" s="95" t="str">
        <f t="shared" si="67"/>
        <v/>
      </c>
      <c r="BR18" s="90" t="str">
        <f t="shared" si="188"/>
        <v/>
      </c>
      <c r="BS18" s="91" t="str">
        <f t="shared" si="189"/>
        <v/>
      </c>
      <c r="BT18" s="82"/>
      <c r="BU18" s="24"/>
      <c r="BV18" s="2" t="str">
        <f t="shared" si="69"/>
        <v/>
      </c>
      <c r="BW18" s="95" t="str">
        <f t="shared" si="70"/>
        <v/>
      </c>
      <c r="BX18" s="24"/>
      <c r="BY18" s="24"/>
      <c r="BZ18" s="2" t="str">
        <f t="shared" si="190"/>
        <v/>
      </c>
      <c r="CA18" s="95" t="str">
        <f t="shared" si="191"/>
        <v/>
      </c>
      <c r="CB18" s="24"/>
      <c r="CC18" s="24"/>
      <c r="CD18" s="2" t="str">
        <f t="shared" si="23"/>
        <v/>
      </c>
      <c r="CE18" s="95" t="str">
        <f t="shared" si="150"/>
        <v/>
      </c>
      <c r="CF18" s="24"/>
      <c r="CG18" s="24"/>
      <c r="CH18" s="2" t="str">
        <f t="shared" si="71"/>
        <v/>
      </c>
      <c r="CI18" s="95" t="str">
        <f t="shared" si="151"/>
        <v/>
      </c>
      <c r="CJ18" s="24"/>
      <c r="CK18" s="24"/>
      <c r="CL18" s="2" t="str">
        <f t="shared" si="72"/>
        <v/>
      </c>
      <c r="CM18" s="95" t="str">
        <f t="shared" si="73"/>
        <v/>
      </c>
      <c r="CO18" s="90" t="str">
        <f t="shared" si="192"/>
        <v/>
      </c>
      <c r="CP18" s="91" t="str">
        <f t="shared" si="193"/>
        <v/>
      </c>
      <c r="CQ18" s="82"/>
      <c r="CR18" s="24"/>
      <c r="CS18" s="2" t="str">
        <f t="shared" si="75"/>
        <v/>
      </c>
      <c r="CT18" s="95" t="str">
        <f t="shared" si="76"/>
        <v/>
      </c>
      <c r="CU18" s="24"/>
      <c r="CV18" s="24"/>
      <c r="CW18" s="2" t="str">
        <f t="shared" si="194"/>
        <v/>
      </c>
      <c r="CX18" s="95" t="str">
        <f t="shared" si="195"/>
        <v/>
      </c>
      <c r="CY18" s="24"/>
      <c r="CZ18" s="24"/>
      <c r="DA18" s="2" t="str">
        <f t="shared" si="26"/>
        <v/>
      </c>
      <c r="DB18" s="95" t="str">
        <f t="shared" si="152"/>
        <v/>
      </c>
      <c r="DC18" s="24"/>
      <c r="DD18" s="24"/>
      <c r="DE18" s="2" t="str">
        <f t="shared" si="77"/>
        <v/>
      </c>
      <c r="DF18" s="95" t="str">
        <f t="shared" si="153"/>
        <v/>
      </c>
      <c r="DG18" s="24"/>
      <c r="DH18" s="24"/>
      <c r="DI18" s="2" t="str">
        <f t="shared" si="78"/>
        <v/>
      </c>
      <c r="DJ18" s="95" t="str">
        <f t="shared" si="79"/>
        <v/>
      </c>
      <c r="DL18" s="90" t="str">
        <f t="shared" si="196"/>
        <v/>
      </c>
      <c r="DM18" s="91" t="str">
        <f t="shared" si="197"/>
        <v/>
      </c>
      <c r="DN18" s="82"/>
      <c r="DO18" s="24"/>
      <c r="DP18" s="2" t="str">
        <f t="shared" si="82"/>
        <v/>
      </c>
      <c r="DQ18" s="95" t="str">
        <f t="shared" si="83"/>
        <v/>
      </c>
      <c r="DR18" s="24"/>
      <c r="DS18" s="24"/>
      <c r="DT18" s="2" t="str">
        <f t="shared" si="198"/>
        <v/>
      </c>
      <c r="DU18" s="95" t="str">
        <f t="shared" si="199"/>
        <v/>
      </c>
      <c r="DV18" s="24"/>
      <c r="DW18" s="24"/>
      <c r="DX18" s="2" t="str">
        <f t="shared" si="29"/>
        <v/>
      </c>
      <c r="DY18" s="95" t="str">
        <f t="shared" si="154"/>
        <v/>
      </c>
      <c r="DZ18" s="24"/>
      <c r="EA18" s="24"/>
      <c r="EB18" s="2" t="str">
        <f t="shared" si="84"/>
        <v/>
      </c>
      <c r="EC18" s="95" t="str">
        <f t="shared" si="155"/>
        <v/>
      </c>
      <c r="ED18" s="24"/>
      <c r="EE18" s="24"/>
      <c r="EF18" s="2" t="str">
        <f t="shared" si="85"/>
        <v/>
      </c>
      <c r="EG18" s="95" t="str">
        <f t="shared" si="86"/>
        <v/>
      </c>
      <c r="EI18" s="90" t="str">
        <f t="shared" si="200"/>
        <v/>
      </c>
      <c r="EJ18" s="91" t="str">
        <f t="shared" si="201"/>
        <v/>
      </c>
      <c r="EK18" s="82"/>
      <c r="EL18" s="24"/>
      <c r="EM18" s="2" t="str">
        <f t="shared" si="89"/>
        <v/>
      </c>
      <c r="EN18" s="95" t="str">
        <f t="shared" si="90"/>
        <v/>
      </c>
      <c r="EO18" s="24"/>
      <c r="EP18" s="24"/>
      <c r="EQ18" s="2" t="str">
        <f t="shared" si="202"/>
        <v/>
      </c>
      <c r="ER18" s="95" t="str">
        <f t="shared" si="203"/>
        <v/>
      </c>
      <c r="ES18" s="24"/>
      <c r="ET18" s="24"/>
      <c r="EU18" s="2" t="str">
        <f t="shared" si="32"/>
        <v/>
      </c>
      <c r="EV18" s="95" t="str">
        <f t="shared" si="156"/>
        <v/>
      </c>
      <c r="EW18" s="24"/>
      <c r="EX18" s="24"/>
      <c r="EY18" s="2" t="str">
        <f t="shared" si="91"/>
        <v/>
      </c>
      <c r="EZ18" s="95" t="str">
        <f t="shared" si="157"/>
        <v/>
      </c>
      <c r="FA18" s="24"/>
      <c r="FB18" s="24"/>
      <c r="FC18" s="2" t="str">
        <f t="shared" si="92"/>
        <v/>
      </c>
      <c r="FD18" s="95" t="str">
        <f t="shared" si="93"/>
        <v/>
      </c>
      <c r="FF18" s="90" t="str">
        <f t="shared" si="204"/>
        <v/>
      </c>
      <c r="FG18" s="91" t="str">
        <f t="shared" si="205"/>
        <v/>
      </c>
      <c r="FH18" s="82"/>
      <c r="FI18" s="24"/>
      <c r="FJ18" s="2" t="str">
        <f t="shared" si="96"/>
        <v/>
      </c>
      <c r="FK18" s="95" t="str">
        <f t="shared" si="97"/>
        <v/>
      </c>
      <c r="FL18" s="24"/>
      <c r="FM18" s="24"/>
      <c r="FN18" s="2" t="str">
        <f t="shared" si="206"/>
        <v/>
      </c>
      <c r="FO18" s="95" t="str">
        <f t="shared" si="207"/>
        <v/>
      </c>
      <c r="FP18" s="24"/>
      <c r="FQ18" s="24"/>
      <c r="FR18" s="2" t="str">
        <f t="shared" si="35"/>
        <v/>
      </c>
      <c r="FS18" s="95" t="str">
        <f t="shared" si="158"/>
        <v/>
      </c>
      <c r="FT18" s="24"/>
      <c r="FU18" s="24"/>
      <c r="FV18" s="2" t="str">
        <f t="shared" si="98"/>
        <v/>
      </c>
      <c r="FW18" s="95" t="str">
        <f t="shared" si="159"/>
        <v/>
      </c>
      <c r="FX18" s="24"/>
      <c r="FY18" s="24"/>
      <c r="FZ18" s="2" t="str">
        <f t="shared" si="99"/>
        <v/>
      </c>
      <c r="GA18" s="95" t="str">
        <f t="shared" si="100"/>
        <v/>
      </c>
      <c r="GC18" s="90" t="str">
        <f t="shared" si="208"/>
        <v/>
      </c>
      <c r="GD18" s="91" t="str">
        <f t="shared" si="209"/>
        <v/>
      </c>
      <c r="GE18" s="82"/>
      <c r="GF18" s="24"/>
      <c r="GG18" s="2" t="str">
        <f t="shared" si="103"/>
        <v/>
      </c>
      <c r="GH18" s="95" t="str">
        <f t="shared" si="104"/>
        <v/>
      </c>
      <c r="GI18" s="24"/>
      <c r="GJ18" s="24"/>
      <c r="GK18" s="2" t="str">
        <f t="shared" si="210"/>
        <v/>
      </c>
      <c r="GL18" s="95" t="str">
        <f t="shared" si="211"/>
        <v/>
      </c>
      <c r="GM18" s="24"/>
      <c r="GN18" s="24"/>
      <c r="GO18" s="2" t="str">
        <f t="shared" si="38"/>
        <v/>
      </c>
      <c r="GP18" s="95" t="str">
        <f t="shared" si="160"/>
        <v/>
      </c>
      <c r="GQ18" s="24"/>
      <c r="GR18" s="24"/>
      <c r="GS18" s="2" t="str">
        <f t="shared" si="105"/>
        <v/>
      </c>
      <c r="GT18" s="95" t="str">
        <f t="shared" si="161"/>
        <v/>
      </c>
      <c r="GU18" s="24"/>
      <c r="GV18" s="24"/>
      <c r="GW18" s="2" t="str">
        <f t="shared" si="106"/>
        <v/>
      </c>
      <c r="GX18" s="95" t="str">
        <f t="shared" si="107"/>
        <v/>
      </c>
      <c r="GZ18" s="90" t="str">
        <f t="shared" si="212"/>
        <v/>
      </c>
      <c r="HA18" s="91" t="str">
        <f t="shared" si="213"/>
        <v/>
      </c>
      <c r="HB18" s="82"/>
      <c r="HC18" s="24"/>
      <c r="HD18" s="2" t="str">
        <f t="shared" si="110"/>
        <v/>
      </c>
      <c r="HE18" s="95" t="str">
        <f t="shared" si="111"/>
        <v/>
      </c>
      <c r="HF18" s="24"/>
      <c r="HG18" s="24"/>
      <c r="HH18" s="2" t="str">
        <f t="shared" si="214"/>
        <v/>
      </c>
      <c r="HI18" s="95" t="str">
        <f t="shared" si="215"/>
        <v/>
      </c>
      <c r="HJ18" s="24"/>
      <c r="HK18" s="24"/>
      <c r="HL18" s="2" t="str">
        <f t="shared" si="41"/>
        <v/>
      </c>
      <c r="HM18" s="95" t="str">
        <f t="shared" si="162"/>
        <v/>
      </c>
      <c r="HN18" s="24"/>
      <c r="HO18" s="24"/>
      <c r="HP18" s="2" t="str">
        <f t="shared" si="112"/>
        <v/>
      </c>
      <c r="HQ18" s="95" t="str">
        <f t="shared" si="163"/>
        <v/>
      </c>
      <c r="HR18" s="24"/>
      <c r="HS18" s="24"/>
      <c r="HT18" s="2" t="str">
        <f t="shared" si="113"/>
        <v/>
      </c>
      <c r="HU18" s="95" t="str">
        <f t="shared" si="114"/>
        <v/>
      </c>
      <c r="HW18" s="90" t="str">
        <f t="shared" si="216"/>
        <v/>
      </c>
      <c r="HX18" s="91" t="str">
        <f t="shared" si="217"/>
        <v/>
      </c>
      <c r="HY18" s="82"/>
      <c r="HZ18" s="24"/>
      <c r="IA18" s="2" t="str">
        <f t="shared" si="117"/>
        <v/>
      </c>
      <c r="IB18" s="95" t="str">
        <f t="shared" si="118"/>
        <v/>
      </c>
      <c r="IC18" s="24"/>
      <c r="ID18" s="24"/>
      <c r="IE18" s="2" t="str">
        <f t="shared" si="218"/>
        <v/>
      </c>
      <c r="IF18" s="95" t="str">
        <f t="shared" si="219"/>
        <v/>
      </c>
      <c r="IG18" s="24"/>
      <c r="IH18" s="24"/>
      <c r="II18" s="2" t="str">
        <f t="shared" si="44"/>
        <v/>
      </c>
      <c r="IJ18" s="95" t="str">
        <f t="shared" si="164"/>
        <v/>
      </c>
      <c r="IK18" s="24"/>
      <c r="IL18" s="24"/>
      <c r="IM18" s="2" t="str">
        <f t="shared" si="119"/>
        <v/>
      </c>
      <c r="IN18" s="95" t="str">
        <f t="shared" si="165"/>
        <v/>
      </c>
      <c r="IO18" s="24"/>
      <c r="IP18" s="24"/>
      <c r="IQ18" s="2" t="str">
        <f t="shared" si="120"/>
        <v/>
      </c>
      <c r="IR18" s="95" t="str">
        <f t="shared" si="121"/>
        <v/>
      </c>
      <c r="IT18" s="90" t="str">
        <f t="shared" si="220"/>
        <v/>
      </c>
      <c r="IU18" s="91" t="str">
        <f t="shared" si="221"/>
        <v/>
      </c>
      <c r="IV18" s="82"/>
      <c r="IW18" s="24"/>
      <c r="IX18" s="2" t="str">
        <f t="shared" si="124"/>
        <v/>
      </c>
      <c r="IY18" s="95" t="str">
        <f t="shared" si="125"/>
        <v/>
      </c>
      <c r="IZ18" s="24"/>
      <c r="JA18" s="24"/>
      <c r="JB18" s="2" t="str">
        <f t="shared" si="222"/>
        <v/>
      </c>
      <c r="JC18" s="95" t="str">
        <f t="shared" si="223"/>
        <v/>
      </c>
      <c r="JD18" s="24"/>
      <c r="JE18" s="24"/>
      <c r="JF18" s="2" t="str">
        <f t="shared" si="47"/>
        <v/>
      </c>
      <c r="JG18" s="95" t="str">
        <f t="shared" si="166"/>
        <v/>
      </c>
      <c r="JH18" s="24"/>
      <c r="JI18" s="24"/>
      <c r="JJ18" s="2" t="str">
        <f t="shared" si="126"/>
        <v/>
      </c>
      <c r="JK18" s="95" t="str">
        <f t="shared" si="167"/>
        <v/>
      </c>
      <c r="JL18" s="24"/>
      <c r="JM18" s="24"/>
      <c r="JN18" s="2" t="str">
        <f t="shared" si="127"/>
        <v/>
      </c>
      <c r="JO18" s="95" t="str">
        <f t="shared" si="128"/>
        <v/>
      </c>
      <c r="JP18" s="92"/>
      <c r="JQ18" s="90" t="str">
        <f t="shared" si="224"/>
        <v/>
      </c>
      <c r="JR18" s="91" t="str">
        <f t="shared" si="225"/>
        <v/>
      </c>
      <c r="JS18" s="82"/>
      <c r="JT18" s="24"/>
      <c r="JU18" s="2" t="str">
        <f t="shared" si="131"/>
        <v/>
      </c>
      <c r="JV18" s="95" t="str">
        <f t="shared" si="132"/>
        <v/>
      </c>
      <c r="JW18" s="24"/>
      <c r="JX18" s="24"/>
      <c r="JY18" s="2" t="str">
        <f t="shared" si="226"/>
        <v/>
      </c>
      <c r="JZ18" s="95" t="str">
        <f t="shared" si="227"/>
        <v/>
      </c>
      <c r="KA18" s="24"/>
      <c r="KB18" s="24"/>
      <c r="KC18" s="2" t="str">
        <f t="shared" si="50"/>
        <v/>
      </c>
      <c r="KD18" s="95" t="str">
        <f t="shared" si="168"/>
        <v/>
      </c>
      <c r="KE18" s="24"/>
      <c r="KF18" s="24"/>
      <c r="KG18" s="2" t="str">
        <f t="shared" si="133"/>
        <v/>
      </c>
      <c r="KH18" s="95" t="str">
        <f t="shared" si="169"/>
        <v/>
      </c>
      <c r="KI18" s="24"/>
      <c r="KJ18" s="24"/>
      <c r="KK18" s="2" t="str">
        <f t="shared" si="134"/>
        <v/>
      </c>
      <c r="KL18" s="95" t="str">
        <f t="shared" si="135"/>
        <v/>
      </c>
      <c r="KN18" s="90" t="str">
        <f t="shared" si="228"/>
        <v/>
      </c>
      <c r="KO18" s="91" t="str">
        <f t="shared" si="229"/>
        <v/>
      </c>
      <c r="KP18" s="82"/>
      <c r="KQ18" s="24"/>
      <c r="KR18" s="2" t="str">
        <f t="shared" si="138"/>
        <v/>
      </c>
      <c r="KS18" s="95" t="str">
        <f t="shared" si="139"/>
        <v/>
      </c>
      <c r="KT18" s="24"/>
      <c r="KU18" s="24"/>
      <c r="KV18" s="2" t="str">
        <f t="shared" si="230"/>
        <v/>
      </c>
      <c r="KW18" s="95" t="str">
        <f t="shared" si="231"/>
        <v/>
      </c>
      <c r="KX18" s="24"/>
      <c r="KY18" s="24"/>
      <c r="KZ18" s="2" t="str">
        <f t="shared" si="53"/>
        <v/>
      </c>
      <c r="LA18" s="95" t="str">
        <f t="shared" si="170"/>
        <v/>
      </c>
      <c r="LB18" s="24"/>
      <c r="LC18" s="24"/>
      <c r="LD18" s="2" t="str">
        <f t="shared" si="140"/>
        <v/>
      </c>
      <c r="LE18" s="95" t="str">
        <f t="shared" si="171"/>
        <v/>
      </c>
      <c r="LF18" s="24"/>
      <c r="LG18" s="24"/>
      <c r="LH18" s="2" t="str">
        <f t="shared" si="141"/>
        <v/>
      </c>
      <c r="LI18" s="95" t="str">
        <f t="shared" si="142"/>
        <v/>
      </c>
      <c r="LK18" s="90" t="str">
        <f t="shared" si="232"/>
        <v/>
      </c>
      <c r="LL18" s="91" t="str">
        <f t="shared" si="233"/>
        <v/>
      </c>
      <c r="LM18" s="82"/>
      <c r="LN18" s="24"/>
      <c r="LO18" s="2" t="str">
        <f t="shared" si="145"/>
        <v/>
      </c>
      <c r="LP18" s="95" t="str">
        <f t="shared" si="146"/>
        <v/>
      </c>
      <c r="LQ18" s="24"/>
      <c r="LR18" s="24"/>
      <c r="LS18" s="2" t="str">
        <f t="shared" si="234"/>
        <v/>
      </c>
      <c r="LT18" s="95" t="str">
        <f t="shared" si="235"/>
        <v/>
      </c>
    </row>
    <row r="19" spans="1:332" ht="15" customHeight="1">
      <c r="A19" s="114"/>
      <c r="B19" s="113"/>
      <c r="C19" s="83"/>
      <c r="D19" s="25"/>
      <c r="E19" s="148" t="str">
        <f t="shared" si="56"/>
        <v/>
      </c>
      <c r="F19" s="118" t="str">
        <f t="shared" si="0"/>
        <v/>
      </c>
      <c r="G19" s="25"/>
      <c r="H19" s="25"/>
      <c r="I19" s="148" t="str">
        <f t="shared" si="172"/>
        <v/>
      </c>
      <c r="J19" s="118" t="str">
        <f t="shared" si="173"/>
        <v/>
      </c>
      <c r="K19" s="25"/>
      <c r="L19" s="25"/>
      <c r="M19" s="148" t="str">
        <f t="shared" si="174"/>
        <v/>
      </c>
      <c r="N19" s="118" t="str">
        <f t="shared" si="175"/>
        <v/>
      </c>
      <c r="O19" s="25"/>
      <c r="P19" s="25"/>
      <c r="Q19" s="148" t="str">
        <f t="shared" si="176"/>
        <v/>
      </c>
      <c r="R19" s="118" t="str">
        <f t="shared" si="177"/>
        <v/>
      </c>
      <c r="S19" s="25"/>
      <c r="T19" s="25"/>
      <c r="U19" s="148" t="str">
        <f t="shared" si="178"/>
        <v/>
      </c>
      <c r="V19" s="118" t="str">
        <f t="shared" si="179"/>
        <v/>
      </c>
      <c r="W19" s="92"/>
      <c r="X19" s="93" t="str">
        <f t="shared" si="180"/>
        <v/>
      </c>
      <c r="Y19" s="94" t="str">
        <f t="shared" si="181"/>
        <v/>
      </c>
      <c r="Z19" s="83"/>
      <c r="AA19" s="25"/>
      <c r="AB19" s="148" t="str">
        <f t="shared" si="62"/>
        <v/>
      </c>
      <c r="AC19" s="118" t="str">
        <f t="shared" si="9"/>
        <v/>
      </c>
      <c r="AD19" s="25"/>
      <c r="AE19" s="25"/>
      <c r="AF19" s="148" t="str">
        <f t="shared" si="182"/>
        <v/>
      </c>
      <c r="AG19" s="118" t="str">
        <f t="shared" si="183"/>
        <v/>
      </c>
      <c r="AH19" s="25"/>
      <c r="AI19" s="25"/>
      <c r="AJ19" s="148" t="str">
        <f t="shared" si="12"/>
        <v/>
      </c>
      <c r="AK19" s="118" t="str">
        <f t="shared" si="13"/>
        <v/>
      </c>
      <c r="AL19" s="25"/>
      <c r="AM19" s="25"/>
      <c r="AN19" s="148" t="str">
        <f t="shared" si="14"/>
        <v/>
      </c>
      <c r="AO19" s="118" t="str">
        <f t="shared" si="15"/>
        <v/>
      </c>
      <c r="AP19" s="25"/>
      <c r="AQ19" s="25"/>
      <c r="AR19" s="148" t="str">
        <f t="shared" si="16"/>
        <v/>
      </c>
      <c r="AS19" s="118" t="str">
        <f t="shared" si="17"/>
        <v/>
      </c>
      <c r="AU19" s="93" t="str">
        <f t="shared" si="184"/>
        <v/>
      </c>
      <c r="AV19" s="94" t="str">
        <f t="shared" si="185"/>
        <v/>
      </c>
      <c r="AW19" s="83"/>
      <c r="AX19" s="25"/>
      <c r="AY19" s="148" t="str">
        <f t="shared" si="63"/>
        <v/>
      </c>
      <c r="AZ19" s="118" t="str">
        <f t="shared" si="64"/>
        <v/>
      </c>
      <c r="BA19" s="25"/>
      <c r="BB19" s="25"/>
      <c r="BC19" s="148" t="str">
        <f t="shared" si="186"/>
        <v/>
      </c>
      <c r="BD19" s="118" t="str">
        <f t="shared" si="187"/>
        <v/>
      </c>
      <c r="BE19" s="25"/>
      <c r="BF19" s="25"/>
      <c r="BG19" s="148" t="str">
        <f t="shared" si="20"/>
        <v/>
      </c>
      <c r="BH19" s="118" t="str">
        <f t="shared" si="148"/>
        <v/>
      </c>
      <c r="BI19" s="25"/>
      <c r="BJ19" s="25"/>
      <c r="BK19" s="148" t="str">
        <f t="shared" si="65"/>
        <v/>
      </c>
      <c r="BL19" s="118" t="str">
        <f t="shared" si="149"/>
        <v/>
      </c>
      <c r="BM19" s="25"/>
      <c r="BN19" s="25"/>
      <c r="BO19" s="148" t="str">
        <f t="shared" si="66"/>
        <v/>
      </c>
      <c r="BP19" s="118" t="str">
        <f t="shared" si="67"/>
        <v/>
      </c>
      <c r="BR19" s="93" t="str">
        <f t="shared" si="188"/>
        <v/>
      </c>
      <c r="BS19" s="94" t="str">
        <f t="shared" si="189"/>
        <v/>
      </c>
      <c r="BT19" s="83"/>
      <c r="BU19" s="25"/>
      <c r="BV19" s="148" t="str">
        <f t="shared" si="69"/>
        <v/>
      </c>
      <c r="BW19" s="118" t="str">
        <f t="shared" si="70"/>
        <v/>
      </c>
      <c r="BX19" s="25"/>
      <c r="BY19" s="25"/>
      <c r="BZ19" s="148" t="str">
        <f t="shared" si="190"/>
        <v/>
      </c>
      <c r="CA19" s="118" t="str">
        <f t="shared" si="191"/>
        <v/>
      </c>
      <c r="CB19" s="25"/>
      <c r="CC19" s="25"/>
      <c r="CD19" s="148" t="str">
        <f t="shared" si="23"/>
        <v/>
      </c>
      <c r="CE19" s="118" t="str">
        <f t="shared" si="150"/>
        <v/>
      </c>
      <c r="CF19" s="25"/>
      <c r="CG19" s="25"/>
      <c r="CH19" s="148" t="str">
        <f t="shared" si="71"/>
        <v/>
      </c>
      <c r="CI19" s="118" t="str">
        <f t="shared" si="151"/>
        <v/>
      </c>
      <c r="CJ19" s="25"/>
      <c r="CK19" s="25"/>
      <c r="CL19" s="148" t="str">
        <f t="shared" si="72"/>
        <v/>
      </c>
      <c r="CM19" s="118" t="str">
        <f t="shared" si="73"/>
        <v/>
      </c>
      <c r="CO19" s="93" t="str">
        <f t="shared" si="192"/>
        <v/>
      </c>
      <c r="CP19" s="94" t="str">
        <f t="shared" si="193"/>
        <v/>
      </c>
      <c r="CQ19" s="83"/>
      <c r="CR19" s="25"/>
      <c r="CS19" s="148" t="str">
        <f t="shared" si="75"/>
        <v/>
      </c>
      <c r="CT19" s="118" t="str">
        <f t="shared" si="76"/>
        <v/>
      </c>
      <c r="CU19" s="25"/>
      <c r="CV19" s="25"/>
      <c r="CW19" s="148" t="str">
        <f t="shared" si="194"/>
        <v/>
      </c>
      <c r="CX19" s="118" t="str">
        <f t="shared" si="195"/>
        <v/>
      </c>
      <c r="CY19" s="25"/>
      <c r="CZ19" s="25"/>
      <c r="DA19" s="148" t="str">
        <f t="shared" si="26"/>
        <v/>
      </c>
      <c r="DB19" s="118" t="str">
        <f t="shared" si="152"/>
        <v/>
      </c>
      <c r="DC19" s="25"/>
      <c r="DD19" s="25"/>
      <c r="DE19" s="148" t="str">
        <f t="shared" si="77"/>
        <v/>
      </c>
      <c r="DF19" s="118" t="str">
        <f t="shared" si="153"/>
        <v/>
      </c>
      <c r="DG19" s="25"/>
      <c r="DH19" s="25"/>
      <c r="DI19" s="148" t="str">
        <f t="shared" si="78"/>
        <v/>
      </c>
      <c r="DJ19" s="118" t="str">
        <f t="shared" si="79"/>
        <v/>
      </c>
      <c r="DL19" s="93" t="str">
        <f t="shared" si="196"/>
        <v/>
      </c>
      <c r="DM19" s="94" t="str">
        <f t="shared" si="197"/>
        <v/>
      </c>
      <c r="DN19" s="83"/>
      <c r="DO19" s="25"/>
      <c r="DP19" s="148" t="str">
        <f t="shared" si="82"/>
        <v/>
      </c>
      <c r="DQ19" s="118" t="str">
        <f t="shared" si="83"/>
        <v/>
      </c>
      <c r="DR19" s="25"/>
      <c r="DS19" s="25"/>
      <c r="DT19" s="148" t="str">
        <f t="shared" si="198"/>
        <v/>
      </c>
      <c r="DU19" s="118" t="str">
        <f t="shared" si="199"/>
        <v/>
      </c>
      <c r="DV19" s="25"/>
      <c r="DW19" s="25"/>
      <c r="DX19" s="148" t="str">
        <f t="shared" si="29"/>
        <v/>
      </c>
      <c r="DY19" s="118" t="str">
        <f t="shared" si="154"/>
        <v/>
      </c>
      <c r="DZ19" s="25"/>
      <c r="EA19" s="25"/>
      <c r="EB19" s="148" t="str">
        <f t="shared" si="84"/>
        <v/>
      </c>
      <c r="EC19" s="118" t="str">
        <f t="shared" si="155"/>
        <v/>
      </c>
      <c r="ED19" s="25"/>
      <c r="EE19" s="25"/>
      <c r="EF19" s="148" t="str">
        <f t="shared" si="85"/>
        <v/>
      </c>
      <c r="EG19" s="118" t="str">
        <f t="shared" si="86"/>
        <v/>
      </c>
      <c r="EI19" s="93" t="str">
        <f t="shared" si="200"/>
        <v/>
      </c>
      <c r="EJ19" s="94" t="str">
        <f t="shared" si="201"/>
        <v/>
      </c>
      <c r="EK19" s="83"/>
      <c r="EL19" s="25"/>
      <c r="EM19" s="148" t="str">
        <f t="shared" si="89"/>
        <v/>
      </c>
      <c r="EN19" s="118" t="str">
        <f t="shared" si="90"/>
        <v/>
      </c>
      <c r="EO19" s="25"/>
      <c r="EP19" s="25"/>
      <c r="EQ19" s="148" t="str">
        <f t="shared" si="202"/>
        <v/>
      </c>
      <c r="ER19" s="118" t="str">
        <f t="shared" si="203"/>
        <v/>
      </c>
      <c r="ES19" s="25"/>
      <c r="ET19" s="25"/>
      <c r="EU19" s="148" t="str">
        <f t="shared" si="32"/>
        <v/>
      </c>
      <c r="EV19" s="118" t="str">
        <f t="shared" si="156"/>
        <v/>
      </c>
      <c r="EW19" s="25"/>
      <c r="EX19" s="25"/>
      <c r="EY19" s="148" t="str">
        <f t="shared" si="91"/>
        <v/>
      </c>
      <c r="EZ19" s="118" t="str">
        <f t="shared" si="157"/>
        <v/>
      </c>
      <c r="FA19" s="25"/>
      <c r="FB19" s="25"/>
      <c r="FC19" s="148" t="str">
        <f t="shared" si="92"/>
        <v/>
      </c>
      <c r="FD19" s="118" t="str">
        <f t="shared" si="93"/>
        <v/>
      </c>
      <c r="FF19" s="93" t="str">
        <f t="shared" si="204"/>
        <v/>
      </c>
      <c r="FG19" s="94" t="str">
        <f t="shared" si="205"/>
        <v/>
      </c>
      <c r="FH19" s="83"/>
      <c r="FI19" s="25"/>
      <c r="FJ19" s="148" t="str">
        <f t="shared" si="96"/>
        <v/>
      </c>
      <c r="FK19" s="118" t="str">
        <f t="shared" si="97"/>
        <v/>
      </c>
      <c r="FL19" s="25"/>
      <c r="FM19" s="25"/>
      <c r="FN19" s="148" t="str">
        <f t="shared" si="206"/>
        <v/>
      </c>
      <c r="FO19" s="118" t="str">
        <f t="shared" si="207"/>
        <v/>
      </c>
      <c r="FP19" s="25"/>
      <c r="FQ19" s="25"/>
      <c r="FR19" s="148" t="str">
        <f t="shared" si="35"/>
        <v/>
      </c>
      <c r="FS19" s="118" t="str">
        <f t="shared" si="158"/>
        <v/>
      </c>
      <c r="FT19" s="25"/>
      <c r="FU19" s="25"/>
      <c r="FV19" s="148" t="str">
        <f t="shared" si="98"/>
        <v/>
      </c>
      <c r="FW19" s="118" t="str">
        <f t="shared" si="159"/>
        <v/>
      </c>
      <c r="FX19" s="25"/>
      <c r="FY19" s="25"/>
      <c r="FZ19" s="148" t="str">
        <f t="shared" si="99"/>
        <v/>
      </c>
      <c r="GA19" s="118" t="str">
        <f t="shared" si="100"/>
        <v/>
      </c>
      <c r="GC19" s="93" t="str">
        <f t="shared" si="208"/>
        <v/>
      </c>
      <c r="GD19" s="94" t="str">
        <f t="shared" si="209"/>
        <v/>
      </c>
      <c r="GE19" s="83"/>
      <c r="GF19" s="25"/>
      <c r="GG19" s="148" t="str">
        <f t="shared" si="103"/>
        <v/>
      </c>
      <c r="GH19" s="118" t="str">
        <f t="shared" si="104"/>
        <v/>
      </c>
      <c r="GI19" s="25"/>
      <c r="GJ19" s="25"/>
      <c r="GK19" s="148" t="str">
        <f t="shared" si="210"/>
        <v/>
      </c>
      <c r="GL19" s="118" t="str">
        <f t="shared" si="211"/>
        <v/>
      </c>
      <c r="GM19" s="25"/>
      <c r="GN19" s="25"/>
      <c r="GO19" s="148" t="str">
        <f t="shared" si="38"/>
        <v/>
      </c>
      <c r="GP19" s="118" t="str">
        <f t="shared" si="160"/>
        <v/>
      </c>
      <c r="GQ19" s="25"/>
      <c r="GR19" s="25"/>
      <c r="GS19" s="148" t="str">
        <f t="shared" si="105"/>
        <v/>
      </c>
      <c r="GT19" s="118" t="str">
        <f t="shared" si="161"/>
        <v/>
      </c>
      <c r="GU19" s="25"/>
      <c r="GV19" s="25"/>
      <c r="GW19" s="148" t="str">
        <f t="shared" si="106"/>
        <v/>
      </c>
      <c r="GX19" s="118" t="str">
        <f t="shared" si="107"/>
        <v/>
      </c>
      <c r="GZ19" s="93" t="str">
        <f t="shared" si="212"/>
        <v/>
      </c>
      <c r="HA19" s="94" t="str">
        <f t="shared" si="213"/>
        <v/>
      </c>
      <c r="HB19" s="83"/>
      <c r="HC19" s="25"/>
      <c r="HD19" s="148" t="str">
        <f t="shared" si="110"/>
        <v/>
      </c>
      <c r="HE19" s="118" t="str">
        <f t="shared" si="111"/>
        <v/>
      </c>
      <c r="HF19" s="25"/>
      <c r="HG19" s="25"/>
      <c r="HH19" s="148" t="str">
        <f t="shared" si="214"/>
        <v/>
      </c>
      <c r="HI19" s="118" t="str">
        <f t="shared" si="215"/>
        <v/>
      </c>
      <c r="HJ19" s="25"/>
      <c r="HK19" s="25"/>
      <c r="HL19" s="148" t="str">
        <f t="shared" si="41"/>
        <v/>
      </c>
      <c r="HM19" s="118" t="str">
        <f t="shared" si="162"/>
        <v/>
      </c>
      <c r="HN19" s="25"/>
      <c r="HO19" s="25"/>
      <c r="HP19" s="148" t="str">
        <f t="shared" si="112"/>
        <v/>
      </c>
      <c r="HQ19" s="118" t="str">
        <f t="shared" si="163"/>
        <v/>
      </c>
      <c r="HR19" s="25"/>
      <c r="HS19" s="25"/>
      <c r="HT19" s="148" t="str">
        <f t="shared" si="113"/>
        <v/>
      </c>
      <c r="HU19" s="118" t="str">
        <f t="shared" si="114"/>
        <v/>
      </c>
      <c r="HW19" s="93" t="str">
        <f t="shared" si="216"/>
        <v/>
      </c>
      <c r="HX19" s="94" t="str">
        <f t="shared" si="217"/>
        <v/>
      </c>
      <c r="HY19" s="83"/>
      <c r="HZ19" s="25"/>
      <c r="IA19" s="148" t="str">
        <f t="shared" si="117"/>
        <v/>
      </c>
      <c r="IB19" s="118" t="str">
        <f t="shared" si="118"/>
        <v/>
      </c>
      <c r="IC19" s="25"/>
      <c r="ID19" s="25"/>
      <c r="IE19" s="148" t="str">
        <f t="shared" si="218"/>
        <v/>
      </c>
      <c r="IF19" s="118" t="str">
        <f t="shared" si="219"/>
        <v/>
      </c>
      <c r="IG19" s="25"/>
      <c r="IH19" s="25"/>
      <c r="II19" s="148" t="str">
        <f t="shared" si="44"/>
        <v/>
      </c>
      <c r="IJ19" s="118" t="str">
        <f t="shared" si="164"/>
        <v/>
      </c>
      <c r="IK19" s="25"/>
      <c r="IL19" s="25"/>
      <c r="IM19" s="148" t="str">
        <f t="shared" si="119"/>
        <v/>
      </c>
      <c r="IN19" s="118" t="str">
        <f t="shared" si="165"/>
        <v/>
      </c>
      <c r="IO19" s="25"/>
      <c r="IP19" s="25"/>
      <c r="IQ19" s="148" t="str">
        <f t="shared" si="120"/>
        <v/>
      </c>
      <c r="IR19" s="118" t="str">
        <f t="shared" si="121"/>
        <v/>
      </c>
      <c r="IT19" s="93" t="str">
        <f t="shared" si="220"/>
        <v/>
      </c>
      <c r="IU19" s="94" t="str">
        <f t="shared" si="221"/>
        <v/>
      </c>
      <c r="IV19" s="83"/>
      <c r="IW19" s="25"/>
      <c r="IX19" s="148" t="str">
        <f t="shared" si="124"/>
        <v/>
      </c>
      <c r="IY19" s="118" t="str">
        <f t="shared" si="125"/>
        <v/>
      </c>
      <c r="IZ19" s="25"/>
      <c r="JA19" s="25"/>
      <c r="JB19" s="148" t="str">
        <f t="shared" si="222"/>
        <v/>
      </c>
      <c r="JC19" s="118" t="str">
        <f t="shared" si="223"/>
        <v/>
      </c>
      <c r="JD19" s="25"/>
      <c r="JE19" s="25"/>
      <c r="JF19" s="148" t="str">
        <f t="shared" si="47"/>
        <v/>
      </c>
      <c r="JG19" s="118" t="str">
        <f t="shared" si="166"/>
        <v/>
      </c>
      <c r="JH19" s="25"/>
      <c r="JI19" s="25"/>
      <c r="JJ19" s="148" t="str">
        <f t="shared" si="126"/>
        <v/>
      </c>
      <c r="JK19" s="118" t="str">
        <f t="shared" si="167"/>
        <v/>
      </c>
      <c r="JL19" s="25"/>
      <c r="JM19" s="25"/>
      <c r="JN19" s="148" t="str">
        <f t="shared" si="127"/>
        <v/>
      </c>
      <c r="JO19" s="118" t="str">
        <f t="shared" si="128"/>
        <v/>
      </c>
      <c r="JP19" s="92"/>
      <c r="JQ19" s="93" t="str">
        <f t="shared" si="224"/>
        <v/>
      </c>
      <c r="JR19" s="94" t="str">
        <f t="shared" si="225"/>
        <v/>
      </c>
      <c r="JS19" s="83"/>
      <c r="JT19" s="25"/>
      <c r="JU19" s="148" t="str">
        <f t="shared" si="131"/>
        <v/>
      </c>
      <c r="JV19" s="118" t="str">
        <f t="shared" si="132"/>
        <v/>
      </c>
      <c r="JW19" s="25"/>
      <c r="JX19" s="25"/>
      <c r="JY19" s="148" t="str">
        <f t="shared" si="226"/>
        <v/>
      </c>
      <c r="JZ19" s="118" t="str">
        <f t="shared" si="227"/>
        <v/>
      </c>
      <c r="KA19" s="25"/>
      <c r="KB19" s="25"/>
      <c r="KC19" s="148" t="str">
        <f t="shared" si="50"/>
        <v/>
      </c>
      <c r="KD19" s="118" t="str">
        <f t="shared" si="168"/>
        <v/>
      </c>
      <c r="KE19" s="25"/>
      <c r="KF19" s="25"/>
      <c r="KG19" s="148" t="str">
        <f t="shared" si="133"/>
        <v/>
      </c>
      <c r="KH19" s="118" t="str">
        <f t="shared" si="169"/>
        <v/>
      </c>
      <c r="KI19" s="25"/>
      <c r="KJ19" s="25"/>
      <c r="KK19" s="148" t="str">
        <f t="shared" si="134"/>
        <v/>
      </c>
      <c r="KL19" s="118" t="str">
        <f t="shared" si="135"/>
        <v/>
      </c>
      <c r="KN19" s="93" t="str">
        <f t="shared" si="228"/>
        <v/>
      </c>
      <c r="KO19" s="94" t="str">
        <f t="shared" si="229"/>
        <v/>
      </c>
      <c r="KP19" s="83"/>
      <c r="KQ19" s="25"/>
      <c r="KR19" s="148" t="str">
        <f t="shared" si="138"/>
        <v/>
      </c>
      <c r="KS19" s="118" t="str">
        <f t="shared" si="139"/>
        <v/>
      </c>
      <c r="KT19" s="25"/>
      <c r="KU19" s="25"/>
      <c r="KV19" s="148" t="str">
        <f t="shared" si="230"/>
        <v/>
      </c>
      <c r="KW19" s="118" t="str">
        <f t="shared" si="231"/>
        <v/>
      </c>
      <c r="KX19" s="25"/>
      <c r="KY19" s="25"/>
      <c r="KZ19" s="148" t="str">
        <f t="shared" si="53"/>
        <v/>
      </c>
      <c r="LA19" s="118" t="str">
        <f t="shared" si="170"/>
        <v/>
      </c>
      <c r="LB19" s="25"/>
      <c r="LC19" s="25"/>
      <c r="LD19" s="148" t="str">
        <f t="shared" si="140"/>
        <v/>
      </c>
      <c r="LE19" s="118" t="str">
        <f t="shared" si="171"/>
        <v/>
      </c>
      <c r="LF19" s="25"/>
      <c r="LG19" s="25"/>
      <c r="LH19" s="148" t="str">
        <f t="shared" si="141"/>
        <v/>
      </c>
      <c r="LI19" s="118" t="str">
        <f t="shared" si="142"/>
        <v/>
      </c>
      <c r="LK19" s="93" t="str">
        <f t="shared" si="232"/>
        <v/>
      </c>
      <c r="LL19" s="94" t="str">
        <f t="shared" si="233"/>
        <v/>
      </c>
      <c r="LM19" s="83"/>
      <c r="LN19" s="25"/>
      <c r="LO19" s="148" t="str">
        <f t="shared" si="145"/>
        <v/>
      </c>
      <c r="LP19" s="118" t="str">
        <f t="shared" si="146"/>
        <v/>
      </c>
      <c r="LQ19" s="25"/>
      <c r="LR19" s="25"/>
      <c r="LS19" s="148" t="str">
        <f t="shared" si="234"/>
        <v/>
      </c>
      <c r="LT19" s="118" t="str">
        <f t="shared" si="235"/>
        <v/>
      </c>
    </row>
    <row r="20" spans="1:332" ht="15" customHeight="1">
      <c r="A20" s="112"/>
      <c r="B20" s="111"/>
      <c r="C20" s="82"/>
      <c r="D20" s="24"/>
      <c r="E20" s="2" t="str">
        <f t="shared" si="56"/>
        <v/>
      </c>
      <c r="F20" s="95" t="str">
        <f t="shared" si="0"/>
        <v/>
      </c>
      <c r="G20" s="24"/>
      <c r="H20" s="24"/>
      <c r="I20" s="2" t="str">
        <f t="shared" si="172"/>
        <v/>
      </c>
      <c r="J20" s="95" t="str">
        <f t="shared" si="173"/>
        <v/>
      </c>
      <c r="K20" s="24"/>
      <c r="L20" s="24"/>
      <c r="M20" s="2" t="str">
        <f t="shared" si="174"/>
        <v/>
      </c>
      <c r="N20" s="95" t="str">
        <f t="shared" si="175"/>
        <v/>
      </c>
      <c r="O20" s="24"/>
      <c r="P20" s="24"/>
      <c r="Q20" s="2" t="str">
        <f t="shared" si="176"/>
        <v/>
      </c>
      <c r="R20" s="95" t="str">
        <f t="shared" si="177"/>
        <v/>
      </c>
      <c r="S20" s="24"/>
      <c r="T20" s="24"/>
      <c r="U20" s="2" t="str">
        <f t="shared" si="178"/>
        <v/>
      </c>
      <c r="V20" s="95" t="str">
        <f t="shared" si="179"/>
        <v/>
      </c>
      <c r="W20" s="92"/>
      <c r="X20" s="90" t="str">
        <f t="shared" si="180"/>
        <v/>
      </c>
      <c r="Y20" s="91" t="str">
        <f t="shared" si="181"/>
        <v/>
      </c>
      <c r="Z20" s="82"/>
      <c r="AA20" s="24"/>
      <c r="AB20" s="2" t="str">
        <f t="shared" si="62"/>
        <v/>
      </c>
      <c r="AC20" s="95" t="str">
        <f t="shared" si="9"/>
        <v/>
      </c>
      <c r="AD20" s="24"/>
      <c r="AE20" s="24"/>
      <c r="AF20" s="2" t="str">
        <f t="shared" si="182"/>
        <v/>
      </c>
      <c r="AG20" s="95" t="str">
        <f t="shared" si="183"/>
        <v/>
      </c>
      <c r="AH20" s="24"/>
      <c r="AI20" s="24"/>
      <c r="AJ20" s="2" t="str">
        <f t="shared" si="12"/>
        <v/>
      </c>
      <c r="AK20" s="95" t="str">
        <f t="shared" si="13"/>
        <v/>
      </c>
      <c r="AL20" s="24"/>
      <c r="AM20" s="24"/>
      <c r="AN20" s="2" t="str">
        <f t="shared" si="14"/>
        <v/>
      </c>
      <c r="AO20" s="95" t="str">
        <f t="shared" si="15"/>
        <v/>
      </c>
      <c r="AP20" s="24"/>
      <c r="AQ20" s="24"/>
      <c r="AR20" s="2" t="str">
        <f t="shared" si="16"/>
        <v/>
      </c>
      <c r="AS20" s="95" t="str">
        <f t="shared" si="17"/>
        <v/>
      </c>
      <c r="AU20" s="90" t="str">
        <f t="shared" si="184"/>
        <v/>
      </c>
      <c r="AV20" s="91" t="str">
        <f t="shared" si="185"/>
        <v/>
      </c>
      <c r="AW20" s="82"/>
      <c r="AX20" s="24"/>
      <c r="AY20" s="2" t="str">
        <f t="shared" si="63"/>
        <v/>
      </c>
      <c r="AZ20" s="95" t="str">
        <f t="shared" si="64"/>
        <v/>
      </c>
      <c r="BA20" s="24"/>
      <c r="BB20" s="24"/>
      <c r="BC20" s="2" t="str">
        <f t="shared" si="186"/>
        <v/>
      </c>
      <c r="BD20" s="95" t="str">
        <f t="shared" si="187"/>
        <v/>
      </c>
      <c r="BE20" s="24"/>
      <c r="BF20" s="24"/>
      <c r="BG20" s="2" t="str">
        <f t="shared" si="20"/>
        <v/>
      </c>
      <c r="BH20" s="95" t="str">
        <f t="shared" si="148"/>
        <v/>
      </c>
      <c r="BI20" s="24"/>
      <c r="BJ20" s="24"/>
      <c r="BK20" s="2" t="str">
        <f t="shared" si="65"/>
        <v/>
      </c>
      <c r="BL20" s="95" t="str">
        <f t="shared" si="149"/>
        <v/>
      </c>
      <c r="BM20" s="24"/>
      <c r="BN20" s="24"/>
      <c r="BO20" s="2" t="str">
        <f t="shared" si="66"/>
        <v/>
      </c>
      <c r="BP20" s="95" t="str">
        <f t="shared" si="67"/>
        <v/>
      </c>
      <c r="BR20" s="90" t="str">
        <f t="shared" si="188"/>
        <v/>
      </c>
      <c r="BS20" s="91" t="str">
        <f t="shared" si="189"/>
        <v/>
      </c>
      <c r="BT20" s="82"/>
      <c r="BU20" s="24"/>
      <c r="BV20" s="2" t="str">
        <f t="shared" si="69"/>
        <v/>
      </c>
      <c r="BW20" s="95" t="str">
        <f t="shared" si="70"/>
        <v/>
      </c>
      <c r="BX20" s="24"/>
      <c r="BY20" s="24"/>
      <c r="BZ20" s="2" t="str">
        <f t="shared" si="190"/>
        <v/>
      </c>
      <c r="CA20" s="95" t="str">
        <f t="shared" si="191"/>
        <v/>
      </c>
      <c r="CB20" s="24"/>
      <c r="CC20" s="24"/>
      <c r="CD20" s="2" t="str">
        <f t="shared" si="23"/>
        <v/>
      </c>
      <c r="CE20" s="95" t="str">
        <f t="shared" si="150"/>
        <v/>
      </c>
      <c r="CF20" s="24"/>
      <c r="CG20" s="24"/>
      <c r="CH20" s="2" t="str">
        <f t="shared" si="71"/>
        <v/>
      </c>
      <c r="CI20" s="95" t="str">
        <f t="shared" si="151"/>
        <v/>
      </c>
      <c r="CJ20" s="24"/>
      <c r="CK20" s="24"/>
      <c r="CL20" s="2" t="str">
        <f t="shared" si="72"/>
        <v/>
      </c>
      <c r="CM20" s="95" t="str">
        <f t="shared" si="73"/>
        <v/>
      </c>
      <c r="CO20" s="90" t="str">
        <f t="shared" si="192"/>
        <v/>
      </c>
      <c r="CP20" s="91" t="str">
        <f t="shared" si="193"/>
        <v/>
      </c>
      <c r="CQ20" s="82"/>
      <c r="CR20" s="24"/>
      <c r="CS20" s="2" t="str">
        <f t="shared" si="75"/>
        <v/>
      </c>
      <c r="CT20" s="95" t="str">
        <f t="shared" si="76"/>
        <v/>
      </c>
      <c r="CU20" s="24"/>
      <c r="CV20" s="24"/>
      <c r="CW20" s="2" t="str">
        <f t="shared" si="194"/>
        <v/>
      </c>
      <c r="CX20" s="95" t="str">
        <f t="shared" si="195"/>
        <v/>
      </c>
      <c r="CY20" s="24"/>
      <c r="CZ20" s="24"/>
      <c r="DA20" s="2" t="str">
        <f t="shared" si="26"/>
        <v/>
      </c>
      <c r="DB20" s="95" t="str">
        <f t="shared" si="152"/>
        <v/>
      </c>
      <c r="DC20" s="24"/>
      <c r="DD20" s="24"/>
      <c r="DE20" s="2" t="str">
        <f t="shared" si="77"/>
        <v/>
      </c>
      <c r="DF20" s="95" t="str">
        <f t="shared" si="153"/>
        <v/>
      </c>
      <c r="DG20" s="24"/>
      <c r="DH20" s="24"/>
      <c r="DI20" s="2" t="str">
        <f t="shared" si="78"/>
        <v/>
      </c>
      <c r="DJ20" s="95" t="str">
        <f t="shared" si="79"/>
        <v/>
      </c>
      <c r="DL20" s="90" t="str">
        <f t="shared" si="196"/>
        <v/>
      </c>
      <c r="DM20" s="91" t="str">
        <f t="shared" si="197"/>
        <v/>
      </c>
      <c r="DN20" s="82"/>
      <c r="DO20" s="24"/>
      <c r="DP20" s="2" t="str">
        <f t="shared" si="82"/>
        <v/>
      </c>
      <c r="DQ20" s="95" t="str">
        <f t="shared" si="83"/>
        <v/>
      </c>
      <c r="DR20" s="24"/>
      <c r="DS20" s="24"/>
      <c r="DT20" s="2" t="str">
        <f t="shared" si="198"/>
        <v/>
      </c>
      <c r="DU20" s="95" t="str">
        <f t="shared" si="199"/>
        <v/>
      </c>
      <c r="DV20" s="24"/>
      <c r="DW20" s="24"/>
      <c r="DX20" s="2" t="str">
        <f t="shared" si="29"/>
        <v/>
      </c>
      <c r="DY20" s="95" t="str">
        <f t="shared" si="154"/>
        <v/>
      </c>
      <c r="DZ20" s="24"/>
      <c r="EA20" s="24"/>
      <c r="EB20" s="2" t="str">
        <f t="shared" si="84"/>
        <v/>
      </c>
      <c r="EC20" s="95" t="str">
        <f t="shared" si="155"/>
        <v/>
      </c>
      <c r="ED20" s="24"/>
      <c r="EE20" s="24"/>
      <c r="EF20" s="2" t="str">
        <f t="shared" si="85"/>
        <v/>
      </c>
      <c r="EG20" s="95" t="str">
        <f t="shared" si="86"/>
        <v/>
      </c>
      <c r="EI20" s="90" t="str">
        <f t="shared" si="200"/>
        <v/>
      </c>
      <c r="EJ20" s="91" t="str">
        <f t="shared" si="201"/>
        <v/>
      </c>
      <c r="EK20" s="82"/>
      <c r="EL20" s="24"/>
      <c r="EM20" s="2" t="str">
        <f t="shared" si="89"/>
        <v/>
      </c>
      <c r="EN20" s="95" t="str">
        <f t="shared" si="90"/>
        <v/>
      </c>
      <c r="EO20" s="24"/>
      <c r="EP20" s="24"/>
      <c r="EQ20" s="2" t="str">
        <f t="shared" si="202"/>
        <v/>
      </c>
      <c r="ER20" s="95" t="str">
        <f t="shared" si="203"/>
        <v/>
      </c>
      <c r="ES20" s="24"/>
      <c r="ET20" s="24"/>
      <c r="EU20" s="2" t="str">
        <f t="shared" si="32"/>
        <v/>
      </c>
      <c r="EV20" s="95" t="str">
        <f t="shared" si="156"/>
        <v/>
      </c>
      <c r="EW20" s="24"/>
      <c r="EX20" s="24"/>
      <c r="EY20" s="2" t="str">
        <f t="shared" si="91"/>
        <v/>
      </c>
      <c r="EZ20" s="95" t="str">
        <f t="shared" si="157"/>
        <v/>
      </c>
      <c r="FA20" s="24"/>
      <c r="FB20" s="24"/>
      <c r="FC20" s="2" t="str">
        <f t="shared" si="92"/>
        <v/>
      </c>
      <c r="FD20" s="95" t="str">
        <f t="shared" si="93"/>
        <v/>
      </c>
      <c r="FF20" s="90" t="str">
        <f t="shared" si="204"/>
        <v/>
      </c>
      <c r="FG20" s="91" t="str">
        <f t="shared" si="205"/>
        <v/>
      </c>
      <c r="FH20" s="82"/>
      <c r="FI20" s="24"/>
      <c r="FJ20" s="2" t="str">
        <f t="shared" si="96"/>
        <v/>
      </c>
      <c r="FK20" s="95" t="str">
        <f t="shared" si="97"/>
        <v/>
      </c>
      <c r="FL20" s="24"/>
      <c r="FM20" s="24"/>
      <c r="FN20" s="2" t="str">
        <f t="shared" si="206"/>
        <v/>
      </c>
      <c r="FO20" s="95" t="str">
        <f t="shared" si="207"/>
        <v/>
      </c>
      <c r="FP20" s="24"/>
      <c r="FQ20" s="24"/>
      <c r="FR20" s="2" t="str">
        <f t="shared" si="35"/>
        <v/>
      </c>
      <c r="FS20" s="95" t="str">
        <f t="shared" si="158"/>
        <v/>
      </c>
      <c r="FT20" s="24"/>
      <c r="FU20" s="24"/>
      <c r="FV20" s="2" t="str">
        <f t="shared" si="98"/>
        <v/>
      </c>
      <c r="FW20" s="95" t="str">
        <f t="shared" si="159"/>
        <v/>
      </c>
      <c r="FX20" s="24"/>
      <c r="FY20" s="24"/>
      <c r="FZ20" s="2" t="str">
        <f t="shared" si="99"/>
        <v/>
      </c>
      <c r="GA20" s="95" t="str">
        <f t="shared" si="100"/>
        <v/>
      </c>
      <c r="GC20" s="90" t="str">
        <f t="shared" si="208"/>
        <v/>
      </c>
      <c r="GD20" s="91" t="str">
        <f t="shared" si="209"/>
        <v/>
      </c>
      <c r="GE20" s="82"/>
      <c r="GF20" s="24"/>
      <c r="GG20" s="2" t="str">
        <f t="shared" si="103"/>
        <v/>
      </c>
      <c r="GH20" s="95" t="str">
        <f t="shared" si="104"/>
        <v/>
      </c>
      <c r="GI20" s="24"/>
      <c r="GJ20" s="24"/>
      <c r="GK20" s="2" t="str">
        <f t="shared" si="210"/>
        <v/>
      </c>
      <c r="GL20" s="95" t="str">
        <f t="shared" si="211"/>
        <v/>
      </c>
      <c r="GM20" s="24"/>
      <c r="GN20" s="24"/>
      <c r="GO20" s="2" t="str">
        <f t="shared" si="38"/>
        <v/>
      </c>
      <c r="GP20" s="95" t="str">
        <f t="shared" si="160"/>
        <v/>
      </c>
      <c r="GQ20" s="24"/>
      <c r="GR20" s="24"/>
      <c r="GS20" s="2" t="str">
        <f t="shared" si="105"/>
        <v/>
      </c>
      <c r="GT20" s="95" t="str">
        <f t="shared" si="161"/>
        <v/>
      </c>
      <c r="GU20" s="24"/>
      <c r="GV20" s="24"/>
      <c r="GW20" s="2" t="str">
        <f t="shared" si="106"/>
        <v/>
      </c>
      <c r="GX20" s="95" t="str">
        <f t="shared" si="107"/>
        <v/>
      </c>
      <c r="GZ20" s="90" t="str">
        <f t="shared" si="212"/>
        <v/>
      </c>
      <c r="HA20" s="91" t="str">
        <f t="shared" si="213"/>
        <v/>
      </c>
      <c r="HB20" s="82"/>
      <c r="HC20" s="24"/>
      <c r="HD20" s="2" t="str">
        <f t="shared" si="110"/>
        <v/>
      </c>
      <c r="HE20" s="95" t="str">
        <f t="shared" si="111"/>
        <v/>
      </c>
      <c r="HF20" s="24"/>
      <c r="HG20" s="24"/>
      <c r="HH20" s="2" t="str">
        <f t="shared" si="214"/>
        <v/>
      </c>
      <c r="HI20" s="95" t="str">
        <f t="shared" si="215"/>
        <v/>
      </c>
      <c r="HJ20" s="24"/>
      <c r="HK20" s="24"/>
      <c r="HL20" s="2" t="str">
        <f t="shared" si="41"/>
        <v/>
      </c>
      <c r="HM20" s="95" t="str">
        <f t="shared" si="162"/>
        <v/>
      </c>
      <c r="HN20" s="24"/>
      <c r="HO20" s="24"/>
      <c r="HP20" s="2" t="str">
        <f t="shared" si="112"/>
        <v/>
      </c>
      <c r="HQ20" s="95" t="str">
        <f t="shared" si="163"/>
        <v/>
      </c>
      <c r="HR20" s="24"/>
      <c r="HS20" s="24"/>
      <c r="HT20" s="2" t="str">
        <f t="shared" si="113"/>
        <v/>
      </c>
      <c r="HU20" s="95" t="str">
        <f t="shared" si="114"/>
        <v/>
      </c>
      <c r="HW20" s="90" t="str">
        <f t="shared" si="216"/>
        <v/>
      </c>
      <c r="HX20" s="91" t="str">
        <f t="shared" si="217"/>
        <v/>
      </c>
      <c r="HY20" s="82"/>
      <c r="HZ20" s="24"/>
      <c r="IA20" s="2" t="str">
        <f t="shared" si="117"/>
        <v/>
      </c>
      <c r="IB20" s="95" t="str">
        <f t="shared" si="118"/>
        <v/>
      </c>
      <c r="IC20" s="24"/>
      <c r="ID20" s="24"/>
      <c r="IE20" s="2" t="str">
        <f t="shared" si="218"/>
        <v/>
      </c>
      <c r="IF20" s="95" t="str">
        <f t="shared" si="219"/>
        <v/>
      </c>
      <c r="IG20" s="24"/>
      <c r="IH20" s="24"/>
      <c r="II20" s="2" t="str">
        <f t="shared" si="44"/>
        <v/>
      </c>
      <c r="IJ20" s="95" t="str">
        <f t="shared" si="164"/>
        <v/>
      </c>
      <c r="IK20" s="24"/>
      <c r="IL20" s="24"/>
      <c r="IM20" s="2" t="str">
        <f t="shared" si="119"/>
        <v/>
      </c>
      <c r="IN20" s="95" t="str">
        <f t="shared" si="165"/>
        <v/>
      </c>
      <c r="IO20" s="24"/>
      <c r="IP20" s="24"/>
      <c r="IQ20" s="2" t="str">
        <f t="shared" si="120"/>
        <v/>
      </c>
      <c r="IR20" s="95" t="str">
        <f t="shared" si="121"/>
        <v/>
      </c>
      <c r="IT20" s="90" t="str">
        <f t="shared" si="220"/>
        <v/>
      </c>
      <c r="IU20" s="91" t="str">
        <f t="shared" si="221"/>
        <v/>
      </c>
      <c r="IV20" s="82"/>
      <c r="IW20" s="24"/>
      <c r="IX20" s="2" t="str">
        <f t="shared" si="124"/>
        <v/>
      </c>
      <c r="IY20" s="95" t="str">
        <f t="shared" si="125"/>
        <v/>
      </c>
      <c r="IZ20" s="24"/>
      <c r="JA20" s="24"/>
      <c r="JB20" s="2" t="str">
        <f t="shared" si="222"/>
        <v/>
      </c>
      <c r="JC20" s="95" t="str">
        <f t="shared" si="223"/>
        <v/>
      </c>
      <c r="JD20" s="24"/>
      <c r="JE20" s="24"/>
      <c r="JF20" s="2" t="str">
        <f t="shared" si="47"/>
        <v/>
      </c>
      <c r="JG20" s="95" t="str">
        <f t="shared" si="166"/>
        <v/>
      </c>
      <c r="JH20" s="24"/>
      <c r="JI20" s="24"/>
      <c r="JJ20" s="2" t="str">
        <f t="shared" si="126"/>
        <v/>
      </c>
      <c r="JK20" s="95" t="str">
        <f t="shared" si="167"/>
        <v/>
      </c>
      <c r="JL20" s="24"/>
      <c r="JM20" s="24"/>
      <c r="JN20" s="2" t="str">
        <f t="shared" si="127"/>
        <v/>
      </c>
      <c r="JO20" s="95" t="str">
        <f t="shared" si="128"/>
        <v/>
      </c>
      <c r="JP20" s="92"/>
      <c r="JQ20" s="90" t="str">
        <f t="shared" si="224"/>
        <v/>
      </c>
      <c r="JR20" s="91" t="str">
        <f t="shared" si="225"/>
        <v/>
      </c>
      <c r="JS20" s="82"/>
      <c r="JT20" s="24"/>
      <c r="JU20" s="2" t="str">
        <f t="shared" si="131"/>
        <v/>
      </c>
      <c r="JV20" s="95" t="str">
        <f t="shared" si="132"/>
        <v/>
      </c>
      <c r="JW20" s="24"/>
      <c r="JX20" s="24"/>
      <c r="JY20" s="2" t="str">
        <f t="shared" si="226"/>
        <v/>
      </c>
      <c r="JZ20" s="95" t="str">
        <f t="shared" si="227"/>
        <v/>
      </c>
      <c r="KA20" s="24"/>
      <c r="KB20" s="24"/>
      <c r="KC20" s="2" t="str">
        <f t="shared" si="50"/>
        <v/>
      </c>
      <c r="KD20" s="95" t="str">
        <f t="shared" si="168"/>
        <v/>
      </c>
      <c r="KE20" s="24"/>
      <c r="KF20" s="24"/>
      <c r="KG20" s="2" t="str">
        <f t="shared" si="133"/>
        <v/>
      </c>
      <c r="KH20" s="95" t="str">
        <f t="shared" si="169"/>
        <v/>
      </c>
      <c r="KI20" s="24"/>
      <c r="KJ20" s="24"/>
      <c r="KK20" s="2" t="str">
        <f t="shared" si="134"/>
        <v/>
      </c>
      <c r="KL20" s="95" t="str">
        <f t="shared" si="135"/>
        <v/>
      </c>
      <c r="KN20" s="90" t="str">
        <f t="shared" si="228"/>
        <v/>
      </c>
      <c r="KO20" s="91" t="str">
        <f t="shared" si="229"/>
        <v/>
      </c>
      <c r="KP20" s="82"/>
      <c r="KQ20" s="24"/>
      <c r="KR20" s="2" t="str">
        <f t="shared" si="138"/>
        <v/>
      </c>
      <c r="KS20" s="95" t="str">
        <f t="shared" si="139"/>
        <v/>
      </c>
      <c r="KT20" s="24"/>
      <c r="KU20" s="24"/>
      <c r="KV20" s="2" t="str">
        <f t="shared" si="230"/>
        <v/>
      </c>
      <c r="KW20" s="95" t="str">
        <f t="shared" si="231"/>
        <v/>
      </c>
      <c r="KX20" s="24"/>
      <c r="KY20" s="24"/>
      <c r="KZ20" s="2" t="str">
        <f t="shared" si="53"/>
        <v/>
      </c>
      <c r="LA20" s="95" t="str">
        <f t="shared" si="170"/>
        <v/>
      </c>
      <c r="LB20" s="24"/>
      <c r="LC20" s="24"/>
      <c r="LD20" s="2" t="str">
        <f t="shared" si="140"/>
        <v/>
      </c>
      <c r="LE20" s="95" t="str">
        <f t="shared" si="171"/>
        <v/>
      </c>
      <c r="LF20" s="24"/>
      <c r="LG20" s="24"/>
      <c r="LH20" s="2" t="str">
        <f t="shared" si="141"/>
        <v/>
      </c>
      <c r="LI20" s="95" t="str">
        <f t="shared" si="142"/>
        <v/>
      </c>
      <c r="LK20" s="90" t="str">
        <f t="shared" si="232"/>
        <v/>
      </c>
      <c r="LL20" s="91" t="str">
        <f t="shared" si="233"/>
        <v/>
      </c>
      <c r="LM20" s="82"/>
      <c r="LN20" s="24"/>
      <c r="LO20" s="2" t="str">
        <f t="shared" si="145"/>
        <v/>
      </c>
      <c r="LP20" s="95" t="str">
        <f t="shared" si="146"/>
        <v/>
      </c>
      <c r="LQ20" s="24"/>
      <c r="LR20" s="24"/>
      <c r="LS20" s="2" t="str">
        <f t="shared" si="234"/>
        <v/>
      </c>
      <c r="LT20" s="95" t="str">
        <f t="shared" si="235"/>
        <v/>
      </c>
    </row>
    <row r="21" spans="1:332" ht="15" customHeight="1">
      <c r="A21" s="114"/>
      <c r="B21" s="113"/>
      <c r="C21" s="83"/>
      <c r="D21" s="25"/>
      <c r="E21" s="148" t="str">
        <f t="shared" si="56"/>
        <v/>
      </c>
      <c r="F21" s="118" t="str">
        <f t="shared" si="0"/>
        <v/>
      </c>
      <c r="G21" s="25"/>
      <c r="H21" s="25"/>
      <c r="I21" s="148" t="str">
        <f t="shared" si="172"/>
        <v/>
      </c>
      <c r="J21" s="118" t="str">
        <f t="shared" si="173"/>
        <v/>
      </c>
      <c r="K21" s="25"/>
      <c r="L21" s="25"/>
      <c r="M21" s="148" t="str">
        <f t="shared" si="174"/>
        <v/>
      </c>
      <c r="N21" s="118" t="str">
        <f t="shared" si="175"/>
        <v/>
      </c>
      <c r="O21" s="25"/>
      <c r="P21" s="25"/>
      <c r="Q21" s="148" t="str">
        <f t="shared" si="176"/>
        <v/>
      </c>
      <c r="R21" s="118" t="str">
        <f t="shared" si="177"/>
        <v/>
      </c>
      <c r="S21" s="25"/>
      <c r="T21" s="25"/>
      <c r="U21" s="148" t="str">
        <f t="shared" si="178"/>
        <v/>
      </c>
      <c r="V21" s="118" t="str">
        <f t="shared" si="179"/>
        <v/>
      </c>
      <c r="W21" s="92"/>
      <c r="X21" s="93" t="str">
        <f t="shared" si="180"/>
        <v/>
      </c>
      <c r="Y21" s="94" t="str">
        <f t="shared" si="181"/>
        <v/>
      </c>
      <c r="Z21" s="83"/>
      <c r="AA21" s="25"/>
      <c r="AB21" s="148" t="str">
        <f t="shared" si="62"/>
        <v/>
      </c>
      <c r="AC21" s="118" t="str">
        <f t="shared" si="9"/>
        <v/>
      </c>
      <c r="AD21" s="25"/>
      <c r="AE21" s="25"/>
      <c r="AF21" s="148" t="str">
        <f t="shared" si="182"/>
        <v/>
      </c>
      <c r="AG21" s="118" t="str">
        <f t="shared" si="183"/>
        <v/>
      </c>
      <c r="AH21" s="25"/>
      <c r="AI21" s="25"/>
      <c r="AJ21" s="148" t="str">
        <f t="shared" si="12"/>
        <v/>
      </c>
      <c r="AK21" s="118" t="str">
        <f t="shared" si="13"/>
        <v/>
      </c>
      <c r="AL21" s="25"/>
      <c r="AM21" s="25"/>
      <c r="AN21" s="148" t="str">
        <f t="shared" si="14"/>
        <v/>
      </c>
      <c r="AO21" s="118" t="str">
        <f t="shared" si="15"/>
        <v/>
      </c>
      <c r="AP21" s="25"/>
      <c r="AQ21" s="25"/>
      <c r="AR21" s="148" t="str">
        <f t="shared" si="16"/>
        <v/>
      </c>
      <c r="AS21" s="118" t="str">
        <f t="shared" si="17"/>
        <v/>
      </c>
      <c r="AU21" s="93" t="str">
        <f t="shared" si="184"/>
        <v/>
      </c>
      <c r="AV21" s="94" t="str">
        <f t="shared" si="185"/>
        <v/>
      </c>
      <c r="AW21" s="83"/>
      <c r="AX21" s="25"/>
      <c r="AY21" s="148" t="str">
        <f t="shared" si="63"/>
        <v/>
      </c>
      <c r="AZ21" s="118" t="str">
        <f t="shared" si="64"/>
        <v/>
      </c>
      <c r="BA21" s="25"/>
      <c r="BB21" s="25"/>
      <c r="BC21" s="148" t="str">
        <f t="shared" si="186"/>
        <v/>
      </c>
      <c r="BD21" s="118" t="str">
        <f t="shared" si="187"/>
        <v/>
      </c>
      <c r="BE21" s="25"/>
      <c r="BF21" s="25"/>
      <c r="BG21" s="148" t="str">
        <f t="shared" si="20"/>
        <v/>
      </c>
      <c r="BH21" s="118" t="str">
        <f t="shared" si="148"/>
        <v/>
      </c>
      <c r="BI21" s="25"/>
      <c r="BJ21" s="25"/>
      <c r="BK21" s="148" t="str">
        <f t="shared" si="65"/>
        <v/>
      </c>
      <c r="BL21" s="118" t="str">
        <f t="shared" si="149"/>
        <v/>
      </c>
      <c r="BM21" s="25"/>
      <c r="BN21" s="25"/>
      <c r="BO21" s="148" t="str">
        <f t="shared" si="66"/>
        <v/>
      </c>
      <c r="BP21" s="118" t="str">
        <f t="shared" si="67"/>
        <v/>
      </c>
      <c r="BR21" s="93" t="str">
        <f t="shared" si="188"/>
        <v/>
      </c>
      <c r="BS21" s="94" t="str">
        <f t="shared" si="189"/>
        <v/>
      </c>
      <c r="BT21" s="83"/>
      <c r="BU21" s="25"/>
      <c r="BV21" s="148" t="str">
        <f t="shared" si="69"/>
        <v/>
      </c>
      <c r="BW21" s="118" t="str">
        <f t="shared" si="70"/>
        <v/>
      </c>
      <c r="BX21" s="25"/>
      <c r="BY21" s="25"/>
      <c r="BZ21" s="148" t="str">
        <f t="shared" si="190"/>
        <v/>
      </c>
      <c r="CA21" s="118" t="str">
        <f t="shared" si="191"/>
        <v/>
      </c>
      <c r="CB21" s="25"/>
      <c r="CC21" s="25"/>
      <c r="CD21" s="148" t="str">
        <f t="shared" si="23"/>
        <v/>
      </c>
      <c r="CE21" s="118" t="str">
        <f t="shared" si="150"/>
        <v/>
      </c>
      <c r="CF21" s="25"/>
      <c r="CG21" s="25"/>
      <c r="CH21" s="148" t="str">
        <f t="shared" si="71"/>
        <v/>
      </c>
      <c r="CI21" s="118" t="str">
        <f t="shared" si="151"/>
        <v/>
      </c>
      <c r="CJ21" s="25"/>
      <c r="CK21" s="25"/>
      <c r="CL21" s="148" t="str">
        <f t="shared" si="72"/>
        <v/>
      </c>
      <c r="CM21" s="118" t="str">
        <f t="shared" si="73"/>
        <v/>
      </c>
      <c r="CO21" s="93" t="str">
        <f t="shared" si="192"/>
        <v/>
      </c>
      <c r="CP21" s="94" t="str">
        <f t="shared" si="193"/>
        <v/>
      </c>
      <c r="CQ21" s="83"/>
      <c r="CR21" s="25"/>
      <c r="CS21" s="148" t="str">
        <f t="shared" si="75"/>
        <v/>
      </c>
      <c r="CT21" s="118" t="str">
        <f t="shared" si="76"/>
        <v/>
      </c>
      <c r="CU21" s="25"/>
      <c r="CV21" s="25"/>
      <c r="CW21" s="148" t="str">
        <f t="shared" si="194"/>
        <v/>
      </c>
      <c r="CX21" s="118" t="str">
        <f t="shared" si="195"/>
        <v/>
      </c>
      <c r="CY21" s="25"/>
      <c r="CZ21" s="25"/>
      <c r="DA21" s="148" t="str">
        <f t="shared" si="26"/>
        <v/>
      </c>
      <c r="DB21" s="118" t="str">
        <f t="shared" si="152"/>
        <v/>
      </c>
      <c r="DC21" s="25"/>
      <c r="DD21" s="25"/>
      <c r="DE21" s="148" t="str">
        <f t="shared" si="77"/>
        <v/>
      </c>
      <c r="DF21" s="118" t="str">
        <f t="shared" si="153"/>
        <v/>
      </c>
      <c r="DG21" s="25"/>
      <c r="DH21" s="25"/>
      <c r="DI21" s="148" t="str">
        <f t="shared" si="78"/>
        <v/>
      </c>
      <c r="DJ21" s="118" t="str">
        <f t="shared" si="79"/>
        <v/>
      </c>
      <c r="DL21" s="93" t="str">
        <f t="shared" si="196"/>
        <v/>
      </c>
      <c r="DM21" s="94" t="str">
        <f t="shared" si="197"/>
        <v/>
      </c>
      <c r="DN21" s="83"/>
      <c r="DO21" s="25"/>
      <c r="DP21" s="148" t="str">
        <f t="shared" si="82"/>
        <v/>
      </c>
      <c r="DQ21" s="118" t="str">
        <f t="shared" si="83"/>
        <v/>
      </c>
      <c r="DR21" s="25"/>
      <c r="DS21" s="25"/>
      <c r="DT21" s="148" t="str">
        <f t="shared" si="198"/>
        <v/>
      </c>
      <c r="DU21" s="118" t="str">
        <f t="shared" si="199"/>
        <v/>
      </c>
      <c r="DV21" s="25"/>
      <c r="DW21" s="25"/>
      <c r="DX21" s="148" t="str">
        <f t="shared" si="29"/>
        <v/>
      </c>
      <c r="DY21" s="118" t="str">
        <f t="shared" si="154"/>
        <v/>
      </c>
      <c r="DZ21" s="25"/>
      <c r="EA21" s="25"/>
      <c r="EB21" s="148" t="str">
        <f t="shared" si="84"/>
        <v/>
      </c>
      <c r="EC21" s="118" t="str">
        <f t="shared" si="155"/>
        <v/>
      </c>
      <c r="ED21" s="25"/>
      <c r="EE21" s="25"/>
      <c r="EF21" s="148" t="str">
        <f t="shared" si="85"/>
        <v/>
      </c>
      <c r="EG21" s="118" t="str">
        <f t="shared" si="86"/>
        <v/>
      </c>
      <c r="EI21" s="93" t="str">
        <f t="shared" si="200"/>
        <v/>
      </c>
      <c r="EJ21" s="94" t="str">
        <f t="shared" si="201"/>
        <v/>
      </c>
      <c r="EK21" s="83"/>
      <c r="EL21" s="25"/>
      <c r="EM21" s="148" t="str">
        <f t="shared" si="89"/>
        <v/>
      </c>
      <c r="EN21" s="118" t="str">
        <f t="shared" si="90"/>
        <v/>
      </c>
      <c r="EO21" s="25"/>
      <c r="EP21" s="25"/>
      <c r="EQ21" s="148" t="str">
        <f t="shared" si="202"/>
        <v/>
      </c>
      <c r="ER21" s="118" t="str">
        <f t="shared" si="203"/>
        <v/>
      </c>
      <c r="ES21" s="25"/>
      <c r="ET21" s="25"/>
      <c r="EU21" s="148" t="str">
        <f t="shared" si="32"/>
        <v/>
      </c>
      <c r="EV21" s="118" t="str">
        <f t="shared" si="156"/>
        <v/>
      </c>
      <c r="EW21" s="25"/>
      <c r="EX21" s="25"/>
      <c r="EY21" s="148" t="str">
        <f t="shared" si="91"/>
        <v/>
      </c>
      <c r="EZ21" s="118" t="str">
        <f t="shared" si="157"/>
        <v/>
      </c>
      <c r="FA21" s="25"/>
      <c r="FB21" s="25"/>
      <c r="FC21" s="148" t="str">
        <f t="shared" si="92"/>
        <v/>
      </c>
      <c r="FD21" s="118" t="str">
        <f t="shared" si="93"/>
        <v/>
      </c>
      <c r="FF21" s="93" t="str">
        <f t="shared" si="204"/>
        <v/>
      </c>
      <c r="FG21" s="94" t="str">
        <f t="shared" si="205"/>
        <v/>
      </c>
      <c r="FH21" s="83"/>
      <c r="FI21" s="25"/>
      <c r="FJ21" s="148" t="str">
        <f t="shared" si="96"/>
        <v/>
      </c>
      <c r="FK21" s="118" t="str">
        <f t="shared" si="97"/>
        <v/>
      </c>
      <c r="FL21" s="25"/>
      <c r="FM21" s="25"/>
      <c r="FN21" s="148" t="str">
        <f t="shared" si="206"/>
        <v/>
      </c>
      <c r="FO21" s="118" t="str">
        <f t="shared" si="207"/>
        <v/>
      </c>
      <c r="FP21" s="25"/>
      <c r="FQ21" s="25"/>
      <c r="FR21" s="148" t="str">
        <f t="shared" si="35"/>
        <v/>
      </c>
      <c r="FS21" s="118" t="str">
        <f t="shared" si="158"/>
        <v/>
      </c>
      <c r="FT21" s="25"/>
      <c r="FU21" s="25"/>
      <c r="FV21" s="148" t="str">
        <f t="shared" si="98"/>
        <v/>
      </c>
      <c r="FW21" s="118" t="str">
        <f t="shared" si="159"/>
        <v/>
      </c>
      <c r="FX21" s="25"/>
      <c r="FY21" s="25"/>
      <c r="FZ21" s="148" t="str">
        <f t="shared" si="99"/>
        <v/>
      </c>
      <c r="GA21" s="118" t="str">
        <f t="shared" si="100"/>
        <v/>
      </c>
      <c r="GC21" s="93" t="str">
        <f t="shared" si="208"/>
        <v/>
      </c>
      <c r="GD21" s="94" t="str">
        <f t="shared" si="209"/>
        <v/>
      </c>
      <c r="GE21" s="83"/>
      <c r="GF21" s="25"/>
      <c r="GG21" s="148" t="str">
        <f t="shared" si="103"/>
        <v/>
      </c>
      <c r="GH21" s="118" t="str">
        <f t="shared" si="104"/>
        <v/>
      </c>
      <c r="GI21" s="25"/>
      <c r="GJ21" s="25"/>
      <c r="GK21" s="148" t="str">
        <f t="shared" si="210"/>
        <v/>
      </c>
      <c r="GL21" s="118" t="str">
        <f t="shared" si="211"/>
        <v/>
      </c>
      <c r="GM21" s="25"/>
      <c r="GN21" s="25"/>
      <c r="GO21" s="148" t="str">
        <f t="shared" si="38"/>
        <v/>
      </c>
      <c r="GP21" s="118" t="str">
        <f t="shared" si="160"/>
        <v/>
      </c>
      <c r="GQ21" s="25"/>
      <c r="GR21" s="25"/>
      <c r="GS21" s="148" t="str">
        <f t="shared" si="105"/>
        <v/>
      </c>
      <c r="GT21" s="118" t="str">
        <f t="shared" si="161"/>
        <v/>
      </c>
      <c r="GU21" s="25"/>
      <c r="GV21" s="25"/>
      <c r="GW21" s="148" t="str">
        <f t="shared" si="106"/>
        <v/>
      </c>
      <c r="GX21" s="118" t="str">
        <f t="shared" si="107"/>
        <v/>
      </c>
      <c r="GZ21" s="93" t="str">
        <f t="shared" si="212"/>
        <v/>
      </c>
      <c r="HA21" s="94" t="str">
        <f t="shared" si="213"/>
        <v/>
      </c>
      <c r="HB21" s="83"/>
      <c r="HC21" s="25"/>
      <c r="HD21" s="148" t="str">
        <f t="shared" si="110"/>
        <v/>
      </c>
      <c r="HE21" s="118" t="str">
        <f t="shared" si="111"/>
        <v/>
      </c>
      <c r="HF21" s="25"/>
      <c r="HG21" s="25"/>
      <c r="HH21" s="148" t="str">
        <f t="shared" si="214"/>
        <v/>
      </c>
      <c r="HI21" s="118" t="str">
        <f t="shared" si="215"/>
        <v/>
      </c>
      <c r="HJ21" s="25"/>
      <c r="HK21" s="25"/>
      <c r="HL21" s="148" t="str">
        <f t="shared" si="41"/>
        <v/>
      </c>
      <c r="HM21" s="118" t="str">
        <f t="shared" si="162"/>
        <v/>
      </c>
      <c r="HN21" s="25"/>
      <c r="HO21" s="25"/>
      <c r="HP21" s="148" t="str">
        <f t="shared" si="112"/>
        <v/>
      </c>
      <c r="HQ21" s="118" t="str">
        <f t="shared" si="163"/>
        <v/>
      </c>
      <c r="HR21" s="25"/>
      <c r="HS21" s="25"/>
      <c r="HT21" s="148" t="str">
        <f t="shared" si="113"/>
        <v/>
      </c>
      <c r="HU21" s="118" t="str">
        <f t="shared" si="114"/>
        <v/>
      </c>
      <c r="HW21" s="93" t="str">
        <f t="shared" si="216"/>
        <v/>
      </c>
      <c r="HX21" s="94" t="str">
        <f t="shared" si="217"/>
        <v/>
      </c>
      <c r="HY21" s="83"/>
      <c r="HZ21" s="25"/>
      <c r="IA21" s="148" t="str">
        <f t="shared" si="117"/>
        <v/>
      </c>
      <c r="IB21" s="118" t="str">
        <f t="shared" si="118"/>
        <v/>
      </c>
      <c r="IC21" s="25"/>
      <c r="ID21" s="25"/>
      <c r="IE21" s="148" t="str">
        <f t="shared" si="218"/>
        <v/>
      </c>
      <c r="IF21" s="118" t="str">
        <f t="shared" si="219"/>
        <v/>
      </c>
      <c r="IG21" s="25"/>
      <c r="IH21" s="25"/>
      <c r="II21" s="148" t="str">
        <f t="shared" si="44"/>
        <v/>
      </c>
      <c r="IJ21" s="118" t="str">
        <f t="shared" si="164"/>
        <v/>
      </c>
      <c r="IK21" s="25"/>
      <c r="IL21" s="25"/>
      <c r="IM21" s="148" t="str">
        <f t="shared" si="119"/>
        <v/>
      </c>
      <c r="IN21" s="118" t="str">
        <f t="shared" si="165"/>
        <v/>
      </c>
      <c r="IO21" s="25"/>
      <c r="IP21" s="25"/>
      <c r="IQ21" s="148" t="str">
        <f t="shared" si="120"/>
        <v/>
      </c>
      <c r="IR21" s="118" t="str">
        <f t="shared" si="121"/>
        <v/>
      </c>
      <c r="IT21" s="93" t="str">
        <f t="shared" si="220"/>
        <v/>
      </c>
      <c r="IU21" s="94" t="str">
        <f t="shared" si="221"/>
        <v/>
      </c>
      <c r="IV21" s="83"/>
      <c r="IW21" s="25"/>
      <c r="IX21" s="148" t="str">
        <f t="shared" si="124"/>
        <v/>
      </c>
      <c r="IY21" s="118" t="str">
        <f t="shared" si="125"/>
        <v/>
      </c>
      <c r="IZ21" s="25"/>
      <c r="JA21" s="25"/>
      <c r="JB21" s="148" t="str">
        <f t="shared" si="222"/>
        <v/>
      </c>
      <c r="JC21" s="118" t="str">
        <f t="shared" si="223"/>
        <v/>
      </c>
      <c r="JD21" s="25"/>
      <c r="JE21" s="25"/>
      <c r="JF21" s="148" t="str">
        <f t="shared" si="47"/>
        <v/>
      </c>
      <c r="JG21" s="118" t="str">
        <f t="shared" si="166"/>
        <v/>
      </c>
      <c r="JH21" s="25"/>
      <c r="JI21" s="25"/>
      <c r="JJ21" s="148" t="str">
        <f t="shared" si="126"/>
        <v/>
      </c>
      <c r="JK21" s="118" t="str">
        <f t="shared" si="167"/>
        <v/>
      </c>
      <c r="JL21" s="25"/>
      <c r="JM21" s="25"/>
      <c r="JN21" s="148" t="str">
        <f t="shared" si="127"/>
        <v/>
      </c>
      <c r="JO21" s="118" t="str">
        <f t="shared" si="128"/>
        <v/>
      </c>
      <c r="JP21" s="92"/>
      <c r="JQ21" s="93" t="str">
        <f t="shared" si="224"/>
        <v/>
      </c>
      <c r="JR21" s="94" t="str">
        <f t="shared" si="225"/>
        <v/>
      </c>
      <c r="JS21" s="83"/>
      <c r="JT21" s="25"/>
      <c r="JU21" s="148" t="str">
        <f t="shared" si="131"/>
        <v/>
      </c>
      <c r="JV21" s="118" t="str">
        <f t="shared" si="132"/>
        <v/>
      </c>
      <c r="JW21" s="25"/>
      <c r="JX21" s="25"/>
      <c r="JY21" s="148" t="str">
        <f t="shared" si="226"/>
        <v/>
      </c>
      <c r="JZ21" s="118" t="str">
        <f t="shared" si="227"/>
        <v/>
      </c>
      <c r="KA21" s="25"/>
      <c r="KB21" s="25"/>
      <c r="KC21" s="148" t="str">
        <f t="shared" si="50"/>
        <v/>
      </c>
      <c r="KD21" s="118" t="str">
        <f t="shared" si="168"/>
        <v/>
      </c>
      <c r="KE21" s="25"/>
      <c r="KF21" s="25"/>
      <c r="KG21" s="148" t="str">
        <f t="shared" si="133"/>
        <v/>
      </c>
      <c r="KH21" s="118" t="str">
        <f t="shared" si="169"/>
        <v/>
      </c>
      <c r="KI21" s="25"/>
      <c r="KJ21" s="25"/>
      <c r="KK21" s="148" t="str">
        <f t="shared" si="134"/>
        <v/>
      </c>
      <c r="KL21" s="118" t="str">
        <f t="shared" si="135"/>
        <v/>
      </c>
      <c r="KN21" s="93" t="str">
        <f t="shared" si="228"/>
        <v/>
      </c>
      <c r="KO21" s="94" t="str">
        <f t="shared" si="229"/>
        <v/>
      </c>
      <c r="KP21" s="83"/>
      <c r="KQ21" s="25"/>
      <c r="KR21" s="148" t="str">
        <f t="shared" si="138"/>
        <v/>
      </c>
      <c r="KS21" s="118" t="str">
        <f t="shared" si="139"/>
        <v/>
      </c>
      <c r="KT21" s="25"/>
      <c r="KU21" s="25"/>
      <c r="KV21" s="148" t="str">
        <f t="shared" si="230"/>
        <v/>
      </c>
      <c r="KW21" s="118" t="str">
        <f t="shared" si="231"/>
        <v/>
      </c>
      <c r="KX21" s="25"/>
      <c r="KY21" s="25"/>
      <c r="KZ21" s="148" t="str">
        <f t="shared" si="53"/>
        <v/>
      </c>
      <c r="LA21" s="118" t="str">
        <f t="shared" si="170"/>
        <v/>
      </c>
      <c r="LB21" s="25"/>
      <c r="LC21" s="25"/>
      <c r="LD21" s="148" t="str">
        <f t="shared" si="140"/>
        <v/>
      </c>
      <c r="LE21" s="118" t="str">
        <f t="shared" si="171"/>
        <v/>
      </c>
      <c r="LF21" s="25"/>
      <c r="LG21" s="25"/>
      <c r="LH21" s="148" t="str">
        <f t="shared" si="141"/>
        <v/>
      </c>
      <c r="LI21" s="118" t="str">
        <f t="shared" si="142"/>
        <v/>
      </c>
      <c r="LK21" s="93" t="str">
        <f t="shared" si="232"/>
        <v/>
      </c>
      <c r="LL21" s="94" t="str">
        <f t="shared" si="233"/>
        <v/>
      </c>
      <c r="LM21" s="83"/>
      <c r="LN21" s="25"/>
      <c r="LO21" s="148" t="str">
        <f t="shared" si="145"/>
        <v/>
      </c>
      <c r="LP21" s="118" t="str">
        <f t="shared" si="146"/>
        <v/>
      </c>
      <c r="LQ21" s="25"/>
      <c r="LR21" s="25"/>
      <c r="LS21" s="148" t="str">
        <f t="shared" si="234"/>
        <v/>
      </c>
      <c r="LT21" s="118" t="str">
        <f t="shared" si="235"/>
        <v/>
      </c>
    </row>
    <row r="22" spans="1:332" ht="15" customHeight="1">
      <c r="A22" s="112"/>
      <c r="B22" s="111"/>
      <c r="C22" s="82"/>
      <c r="D22" s="24"/>
      <c r="E22" s="2" t="str">
        <f t="shared" si="56"/>
        <v/>
      </c>
      <c r="F22" s="95" t="str">
        <f t="shared" si="0"/>
        <v/>
      </c>
      <c r="G22" s="24"/>
      <c r="H22" s="24"/>
      <c r="I22" s="2" t="str">
        <f t="shared" si="172"/>
        <v/>
      </c>
      <c r="J22" s="95" t="str">
        <f t="shared" si="173"/>
        <v/>
      </c>
      <c r="K22" s="24"/>
      <c r="L22" s="24"/>
      <c r="M22" s="2" t="str">
        <f t="shared" si="174"/>
        <v/>
      </c>
      <c r="N22" s="95" t="str">
        <f t="shared" si="175"/>
        <v/>
      </c>
      <c r="O22" s="24"/>
      <c r="P22" s="24"/>
      <c r="Q22" s="2" t="str">
        <f t="shared" si="176"/>
        <v/>
      </c>
      <c r="R22" s="95" t="str">
        <f t="shared" si="177"/>
        <v/>
      </c>
      <c r="S22" s="24"/>
      <c r="T22" s="24"/>
      <c r="U22" s="2" t="str">
        <f t="shared" si="178"/>
        <v/>
      </c>
      <c r="V22" s="95" t="str">
        <f t="shared" si="179"/>
        <v/>
      </c>
      <c r="W22" s="92"/>
      <c r="X22" s="90" t="str">
        <f t="shared" si="180"/>
        <v/>
      </c>
      <c r="Y22" s="91" t="str">
        <f t="shared" si="181"/>
        <v/>
      </c>
      <c r="Z22" s="82"/>
      <c r="AA22" s="24"/>
      <c r="AB22" s="2" t="str">
        <f t="shared" si="62"/>
        <v/>
      </c>
      <c r="AC22" s="95" t="str">
        <f t="shared" si="9"/>
        <v/>
      </c>
      <c r="AD22" s="24"/>
      <c r="AE22" s="24"/>
      <c r="AF22" s="2" t="str">
        <f t="shared" si="182"/>
        <v/>
      </c>
      <c r="AG22" s="95" t="str">
        <f t="shared" si="183"/>
        <v/>
      </c>
      <c r="AH22" s="24"/>
      <c r="AI22" s="24"/>
      <c r="AJ22" s="2" t="str">
        <f t="shared" si="12"/>
        <v/>
      </c>
      <c r="AK22" s="95" t="str">
        <f t="shared" si="13"/>
        <v/>
      </c>
      <c r="AL22" s="24"/>
      <c r="AM22" s="24"/>
      <c r="AN22" s="2" t="str">
        <f t="shared" si="14"/>
        <v/>
      </c>
      <c r="AO22" s="95" t="str">
        <f t="shared" si="15"/>
        <v/>
      </c>
      <c r="AP22" s="24"/>
      <c r="AQ22" s="24"/>
      <c r="AR22" s="2" t="str">
        <f t="shared" si="16"/>
        <v/>
      </c>
      <c r="AS22" s="95" t="str">
        <f t="shared" si="17"/>
        <v/>
      </c>
      <c r="AU22" s="90" t="str">
        <f t="shared" si="184"/>
        <v/>
      </c>
      <c r="AV22" s="91" t="str">
        <f t="shared" si="185"/>
        <v/>
      </c>
      <c r="AW22" s="82"/>
      <c r="AX22" s="24"/>
      <c r="AY22" s="2" t="str">
        <f t="shared" si="63"/>
        <v/>
      </c>
      <c r="AZ22" s="95" t="str">
        <f t="shared" si="64"/>
        <v/>
      </c>
      <c r="BA22" s="24"/>
      <c r="BB22" s="24"/>
      <c r="BC22" s="2" t="str">
        <f t="shared" si="186"/>
        <v/>
      </c>
      <c r="BD22" s="95" t="str">
        <f t="shared" si="187"/>
        <v/>
      </c>
      <c r="BE22" s="24"/>
      <c r="BF22" s="24"/>
      <c r="BG22" s="2" t="str">
        <f t="shared" si="20"/>
        <v/>
      </c>
      <c r="BH22" s="95" t="str">
        <f t="shared" si="148"/>
        <v/>
      </c>
      <c r="BI22" s="24"/>
      <c r="BJ22" s="24"/>
      <c r="BK22" s="2" t="str">
        <f t="shared" si="65"/>
        <v/>
      </c>
      <c r="BL22" s="95" t="str">
        <f t="shared" si="149"/>
        <v/>
      </c>
      <c r="BM22" s="24"/>
      <c r="BN22" s="24"/>
      <c r="BO22" s="2" t="str">
        <f t="shared" si="66"/>
        <v/>
      </c>
      <c r="BP22" s="95" t="str">
        <f t="shared" si="67"/>
        <v/>
      </c>
      <c r="BR22" s="90" t="str">
        <f t="shared" si="188"/>
        <v/>
      </c>
      <c r="BS22" s="91" t="str">
        <f t="shared" si="189"/>
        <v/>
      </c>
      <c r="BT22" s="82"/>
      <c r="BU22" s="24"/>
      <c r="BV22" s="2" t="str">
        <f t="shared" si="69"/>
        <v/>
      </c>
      <c r="BW22" s="95" t="str">
        <f t="shared" si="70"/>
        <v/>
      </c>
      <c r="BX22" s="24"/>
      <c r="BY22" s="24"/>
      <c r="BZ22" s="2" t="str">
        <f t="shared" si="190"/>
        <v/>
      </c>
      <c r="CA22" s="95" t="str">
        <f t="shared" si="191"/>
        <v/>
      </c>
      <c r="CB22" s="24"/>
      <c r="CC22" s="24"/>
      <c r="CD22" s="2" t="str">
        <f t="shared" si="23"/>
        <v/>
      </c>
      <c r="CE22" s="95" t="str">
        <f t="shared" si="150"/>
        <v/>
      </c>
      <c r="CF22" s="24"/>
      <c r="CG22" s="24"/>
      <c r="CH22" s="2" t="str">
        <f t="shared" si="71"/>
        <v/>
      </c>
      <c r="CI22" s="95" t="str">
        <f t="shared" si="151"/>
        <v/>
      </c>
      <c r="CJ22" s="24"/>
      <c r="CK22" s="24"/>
      <c r="CL22" s="2" t="str">
        <f t="shared" si="72"/>
        <v/>
      </c>
      <c r="CM22" s="95" t="str">
        <f t="shared" si="73"/>
        <v/>
      </c>
      <c r="CO22" s="90" t="str">
        <f t="shared" si="192"/>
        <v/>
      </c>
      <c r="CP22" s="91" t="str">
        <f t="shared" si="193"/>
        <v/>
      </c>
      <c r="CQ22" s="82"/>
      <c r="CR22" s="24"/>
      <c r="CS22" s="2" t="str">
        <f t="shared" si="75"/>
        <v/>
      </c>
      <c r="CT22" s="95" t="str">
        <f t="shared" si="76"/>
        <v/>
      </c>
      <c r="CU22" s="24"/>
      <c r="CV22" s="24"/>
      <c r="CW22" s="2" t="str">
        <f t="shared" si="194"/>
        <v/>
      </c>
      <c r="CX22" s="95" t="str">
        <f t="shared" si="195"/>
        <v/>
      </c>
      <c r="CY22" s="24"/>
      <c r="CZ22" s="24"/>
      <c r="DA22" s="2" t="str">
        <f t="shared" si="26"/>
        <v/>
      </c>
      <c r="DB22" s="95" t="str">
        <f t="shared" si="152"/>
        <v/>
      </c>
      <c r="DC22" s="24"/>
      <c r="DD22" s="24"/>
      <c r="DE22" s="2" t="str">
        <f t="shared" si="77"/>
        <v/>
      </c>
      <c r="DF22" s="95" t="str">
        <f t="shared" si="153"/>
        <v/>
      </c>
      <c r="DG22" s="24"/>
      <c r="DH22" s="24"/>
      <c r="DI22" s="2" t="str">
        <f t="shared" si="78"/>
        <v/>
      </c>
      <c r="DJ22" s="95" t="str">
        <f t="shared" si="79"/>
        <v/>
      </c>
      <c r="DL22" s="90" t="str">
        <f t="shared" si="196"/>
        <v/>
      </c>
      <c r="DM22" s="91" t="str">
        <f t="shared" si="197"/>
        <v/>
      </c>
      <c r="DN22" s="82"/>
      <c r="DO22" s="24"/>
      <c r="DP22" s="2" t="str">
        <f t="shared" si="82"/>
        <v/>
      </c>
      <c r="DQ22" s="95" t="str">
        <f t="shared" si="83"/>
        <v/>
      </c>
      <c r="DR22" s="24"/>
      <c r="DS22" s="24"/>
      <c r="DT22" s="2" t="str">
        <f t="shared" si="198"/>
        <v/>
      </c>
      <c r="DU22" s="95" t="str">
        <f t="shared" si="199"/>
        <v/>
      </c>
      <c r="DV22" s="24"/>
      <c r="DW22" s="24"/>
      <c r="DX22" s="2" t="str">
        <f t="shared" si="29"/>
        <v/>
      </c>
      <c r="DY22" s="95" t="str">
        <f t="shared" si="154"/>
        <v/>
      </c>
      <c r="DZ22" s="24"/>
      <c r="EA22" s="24"/>
      <c r="EB22" s="2" t="str">
        <f t="shared" si="84"/>
        <v/>
      </c>
      <c r="EC22" s="95" t="str">
        <f t="shared" si="155"/>
        <v/>
      </c>
      <c r="ED22" s="24"/>
      <c r="EE22" s="24"/>
      <c r="EF22" s="2" t="str">
        <f t="shared" si="85"/>
        <v/>
      </c>
      <c r="EG22" s="95" t="str">
        <f t="shared" si="86"/>
        <v/>
      </c>
      <c r="EI22" s="90" t="str">
        <f t="shared" si="200"/>
        <v/>
      </c>
      <c r="EJ22" s="91" t="str">
        <f t="shared" si="201"/>
        <v/>
      </c>
      <c r="EK22" s="82"/>
      <c r="EL22" s="24"/>
      <c r="EM22" s="2" t="str">
        <f t="shared" si="89"/>
        <v/>
      </c>
      <c r="EN22" s="95" t="str">
        <f t="shared" si="90"/>
        <v/>
      </c>
      <c r="EO22" s="24"/>
      <c r="EP22" s="24"/>
      <c r="EQ22" s="2" t="str">
        <f t="shared" si="202"/>
        <v/>
      </c>
      <c r="ER22" s="95" t="str">
        <f t="shared" si="203"/>
        <v/>
      </c>
      <c r="ES22" s="24"/>
      <c r="ET22" s="24"/>
      <c r="EU22" s="2" t="str">
        <f t="shared" si="32"/>
        <v/>
      </c>
      <c r="EV22" s="95" t="str">
        <f t="shared" si="156"/>
        <v/>
      </c>
      <c r="EW22" s="24"/>
      <c r="EX22" s="24"/>
      <c r="EY22" s="2" t="str">
        <f t="shared" si="91"/>
        <v/>
      </c>
      <c r="EZ22" s="95" t="str">
        <f t="shared" si="157"/>
        <v/>
      </c>
      <c r="FA22" s="24"/>
      <c r="FB22" s="24"/>
      <c r="FC22" s="2" t="str">
        <f t="shared" si="92"/>
        <v/>
      </c>
      <c r="FD22" s="95" t="str">
        <f t="shared" si="93"/>
        <v/>
      </c>
      <c r="FF22" s="90" t="str">
        <f t="shared" si="204"/>
        <v/>
      </c>
      <c r="FG22" s="91" t="str">
        <f t="shared" si="205"/>
        <v/>
      </c>
      <c r="FH22" s="82"/>
      <c r="FI22" s="24"/>
      <c r="FJ22" s="2" t="str">
        <f t="shared" si="96"/>
        <v/>
      </c>
      <c r="FK22" s="95" t="str">
        <f t="shared" si="97"/>
        <v/>
      </c>
      <c r="FL22" s="24"/>
      <c r="FM22" s="24"/>
      <c r="FN22" s="2" t="str">
        <f t="shared" si="206"/>
        <v/>
      </c>
      <c r="FO22" s="95" t="str">
        <f t="shared" si="207"/>
        <v/>
      </c>
      <c r="FP22" s="24"/>
      <c r="FQ22" s="24"/>
      <c r="FR22" s="2" t="str">
        <f t="shared" si="35"/>
        <v/>
      </c>
      <c r="FS22" s="95" t="str">
        <f t="shared" si="158"/>
        <v/>
      </c>
      <c r="FT22" s="24"/>
      <c r="FU22" s="24"/>
      <c r="FV22" s="2" t="str">
        <f t="shared" si="98"/>
        <v/>
      </c>
      <c r="FW22" s="95" t="str">
        <f t="shared" si="159"/>
        <v/>
      </c>
      <c r="FX22" s="24"/>
      <c r="FY22" s="24"/>
      <c r="FZ22" s="2" t="str">
        <f t="shared" si="99"/>
        <v/>
      </c>
      <c r="GA22" s="95" t="str">
        <f t="shared" si="100"/>
        <v/>
      </c>
      <c r="GC22" s="90" t="str">
        <f t="shared" si="208"/>
        <v/>
      </c>
      <c r="GD22" s="91" t="str">
        <f t="shared" si="209"/>
        <v/>
      </c>
      <c r="GE22" s="82"/>
      <c r="GF22" s="24"/>
      <c r="GG22" s="2" t="str">
        <f t="shared" si="103"/>
        <v/>
      </c>
      <c r="GH22" s="95" t="str">
        <f t="shared" si="104"/>
        <v/>
      </c>
      <c r="GI22" s="24"/>
      <c r="GJ22" s="24"/>
      <c r="GK22" s="2" t="str">
        <f t="shared" si="210"/>
        <v/>
      </c>
      <c r="GL22" s="95" t="str">
        <f t="shared" si="211"/>
        <v/>
      </c>
      <c r="GM22" s="24"/>
      <c r="GN22" s="24"/>
      <c r="GO22" s="2" t="str">
        <f t="shared" si="38"/>
        <v/>
      </c>
      <c r="GP22" s="95" t="str">
        <f t="shared" si="160"/>
        <v/>
      </c>
      <c r="GQ22" s="24"/>
      <c r="GR22" s="24"/>
      <c r="GS22" s="2" t="str">
        <f t="shared" si="105"/>
        <v/>
      </c>
      <c r="GT22" s="95" t="str">
        <f t="shared" si="161"/>
        <v/>
      </c>
      <c r="GU22" s="24"/>
      <c r="GV22" s="24"/>
      <c r="GW22" s="2" t="str">
        <f t="shared" si="106"/>
        <v/>
      </c>
      <c r="GX22" s="95" t="str">
        <f t="shared" si="107"/>
        <v/>
      </c>
      <c r="GZ22" s="90" t="str">
        <f t="shared" si="212"/>
        <v/>
      </c>
      <c r="HA22" s="91" t="str">
        <f t="shared" si="213"/>
        <v/>
      </c>
      <c r="HB22" s="82"/>
      <c r="HC22" s="24"/>
      <c r="HD22" s="2" t="str">
        <f t="shared" si="110"/>
        <v/>
      </c>
      <c r="HE22" s="95" t="str">
        <f t="shared" si="111"/>
        <v/>
      </c>
      <c r="HF22" s="24"/>
      <c r="HG22" s="24"/>
      <c r="HH22" s="2" t="str">
        <f t="shared" si="214"/>
        <v/>
      </c>
      <c r="HI22" s="95" t="str">
        <f t="shared" si="215"/>
        <v/>
      </c>
      <c r="HJ22" s="24"/>
      <c r="HK22" s="24"/>
      <c r="HL22" s="2" t="str">
        <f t="shared" si="41"/>
        <v/>
      </c>
      <c r="HM22" s="95" t="str">
        <f t="shared" si="162"/>
        <v/>
      </c>
      <c r="HN22" s="24"/>
      <c r="HO22" s="24"/>
      <c r="HP22" s="2" t="str">
        <f t="shared" si="112"/>
        <v/>
      </c>
      <c r="HQ22" s="95" t="str">
        <f t="shared" si="163"/>
        <v/>
      </c>
      <c r="HR22" s="24"/>
      <c r="HS22" s="24"/>
      <c r="HT22" s="2" t="str">
        <f t="shared" si="113"/>
        <v/>
      </c>
      <c r="HU22" s="95" t="str">
        <f t="shared" si="114"/>
        <v/>
      </c>
      <c r="HW22" s="90" t="str">
        <f t="shared" si="216"/>
        <v/>
      </c>
      <c r="HX22" s="91" t="str">
        <f t="shared" si="217"/>
        <v/>
      </c>
      <c r="HY22" s="82"/>
      <c r="HZ22" s="24"/>
      <c r="IA22" s="2" t="str">
        <f t="shared" si="117"/>
        <v/>
      </c>
      <c r="IB22" s="95" t="str">
        <f t="shared" si="118"/>
        <v/>
      </c>
      <c r="IC22" s="24"/>
      <c r="ID22" s="24"/>
      <c r="IE22" s="2" t="str">
        <f t="shared" si="218"/>
        <v/>
      </c>
      <c r="IF22" s="95" t="str">
        <f t="shared" si="219"/>
        <v/>
      </c>
      <c r="IG22" s="24"/>
      <c r="IH22" s="24"/>
      <c r="II22" s="2" t="str">
        <f t="shared" si="44"/>
        <v/>
      </c>
      <c r="IJ22" s="95" t="str">
        <f t="shared" si="164"/>
        <v/>
      </c>
      <c r="IK22" s="24"/>
      <c r="IL22" s="24"/>
      <c r="IM22" s="2" t="str">
        <f t="shared" si="119"/>
        <v/>
      </c>
      <c r="IN22" s="95" t="str">
        <f t="shared" si="165"/>
        <v/>
      </c>
      <c r="IO22" s="24"/>
      <c r="IP22" s="24"/>
      <c r="IQ22" s="2" t="str">
        <f t="shared" si="120"/>
        <v/>
      </c>
      <c r="IR22" s="95" t="str">
        <f t="shared" si="121"/>
        <v/>
      </c>
      <c r="IT22" s="90" t="str">
        <f t="shared" si="220"/>
        <v/>
      </c>
      <c r="IU22" s="91" t="str">
        <f t="shared" si="221"/>
        <v/>
      </c>
      <c r="IV22" s="82"/>
      <c r="IW22" s="24"/>
      <c r="IX22" s="2" t="str">
        <f t="shared" si="124"/>
        <v/>
      </c>
      <c r="IY22" s="95" t="str">
        <f t="shared" si="125"/>
        <v/>
      </c>
      <c r="IZ22" s="24"/>
      <c r="JA22" s="24"/>
      <c r="JB22" s="2" t="str">
        <f t="shared" si="222"/>
        <v/>
      </c>
      <c r="JC22" s="95" t="str">
        <f t="shared" si="223"/>
        <v/>
      </c>
      <c r="JD22" s="24"/>
      <c r="JE22" s="24"/>
      <c r="JF22" s="2" t="str">
        <f t="shared" si="47"/>
        <v/>
      </c>
      <c r="JG22" s="95" t="str">
        <f t="shared" si="166"/>
        <v/>
      </c>
      <c r="JH22" s="24"/>
      <c r="JI22" s="24"/>
      <c r="JJ22" s="2" t="str">
        <f t="shared" si="126"/>
        <v/>
      </c>
      <c r="JK22" s="95" t="str">
        <f t="shared" si="167"/>
        <v/>
      </c>
      <c r="JL22" s="24"/>
      <c r="JM22" s="24"/>
      <c r="JN22" s="2" t="str">
        <f t="shared" si="127"/>
        <v/>
      </c>
      <c r="JO22" s="95" t="str">
        <f t="shared" si="128"/>
        <v/>
      </c>
      <c r="JP22" s="92"/>
      <c r="JQ22" s="90" t="str">
        <f t="shared" si="224"/>
        <v/>
      </c>
      <c r="JR22" s="91" t="str">
        <f t="shared" si="225"/>
        <v/>
      </c>
      <c r="JS22" s="82"/>
      <c r="JT22" s="24"/>
      <c r="JU22" s="2" t="str">
        <f t="shared" si="131"/>
        <v/>
      </c>
      <c r="JV22" s="95" t="str">
        <f t="shared" si="132"/>
        <v/>
      </c>
      <c r="JW22" s="24"/>
      <c r="JX22" s="24"/>
      <c r="JY22" s="2" t="str">
        <f t="shared" si="226"/>
        <v/>
      </c>
      <c r="JZ22" s="95" t="str">
        <f t="shared" si="227"/>
        <v/>
      </c>
      <c r="KA22" s="24"/>
      <c r="KB22" s="24"/>
      <c r="KC22" s="2" t="str">
        <f t="shared" si="50"/>
        <v/>
      </c>
      <c r="KD22" s="95" t="str">
        <f t="shared" si="168"/>
        <v/>
      </c>
      <c r="KE22" s="24"/>
      <c r="KF22" s="24"/>
      <c r="KG22" s="2" t="str">
        <f t="shared" si="133"/>
        <v/>
      </c>
      <c r="KH22" s="95" t="str">
        <f t="shared" si="169"/>
        <v/>
      </c>
      <c r="KI22" s="24"/>
      <c r="KJ22" s="24"/>
      <c r="KK22" s="2" t="str">
        <f t="shared" si="134"/>
        <v/>
      </c>
      <c r="KL22" s="95" t="str">
        <f t="shared" si="135"/>
        <v/>
      </c>
      <c r="KN22" s="90" t="str">
        <f t="shared" si="228"/>
        <v/>
      </c>
      <c r="KO22" s="91" t="str">
        <f t="shared" si="229"/>
        <v/>
      </c>
      <c r="KP22" s="82"/>
      <c r="KQ22" s="24"/>
      <c r="KR22" s="2" t="str">
        <f t="shared" si="138"/>
        <v/>
      </c>
      <c r="KS22" s="95" t="str">
        <f t="shared" si="139"/>
        <v/>
      </c>
      <c r="KT22" s="24"/>
      <c r="KU22" s="24"/>
      <c r="KV22" s="2" t="str">
        <f t="shared" si="230"/>
        <v/>
      </c>
      <c r="KW22" s="95" t="str">
        <f t="shared" si="231"/>
        <v/>
      </c>
      <c r="KX22" s="24"/>
      <c r="KY22" s="24"/>
      <c r="KZ22" s="2" t="str">
        <f t="shared" si="53"/>
        <v/>
      </c>
      <c r="LA22" s="95" t="str">
        <f t="shared" si="170"/>
        <v/>
      </c>
      <c r="LB22" s="24"/>
      <c r="LC22" s="24"/>
      <c r="LD22" s="2" t="str">
        <f t="shared" si="140"/>
        <v/>
      </c>
      <c r="LE22" s="95" t="str">
        <f t="shared" si="171"/>
        <v/>
      </c>
      <c r="LF22" s="24"/>
      <c r="LG22" s="24"/>
      <c r="LH22" s="2" t="str">
        <f t="shared" si="141"/>
        <v/>
      </c>
      <c r="LI22" s="95" t="str">
        <f t="shared" si="142"/>
        <v/>
      </c>
      <c r="LK22" s="90" t="str">
        <f t="shared" si="232"/>
        <v/>
      </c>
      <c r="LL22" s="91" t="str">
        <f t="shared" si="233"/>
        <v/>
      </c>
      <c r="LM22" s="82"/>
      <c r="LN22" s="24"/>
      <c r="LO22" s="2" t="str">
        <f t="shared" si="145"/>
        <v/>
      </c>
      <c r="LP22" s="95" t="str">
        <f t="shared" si="146"/>
        <v/>
      </c>
      <c r="LQ22" s="24"/>
      <c r="LR22" s="24"/>
      <c r="LS22" s="2" t="str">
        <f t="shared" si="234"/>
        <v/>
      </c>
      <c r="LT22" s="95" t="str">
        <f t="shared" si="235"/>
        <v/>
      </c>
    </row>
    <row r="23" spans="1:332" ht="15" customHeight="1">
      <c r="A23" s="114"/>
      <c r="B23" s="113"/>
      <c r="C23" s="83"/>
      <c r="D23" s="25"/>
      <c r="E23" s="148" t="str">
        <f t="shared" si="56"/>
        <v/>
      </c>
      <c r="F23" s="118" t="str">
        <f t="shared" si="0"/>
        <v/>
      </c>
      <c r="G23" s="25"/>
      <c r="H23" s="25"/>
      <c r="I23" s="148" t="str">
        <f t="shared" si="172"/>
        <v/>
      </c>
      <c r="J23" s="118" t="str">
        <f t="shared" si="173"/>
        <v/>
      </c>
      <c r="K23" s="25"/>
      <c r="L23" s="25"/>
      <c r="M23" s="148" t="str">
        <f t="shared" si="174"/>
        <v/>
      </c>
      <c r="N23" s="118" t="str">
        <f t="shared" si="175"/>
        <v/>
      </c>
      <c r="O23" s="25"/>
      <c r="P23" s="25"/>
      <c r="Q23" s="148" t="str">
        <f t="shared" si="176"/>
        <v/>
      </c>
      <c r="R23" s="118" t="str">
        <f t="shared" si="177"/>
        <v/>
      </c>
      <c r="S23" s="25"/>
      <c r="T23" s="25"/>
      <c r="U23" s="148" t="str">
        <f t="shared" si="178"/>
        <v/>
      </c>
      <c r="V23" s="118" t="str">
        <f t="shared" si="179"/>
        <v/>
      </c>
      <c r="W23" s="92"/>
      <c r="X23" s="93" t="str">
        <f t="shared" si="180"/>
        <v/>
      </c>
      <c r="Y23" s="94" t="str">
        <f t="shared" si="181"/>
        <v/>
      </c>
      <c r="Z23" s="83"/>
      <c r="AA23" s="25"/>
      <c r="AB23" s="148" t="str">
        <f t="shared" si="62"/>
        <v/>
      </c>
      <c r="AC23" s="118" t="str">
        <f t="shared" si="9"/>
        <v/>
      </c>
      <c r="AD23" s="25"/>
      <c r="AE23" s="25"/>
      <c r="AF23" s="148" t="str">
        <f t="shared" si="182"/>
        <v/>
      </c>
      <c r="AG23" s="118" t="str">
        <f t="shared" si="183"/>
        <v/>
      </c>
      <c r="AH23" s="25"/>
      <c r="AI23" s="25"/>
      <c r="AJ23" s="148" t="str">
        <f t="shared" si="12"/>
        <v/>
      </c>
      <c r="AK23" s="118" t="str">
        <f t="shared" si="13"/>
        <v/>
      </c>
      <c r="AL23" s="25"/>
      <c r="AM23" s="25"/>
      <c r="AN23" s="148" t="str">
        <f t="shared" si="14"/>
        <v/>
      </c>
      <c r="AO23" s="118" t="str">
        <f t="shared" si="15"/>
        <v/>
      </c>
      <c r="AP23" s="25"/>
      <c r="AQ23" s="25"/>
      <c r="AR23" s="148" t="str">
        <f t="shared" si="16"/>
        <v/>
      </c>
      <c r="AS23" s="118" t="str">
        <f t="shared" si="17"/>
        <v/>
      </c>
      <c r="AU23" s="93" t="str">
        <f t="shared" si="184"/>
        <v/>
      </c>
      <c r="AV23" s="94" t="str">
        <f t="shared" si="185"/>
        <v/>
      </c>
      <c r="AW23" s="83"/>
      <c r="AX23" s="25"/>
      <c r="AY23" s="148" t="str">
        <f t="shared" si="63"/>
        <v/>
      </c>
      <c r="AZ23" s="118" t="str">
        <f t="shared" si="64"/>
        <v/>
      </c>
      <c r="BA23" s="25"/>
      <c r="BB23" s="25"/>
      <c r="BC23" s="148" t="str">
        <f t="shared" si="186"/>
        <v/>
      </c>
      <c r="BD23" s="118" t="str">
        <f t="shared" si="187"/>
        <v/>
      </c>
      <c r="BE23" s="25"/>
      <c r="BF23" s="25"/>
      <c r="BG23" s="148" t="str">
        <f t="shared" si="20"/>
        <v/>
      </c>
      <c r="BH23" s="118" t="str">
        <f t="shared" si="148"/>
        <v/>
      </c>
      <c r="BI23" s="25"/>
      <c r="BJ23" s="25"/>
      <c r="BK23" s="148" t="str">
        <f t="shared" si="65"/>
        <v/>
      </c>
      <c r="BL23" s="118" t="str">
        <f t="shared" si="149"/>
        <v/>
      </c>
      <c r="BM23" s="25"/>
      <c r="BN23" s="25"/>
      <c r="BO23" s="148" t="str">
        <f t="shared" si="66"/>
        <v/>
      </c>
      <c r="BP23" s="118" t="str">
        <f t="shared" si="67"/>
        <v/>
      </c>
      <c r="BR23" s="93" t="str">
        <f t="shared" si="188"/>
        <v/>
      </c>
      <c r="BS23" s="94" t="str">
        <f t="shared" si="189"/>
        <v/>
      </c>
      <c r="BT23" s="83"/>
      <c r="BU23" s="25"/>
      <c r="BV23" s="148" t="str">
        <f t="shared" si="69"/>
        <v/>
      </c>
      <c r="BW23" s="118" t="str">
        <f t="shared" si="70"/>
        <v/>
      </c>
      <c r="BX23" s="25"/>
      <c r="BY23" s="25"/>
      <c r="BZ23" s="148" t="str">
        <f t="shared" si="190"/>
        <v/>
      </c>
      <c r="CA23" s="118" t="str">
        <f t="shared" si="191"/>
        <v/>
      </c>
      <c r="CB23" s="25"/>
      <c r="CC23" s="25"/>
      <c r="CD23" s="148" t="str">
        <f t="shared" si="23"/>
        <v/>
      </c>
      <c r="CE23" s="118" t="str">
        <f t="shared" si="150"/>
        <v/>
      </c>
      <c r="CF23" s="25"/>
      <c r="CG23" s="25"/>
      <c r="CH23" s="148" t="str">
        <f t="shared" si="71"/>
        <v/>
      </c>
      <c r="CI23" s="118" t="str">
        <f t="shared" si="151"/>
        <v/>
      </c>
      <c r="CJ23" s="25"/>
      <c r="CK23" s="25"/>
      <c r="CL23" s="148" t="str">
        <f t="shared" si="72"/>
        <v/>
      </c>
      <c r="CM23" s="118" t="str">
        <f t="shared" si="73"/>
        <v/>
      </c>
      <c r="CO23" s="93" t="str">
        <f t="shared" si="192"/>
        <v/>
      </c>
      <c r="CP23" s="94" t="str">
        <f t="shared" si="193"/>
        <v/>
      </c>
      <c r="CQ23" s="83"/>
      <c r="CR23" s="25"/>
      <c r="CS23" s="148" t="str">
        <f t="shared" si="75"/>
        <v/>
      </c>
      <c r="CT23" s="118" t="str">
        <f t="shared" si="76"/>
        <v/>
      </c>
      <c r="CU23" s="25"/>
      <c r="CV23" s="25"/>
      <c r="CW23" s="148" t="str">
        <f t="shared" si="194"/>
        <v/>
      </c>
      <c r="CX23" s="118" t="str">
        <f t="shared" si="195"/>
        <v/>
      </c>
      <c r="CY23" s="25"/>
      <c r="CZ23" s="25"/>
      <c r="DA23" s="148" t="str">
        <f t="shared" si="26"/>
        <v/>
      </c>
      <c r="DB23" s="118" t="str">
        <f t="shared" si="152"/>
        <v/>
      </c>
      <c r="DC23" s="25"/>
      <c r="DD23" s="25"/>
      <c r="DE23" s="148" t="str">
        <f t="shared" si="77"/>
        <v/>
      </c>
      <c r="DF23" s="118" t="str">
        <f t="shared" si="153"/>
        <v/>
      </c>
      <c r="DG23" s="25"/>
      <c r="DH23" s="25"/>
      <c r="DI23" s="148" t="str">
        <f t="shared" si="78"/>
        <v/>
      </c>
      <c r="DJ23" s="118" t="str">
        <f t="shared" si="79"/>
        <v/>
      </c>
      <c r="DL23" s="93" t="str">
        <f t="shared" si="196"/>
        <v/>
      </c>
      <c r="DM23" s="94" t="str">
        <f t="shared" si="197"/>
        <v/>
      </c>
      <c r="DN23" s="83"/>
      <c r="DO23" s="25"/>
      <c r="DP23" s="148" t="str">
        <f t="shared" si="82"/>
        <v/>
      </c>
      <c r="DQ23" s="118" t="str">
        <f t="shared" si="83"/>
        <v/>
      </c>
      <c r="DR23" s="25"/>
      <c r="DS23" s="25"/>
      <c r="DT23" s="148" t="str">
        <f t="shared" si="198"/>
        <v/>
      </c>
      <c r="DU23" s="118" t="str">
        <f t="shared" si="199"/>
        <v/>
      </c>
      <c r="DV23" s="25"/>
      <c r="DW23" s="25"/>
      <c r="DX23" s="148" t="str">
        <f t="shared" si="29"/>
        <v/>
      </c>
      <c r="DY23" s="118" t="str">
        <f t="shared" si="154"/>
        <v/>
      </c>
      <c r="DZ23" s="25"/>
      <c r="EA23" s="25"/>
      <c r="EB23" s="148" t="str">
        <f t="shared" si="84"/>
        <v/>
      </c>
      <c r="EC23" s="118" t="str">
        <f t="shared" si="155"/>
        <v/>
      </c>
      <c r="ED23" s="25"/>
      <c r="EE23" s="25"/>
      <c r="EF23" s="148" t="str">
        <f t="shared" si="85"/>
        <v/>
      </c>
      <c r="EG23" s="118" t="str">
        <f t="shared" si="86"/>
        <v/>
      </c>
      <c r="EI23" s="93" t="str">
        <f t="shared" si="200"/>
        <v/>
      </c>
      <c r="EJ23" s="94" t="str">
        <f t="shared" si="201"/>
        <v/>
      </c>
      <c r="EK23" s="83"/>
      <c r="EL23" s="25"/>
      <c r="EM23" s="148" t="str">
        <f t="shared" si="89"/>
        <v/>
      </c>
      <c r="EN23" s="118" t="str">
        <f t="shared" si="90"/>
        <v/>
      </c>
      <c r="EO23" s="25"/>
      <c r="EP23" s="25"/>
      <c r="EQ23" s="148" t="str">
        <f t="shared" si="202"/>
        <v/>
      </c>
      <c r="ER23" s="118" t="str">
        <f t="shared" si="203"/>
        <v/>
      </c>
      <c r="ES23" s="25"/>
      <c r="ET23" s="25"/>
      <c r="EU23" s="148" t="str">
        <f t="shared" si="32"/>
        <v/>
      </c>
      <c r="EV23" s="118" t="str">
        <f t="shared" si="156"/>
        <v/>
      </c>
      <c r="EW23" s="25"/>
      <c r="EX23" s="25"/>
      <c r="EY23" s="148" t="str">
        <f t="shared" si="91"/>
        <v/>
      </c>
      <c r="EZ23" s="118" t="str">
        <f t="shared" si="157"/>
        <v/>
      </c>
      <c r="FA23" s="25"/>
      <c r="FB23" s="25"/>
      <c r="FC23" s="148" t="str">
        <f t="shared" si="92"/>
        <v/>
      </c>
      <c r="FD23" s="118" t="str">
        <f t="shared" si="93"/>
        <v/>
      </c>
      <c r="FF23" s="93" t="str">
        <f t="shared" si="204"/>
        <v/>
      </c>
      <c r="FG23" s="94" t="str">
        <f t="shared" si="205"/>
        <v/>
      </c>
      <c r="FH23" s="83"/>
      <c r="FI23" s="25"/>
      <c r="FJ23" s="148" t="str">
        <f t="shared" si="96"/>
        <v/>
      </c>
      <c r="FK23" s="118" t="str">
        <f t="shared" si="97"/>
        <v/>
      </c>
      <c r="FL23" s="25"/>
      <c r="FM23" s="25"/>
      <c r="FN23" s="148" t="str">
        <f t="shared" si="206"/>
        <v/>
      </c>
      <c r="FO23" s="118" t="str">
        <f t="shared" si="207"/>
        <v/>
      </c>
      <c r="FP23" s="25"/>
      <c r="FQ23" s="25"/>
      <c r="FR23" s="148" t="str">
        <f t="shared" si="35"/>
        <v/>
      </c>
      <c r="FS23" s="118" t="str">
        <f t="shared" si="158"/>
        <v/>
      </c>
      <c r="FT23" s="25"/>
      <c r="FU23" s="25"/>
      <c r="FV23" s="148" t="str">
        <f t="shared" si="98"/>
        <v/>
      </c>
      <c r="FW23" s="118" t="str">
        <f t="shared" si="159"/>
        <v/>
      </c>
      <c r="FX23" s="25"/>
      <c r="FY23" s="25"/>
      <c r="FZ23" s="148" t="str">
        <f t="shared" si="99"/>
        <v/>
      </c>
      <c r="GA23" s="118" t="str">
        <f t="shared" si="100"/>
        <v/>
      </c>
      <c r="GC23" s="93" t="str">
        <f t="shared" si="208"/>
        <v/>
      </c>
      <c r="GD23" s="94" t="str">
        <f t="shared" si="209"/>
        <v/>
      </c>
      <c r="GE23" s="83"/>
      <c r="GF23" s="25"/>
      <c r="GG23" s="148" t="str">
        <f t="shared" si="103"/>
        <v/>
      </c>
      <c r="GH23" s="118" t="str">
        <f t="shared" si="104"/>
        <v/>
      </c>
      <c r="GI23" s="25"/>
      <c r="GJ23" s="25"/>
      <c r="GK23" s="148" t="str">
        <f t="shared" si="210"/>
        <v/>
      </c>
      <c r="GL23" s="118" t="str">
        <f t="shared" si="211"/>
        <v/>
      </c>
      <c r="GM23" s="25"/>
      <c r="GN23" s="25"/>
      <c r="GO23" s="148" t="str">
        <f t="shared" si="38"/>
        <v/>
      </c>
      <c r="GP23" s="118" t="str">
        <f t="shared" si="160"/>
        <v/>
      </c>
      <c r="GQ23" s="25"/>
      <c r="GR23" s="25"/>
      <c r="GS23" s="148" t="str">
        <f t="shared" si="105"/>
        <v/>
      </c>
      <c r="GT23" s="118" t="str">
        <f t="shared" si="161"/>
        <v/>
      </c>
      <c r="GU23" s="25"/>
      <c r="GV23" s="25"/>
      <c r="GW23" s="148" t="str">
        <f t="shared" si="106"/>
        <v/>
      </c>
      <c r="GX23" s="118" t="str">
        <f t="shared" si="107"/>
        <v/>
      </c>
      <c r="GZ23" s="93" t="str">
        <f t="shared" si="212"/>
        <v/>
      </c>
      <c r="HA23" s="94" t="str">
        <f t="shared" si="213"/>
        <v/>
      </c>
      <c r="HB23" s="83"/>
      <c r="HC23" s="25"/>
      <c r="HD23" s="148" t="str">
        <f t="shared" si="110"/>
        <v/>
      </c>
      <c r="HE23" s="118" t="str">
        <f t="shared" si="111"/>
        <v/>
      </c>
      <c r="HF23" s="25"/>
      <c r="HG23" s="25"/>
      <c r="HH23" s="148" t="str">
        <f t="shared" si="214"/>
        <v/>
      </c>
      <c r="HI23" s="118" t="str">
        <f t="shared" si="215"/>
        <v/>
      </c>
      <c r="HJ23" s="25"/>
      <c r="HK23" s="25"/>
      <c r="HL23" s="148" t="str">
        <f t="shared" si="41"/>
        <v/>
      </c>
      <c r="HM23" s="118" t="str">
        <f t="shared" si="162"/>
        <v/>
      </c>
      <c r="HN23" s="25"/>
      <c r="HO23" s="25"/>
      <c r="HP23" s="148" t="str">
        <f t="shared" si="112"/>
        <v/>
      </c>
      <c r="HQ23" s="118" t="str">
        <f t="shared" si="163"/>
        <v/>
      </c>
      <c r="HR23" s="25"/>
      <c r="HS23" s="25"/>
      <c r="HT23" s="148" t="str">
        <f t="shared" si="113"/>
        <v/>
      </c>
      <c r="HU23" s="118" t="str">
        <f t="shared" si="114"/>
        <v/>
      </c>
      <c r="HW23" s="93" t="str">
        <f t="shared" si="216"/>
        <v/>
      </c>
      <c r="HX23" s="94" t="str">
        <f t="shared" si="217"/>
        <v/>
      </c>
      <c r="HY23" s="83"/>
      <c r="HZ23" s="25"/>
      <c r="IA23" s="148" t="str">
        <f t="shared" si="117"/>
        <v/>
      </c>
      <c r="IB23" s="118" t="str">
        <f t="shared" si="118"/>
        <v/>
      </c>
      <c r="IC23" s="25"/>
      <c r="ID23" s="25"/>
      <c r="IE23" s="148" t="str">
        <f t="shared" si="218"/>
        <v/>
      </c>
      <c r="IF23" s="118" t="str">
        <f t="shared" si="219"/>
        <v/>
      </c>
      <c r="IG23" s="25"/>
      <c r="IH23" s="25"/>
      <c r="II23" s="148" t="str">
        <f t="shared" si="44"/>
        <v/>
      </c>
      <c r="IJ23" s="118" t="str">
        <f t="shared" si="164"/>
        <v/>
      </c>
      <c r="IK23" s="25"/>
      <c r="IL23" s="25"/>
      <c r="IM23" s="148" t="str">
        <f t="shared" si="119"/>
        <v/>
      </c>
      <c r="IN23" s="118" t="str">
        <f t="shared" si="165"/>
        <v/>
      </c>
      <c r="IO23" s="25"/>
      <c r="IP23" s="25"/>
      <c r="IQ23" s="148" t="str">
        <f t="shared" si="120"/>
        <v/>
      </c>
      <c r="IR23" s="118" t="str">
        <f t="shared" si="121"/>
        <v/>
      </c>
      <c r="IT23" s="93" t="str">
        <f t="shared" si="220"/>
        <v/>
      </c>
      <c r="IU23" s="94" t="str">
        <f t="shared" si="221"/>
        <v/>
      </c>
      <c r="IV23" s="83"/>
      <c r="IW23" s="25"/>
      <c r="IX23" s="148" t="str">
        <f t="shared" si="124"/>
        <v/>
      </c>
      <c r="IY23" s="118" t="str">
        <f t="shared" si="125"/>
        <v/>
      </c>
      <c r="IZ23" s="25"/>
      <c r="JA23" s="25"/>
      <c r="JB23" s="148" t="str">
        <f t="shared" si="222"/>
        <v/>
      </c>
      <c r="JC23" s="118" t="str">
        <f t="shared" si="223"/>
        <v/>
      </c>
      <c r="JD23" s="25"/>
      <c r="JE23" s="25"/>
      <c r="JF23" s="148" t="str">
        <f t="shared" si="47"/>
        <v/>
      </c>
      <c r="JG23" s="118" t="str">
        <f t="shared" si="166"/>
        <v/>
      </c>
      <c r="JH23" s="25"/>
      <c r="JI23" s="25"/>
      <c r="JJ23" s="148" t="str">
        <f t="shared" si="126"/>
        <v/>
      </c>
      <c r="JK23" s="118" t="str">
        <f t="shared" si="167"/>
        <v/>
      </c>
      <c r="JL23" s="25"/>
      <c r="JM23" s="25"/>
      <c r="JN23" s="148" t="str">
        <f t="shared" si="127"/>
        <v/>
      </c>
      <c r="JO23" s="118" t="str">
        <f t="shared" si="128"/>
        <v/>
      </c>
      <c r="JP23" s="92"/>
      <c r="JQ23" s="93" t="str">
        <f t="shared" si="224"/>
        <v/>
      </c>
      <c r="JR23" s="94" t="str">
        <f t="shared" si="225"/>
        <v/>
      </c>
      <c r="JS23" s="83"/>
      <c r="JT23" s="25"/>
      <c r="JU23" s="148" t="str">
        <f t="shared" si="131"/>
        <v/>
      </c>
      <c r="JV23" s="118" t="str">
        <f t="shared" si="132"/>
        <v/>
      </c>
      <c r="JW23" s="25"/>
      <c r="JX23" s="25"/>
      <c r="JY23" s="148" t="str">
        <f t="shared" si="226"/>
        <v/>
      </c>
      <c r="JZ23" s="118" t="str">
        <f t="shared" si="227"/>
        <v/>
      </c>
      <c r="KA23" s="25"/>
      <c r="KB23" s="25"/>
      <c r="KC23" s="148" t="str">
        <f t="shared" si="50"/>
        <v/>
      </c>
      <c r="KD23" s="118" t="str">
        <f t="shared" si="168"/>
        <v/>
      </c>
      <c r="KE23" s="25"/>
      <c r="KF23" s="25"/>
      <c r="KG23" s="148" t="str">
        <f t="shared" si="133"/>
        <v/>
      </c>
      <c r="KH23" s="118" t="str">
        <f t="shared" si="169"/>
        <v/>
      </c>
      <c r="KI23" s="25"/>
      <c r="KJ23" s="25"/>
      <c r="KK23" s="148" t="str">
        <f t="shared" si="134"/>
        <v/>
      </c>
      <c r="KL23" s="118" t="str">
        <f t="shared" si="135"/>
        <v/>
      </c>
      <c r="KN23" s="93" t="str">
        <f t="shared" si="228"/>
        <v/>
      </c>
      <c r="KO23" s="94" t="str">
        <f t="shared" si="229"/>
        <v/>
      </c>
      <c r="KP23" s="83"/>
      <c r="KQ23" s="25"/>
      <c r="KR23" s="148" t="str">
        <f t="shared" si="138"/>
        <v/>
      </c>
      <c r="KS23" s="118" t="str">
        <f t="shared" si="139"/>
        <v/>
      </c>
      <c r="KT23" s="25"/>
      <c r="KU23" s="25"/>
      <c r="KV23" s="148" t="str">
        <f t="shared" si="230"/>
        <v/>
      </c>
      <c r="KW23" s="118" t="str">
        <f t="shared" si="231"/>
        <v/>
      </c>
      <c r="KX23" s="25"/>
      <c r="KY23" s="25"/>
      <c r="KZ23" s="148" t="str">
        <f t="shared" si="53"/>
        <v/>
      </c>
      <c r="LA23" s="118" t="str">
        <f t="shared" si="170"/>
        <v/>
      </c>
      <c r="LB23" s="25"/>
      <c r="LC23" s="25"/>
      <c r="LD23" s="148" t="str">
        <f t="shared" si="140"/>
        <v/>
      </c>
      <c r="LE23" s="118" t="str">
        <f t="shared" si="171"/>
        <v/>
      </c>
      <c r="LF23" s="25"/>
      <c r="LG23" s="25"/>
      <c r="LH23" s="148" t="str">
        <f t="shared" si="141"/>
        <v/>
      </c>
      <c r="LI23" s="118" t="str">
        <f t="shared" si="142"/>
        <v/>
      </c>
      <c r="LK23" s="93" t="str">
        <f t="shared" si="232"/>
        <v/>
      </c>
      <c r="LL23" s="94" t="str">
        <f t="shared" si="233"/>
        <v/>
      </c>
      <c r="LM23" s="83"/>
      <c r="LN23" s="25"/>
      <c r="LO23" s="148" t="str">
        <f t="shared" si="145"/>
        <v/>
      </c>
      <c r="LP23" s="118" t="str">
        <f t="shared" si="146"/>
        <v/>
      </c>
      <c r="LQ23" s="25"/>
      <c r="LR23" s="25"/>
      <c r="LS23" s="148" t="str">
        <f t="shared" si="234"/>
        <v/>
      </c>
      <c r="LT23" s="118" t="str">
        <f t="shared" si="235"/>
        <v/>
      </c>
    </row>
    <row r="24" spans="1:332" ht="15" customHeight="1">
      <c r="A24" s="112"/>
      <c r="B24" s="111"/>
      <c r="C24" s="82"/>
      <c r="D24" s="24"/>
      <c r="E24" s="2" t="str">
        <f t="shared" si="56"/>
        <v/>
      </c>
      <c r="F24" s="95" t="str">
        <f t="shared" si="0"/>
        <v/>
      </c>
      <c r="G24" s="24"/>
      <c r="H24" s="24"/>
      <c r="I24" s="2" t="str">
        <f t="shared" si="172"/>
        <v/>
      </c>
      <c r="J24" s="95" t="str">
        <f t="shared" si="173"/>
        <v/>
      </c>
      <c r="K24" s="24"/>
      <c r="L24" s="24"/>
      <c r="M24" s="2" t="str">
        <f t="shared" si="174"/>
        <v/>
      </c>
      <c r="N24" s="95" t="str">
        <f t="shared" si="175"/>
        <v/>
      </c>
      <c r="O24" s="24"/>
      <c r="P24" s="24"/>
      <c r="Q24" s="2" t="str">
        <f t="shared" si="176"/>
        <v/>
      </c>
      <c r="R24" s="95" t="str">
        <f t="shared" si="177"/>
        <v/>
      </c>
      <c r="S24" s="24"/>
      <c r="T24" s="24"/>
      <c r="U24" s="2" t="str">
        <f t="shared" si="178"/>
        <v/>
      </c>
      <c r="V24" s="95" t="str">
        <f t="shared" si="179"/>
        <v/>
      </c>
      <c r="W24" s="92"/>
      <c r="X24" s="90" t="str">
        <f t="shared" si="180"/>
        <v/>
      </c>
      <c r="Y24" s="91" t="str">
        <f t="shared" si="181"/>
        <v/>
      </c>
      <c r="Z24" s="82"/>
      <c r="AA24" s="24"/>
      <c r="AB24" s="2" t="str">
        <f t="shared" si="62"/>
        <v/>
      </c>
      <c r="AC24" s="95" t="str">
        <f t="shared" si="9"/>
        <v/>
      </c>
      <c r="AD24" s="24"/>
      <c r="AE24" s="24"/>
      <c r="AF24" s="2" t="str">
        <f t="shared" si="182"/>
        <v/>
      </c>
      <c r="AG24" s="95" t="str">
        <f t="shared" si="183"/>
        <v/>
      </c>
      <c r="AH24" s="24"/>
      <c r="AI24" s="24"/>
      <c r="AJ24" s="2" t="str">
        <f t="shared" si="12"/>
        <v/>
      </c>
      <c r="AK24" s="95" t="str">
        <f t="shared" si="13"/>
        <v/>
      </c>
      <c r="AL24" s="24"/>
      <c r="AM24" s="24"/>
      <c r="AN24" s="2" t="str">
        <f t="shared" si="14"/>
        <v/>
      </c>
      <c r="AO24" s="95" t="str">
        <f t="shared" si="15"/>
        <v/>
      </c>
      <c r="AP24" s="24"/>
      <c r="AQ24" s="24"/>
      <c r="AR24" s="2" t="str">
        <f t="shared" si="16"/>
        <v/>
      </c>
      <c r="AS24" s="95" t="str">
        <f t="shared" si="17"/>
        <v/>
      </c>
      <c r="AU24" s="90" t="str">
        <f t="shared" si="184"/>
        <v/>
      </c>
      <c r="AV24" s="91" t="str">
        <f t="shared" si="185"/>
        <v/>
      </c>
      <c r="AW24" s="82"/>
      <c r="AX24" s="24"/>
      <c r="AY24" s="2" t="str">
        <f t="shared" si="63"/>
        <v/>
      </c>
      <c r="AZ24" s="95" t="str">
        <f t="shared" si="64"/>
        <v/>
      </c>
      <c r="BA24" s="24"/>
      <c r="BB24" s="24"/>
      <c r="BC24" s="2" t="str">
        <f t="shared" si="186"/>
        <v/>
      </c>
      <c r="BD24" s="95" t="str">
        <f t="shared" si="187"/>
        <v/>
      </c>
      <c r="BE24" s="24"/>
      <c r="BF24" s="24"/>
      <c r="BG24" s="2" t="str">
        <f t="shared" si="20"/>
        <v/>
      </c>
      <c r="BH24" s="95" t="str">
        <f t="shared" si="148"/>
        <v/>
      </c>
      <c r="BI24" s="24"/>
      <c r="BJ24" s="24"/>
      <c r="BK24" s="2" t="str">
        <f t="shared" si="65"/>
        <v/>
      </c>
      <c r="BL24" s="95" t="str">
        <f t="shared" si="149"/>
        <v/>
      </c>
      <c r="BM24" s="24"/>
      <c r="BN24" s="24"/>
      <c r="BO24" s="2" t="str">
        <f t="shared" si="66"/>
        <v/>
      </c>
      <c r="BP24" s="95" t="str">
        <f t="shared" si="67"/>
        <v/>
      </c>
      <c r="BR24" s="90" t="str">
        <f t="shared" si="188"/>
        <v/>
      </c>
      <c r="BS24" s="91" t="str">
        <f t="shared" si="189"/>
        <v/>
      </c>
      <c r="BT24" s="82"/>
      <c r="BU24" s="24"/>
      <c r="BV24" s="2" t="str">
        <f t="shared" si="69"/>
        <v/>
      </c>
      <c r="BW24" s="95" t="str">
        <f t="shared" si="70"/>
        <v/>
      </c>
      <c r="BX24" s="24"/>
      <c r="BY24" s="24"/>
      <c r="BZ24" s="2" t="str">
        <f t="shared" si="190"/>
        <v/>
      </c>
      <c r="CA24" s="95" t="str">
        <f t="shared" si="191"/>
        <v/>
      </c>
      <c r="CB24" s="24"/>
      <c r="CC24" s="24"/>
      <c r="CD24" s="2" t="str">
        <f t="shared" si="23"/>
        <v/>
      </c>
      <c r="CE24" s="95" t="str">
        <f t="shared" si="150"/>
        <v/>
      </c>
      <c r="CF24" s="24"/>
      <c r="CG24" s="24"/>
      <c r="CH24" s="2" t="str">
        <f t="shared" si="71"/>
        <v/>
      </c>
      <c r="CI24" s="95" t="str">
        <f t="shared" si="151"/>
        <v/>
      </c>
      <c r="CJ24" s="24"/>
      <c r="CK24" s="24"/>
      <c r="CL24" s="2" t="str">
        <f t="shared" si="72"/>
        <v/>
      </c>
      <c r="CM24" s="95" t="str">
        <f t="shared" si="73"/>
        <v/>
      </c>
      <c r="CO24" s="90" t="str">
        <f t="shared" si="192"/>
        <v/>
      </c>
      <c r="CP24" s="91" t="str">
        <f t="shared" si="193"/>
        <v/>
      </c>
      <c r="CQ24" s="82"/>
      <c r="CR24" s="24"/>
      <c r="CS24" s="2" t="str">
        <f t="shared" si="75"/>
        <v/>
      </c>
      <c r="CT24" s="95" t="str">
        <f t="shared" si="76"/>
        <v/>
      </c>
      <c r="CU24" s="24"/>
      <c r="CV24" s="24"/>
      <c r="CW24" s="2" t="str">
        <f t="shared" si="194"/>
        <v/>
      </c>
      <c r="CX24" s="95" t="str">
        <f t="shared" si="195"/>
        <v/>
      </c>
      <c r="CY24" s="24"/>
      <c r="CZ24" s="24"/>
      <c r="DA24" s="2" t="str">
        <f t="shared" si="26"/>
        <v/>
      </c>
      <c r="DB24" s="95" t="str">
        <f t="shared" si="152"/>
        <v/>
      </c>
      <c r="DC24" s="24"/>
      <c r="DD24" s="24"/>
      <c r="DE24" s="2" t="str">
        <f t="shared" si="77"/>
        <v/>
      </c>
      <c r="DF24" s="95" t="str">
        <f t="shared" si="153"/>
        <v/>
      </c>
      <c r="DG24" s="24"/>
      <c r="DH24" s="24"/>
      <c r="DI24" s="2" t="str">
        <f t="shared" si="78"/>
        <v/>
      </c>
      <c r="DJ24" s="95" t="str">
        <f t="shared" si="79"/>
        <v/>
      </c>
      <c r="DL24" s="90" t="str">
        <f t="shared" si="196"/>
        <v/>
      </c>
      <c r="DM24" s="91" t="str">
        <f t="shared" si="197"/>
        <v/>
      </c>
      <c r="DN24" s="82"/>
      <c r="DO24" s="24"/>
      <c r="DP24" s="2" t="str">
        <f t="shared" si="82"/>
        <v/>
      </c>
      <c r="DQ24" s="95" t="str">
        <f t="shared" si="83"/>
        <v/>
      </c>
      <c r="DR24" s="24"/>
      <c r="DS24" s="24"/>
      <c r="DT24" s="2" t="str">
        <f t="shared" si="198"/>
        <v/>
      </c>
      <c r="DU24" s="95" t="str">
        <f t="shared" si="199"/>
        <v/>
      </c>
      <c r="DV24" s="24"/>
      <c r="DW24" s="24"/>
      <c r="DX24" s="2" t="str">
        <f t="shared" si="29"/>
        <v/>
      </c>
      <c r="DY24" s="95" t="str">
        <f t="shared" si="154"/>
        <v/>
      </c>
      <c r="DZ24" s="24"/>
      <c r="EA24" s="24"/>
      <c r="EB24" s="2" t="str">
        <f t="shared" si="84"/>
        <v/>
      </c>
      <c r="EC24" s="95" t="str">
        <f t="shared" si="155"/>
        <v/>
      </c>
      <c r="ED24" s="24"/>
      <c r="EE24" s="24"/>
      <c r="EF24" s="2" t="str">
        <f t="shared" si="85"/>
        <v/>
      </c>
      <c r="EG24" s="95" t="str">
        <f t="shared" si="86"/>
        <v/>
      </c>
      <c r="EI24" s="90" t="str">
        <f t="shared" si="200"/>
        <v/>
      </c>
      <c r="EJ24" s="91" t="str">
        <f t="shared" si="201"/>
        <v/>
      </c>
      <c r="EK24" s="82"/>
      <c r="EL24" s="24"/>
      <c r="EM24" s="2" t="str">
        <f t="shared" si="89"/>
        <v/>
      </c>
      <c r="EN24" s="95" t="str">
        <f t="shared" si="90"/>
        <v/>
      </c>
      <c r="EO24" s="24"/>
      <c r="EP24" s="24"/>
      <c r="EQ24" s="2" t="str">
        <f t="shared" si="202"/>
        <v/>
      </c>
      <c r="ER24" s="95" t="str">
        <f t="shared" si="203"/>
        <v/>
      </c>
      <c r="ES24" s="24"/>
      <c r="ET24" s="24"/>
      <c r="EU24" s="2" t="str">
        <f t="shared" si="32"/>
        <v/>
      </c>
      <c r="EV24" s="95" t="str">
        <f t="shared" si="156"/>
        <v/>
      </c>
      <c r="EW24" s="24"/>
      <c r="EX24" s="24"/>
      <c r="EY24" s="2" t="str">
        <f t="shared" si="91"/>
        <v/>
      </c>
      <c r="EZ24" s="95" t="str">
        <f t="shared" si="157"/>
        <v/>
      </c>
      <c r="FA24" s="24"/>
      <c r="FB24" s="24"/>
      <c r="FC24" s="2" t="str">
        <f t="shared" si="92"/>
        <v/>
      </c>
      <c r="FD24" s="95" t="str">
        <f t="shared" si="93"/>
        <v/>
      </c>
      <c r="FF24" s="90" t="str">
        <f t="shared" si="204"/>
        <v/>
      </c>
      <c r="FG24" s="91" t="str">
        <f t="shared" si="205"/>
        <v/>
      </c>
      <c r="FH24" s="82"/>
      <c r="FI24" s="24"/>
      <c r="FJ24" s="2" t="str">
        <f t="shared" si="96"/>
        <v/>
      </c>
      <c r="FK24" s="95" t="str">
        <f t="shared" si="97"/>
        <v/>
      </c>
      <c r="FL24" s="24"/>
      <c r="FM24" s="24"/>
      <c r="FN24" s="2" t="str">
        <f t="shared" si="206"/>
        <v/>
      </c>
      <c r="FO24" s="95" t="str">
        <f t="shared" si="207"/>
        <v/>
      </c>
      <c r="FP24" s="24"/>
      <c r="FQ24" s="24"/>
      <c r="FR24" s="2" t="str">
        <f t="shared" si="35"/>
        <v/>
      </c>
      <c r="FS24" s="95" t="str">
        <f t="shared" si="158"/>
        <v/>
      </c>
      <c r="FT24" s="24"/>
      <c r="FU24" s="24"/>
      <c r="FV24" s="2" t="str">
        <f t="shared" si="98"/>
        <v/>
      </c>
      <c r="FW24" s="95" t="str">
        <f t="shared" si="159"/>
        <v/>
      </c>
      <c r="FX24" s="24"/>
      <c r="FY24" s="24"/>
      <c r="FZ24" s="2" t="str">
        <f t="shared" si="99"/>
        <v/>
      </c>
      <c r="GA24" s="95" t="str">
        <f t="shared" si="100"/>
        <v/>
      </c>
      <c r="GC24" s="90" t="str">
        <f t="shared" si="208"/>
        <v/>
      </c>
      <c r="GD24" s="91" t="str">
        <f t="shared" si="209"/>
        <v/>
      </c>
      <c r="GE24" s="82"/>
      <c r="GF24" s="24"/>
      <c r="GG24" s="2" t="str">
        <f t="shared" si="103"/>
        <v/>
      </c>
      <c r="GH24" s="95" t="str">
        <f t="shared" si="104"/>
        <v/>
      </c>
      <c r="GI24" s="24"/>
      <c r="GJ24" s="24"/>
      <c r="GK24" s="2" t="str">
        <f t="shared" si="210"/>
        <v/>
      </c>
      <c r="GL24" s="95" t="str">
        <f t="shared" si="211"/>
        <v/>
      </c>
      <c r="GM24" s="24"/>
      <c r="GN24" s="24"/>
      <c r="GO24" s="2" t="str">
        <f t="shared" si="38"/>
        <v/>
      </c>
      <c r="GP24" s="95" t="str">
        <f t="shared" si="160"/>
        <v/>
      </c>
      <c r="GQ24" s="24"/>
      <c r="GR24" s="24"/>
      <c r="GS24" s="2" t="str">
        <f t="shared" si="105"/>
        <v/>
      </c>
      <c r="GT24" s="95" t="str">
        <f t="shared" si="161"/>
        <v/>
      </c>
      <c r="GU24" s="24"/>
      <c r="GV24" s="24"/>
      <c r="GW24" s="2" t="str">
        <f t="shared" si="106"/>
        <v/>
      </c>
      <c r="GX24" s="95" t="str">
        <f t="shared" si="107"/>
        <v/>
      </c>
      <c r="GZ24" s="90" t="str">
        <f t="shared" si="212"/>
        <v/>
      </c>
      <c r="HA24" s="91" t="str">
        <f t="shared" si="213"/>
        <v/>
      </c>
      <c r="HB24" s="82"/>
      <c r="HC24" s="24"/>
      <c r="HD24" s="2" t="str">
        <f t="shared" si="110"/>
        <v/>
      </c>
      <c r="HE24" s="95" t="str">
        <f t="shared" si="111"/>
        <v/>
      </c>
      <c r="HF24" s="24"/>
      <c r="HG24" s="24"/>
      <c r="HH24" s="2" t="str">
        <f t="shared" si="214"/>
        <v/>
      </c>
      <c r="HI24" s="95" t="str">
        <f t="shared" si="215"/>
        <v/>
      </c>
      <c r="HJ24" s="24"/>
      <c r="HK24" s="24"/>
      <c r="HL24" s="2" t="str">
        <f t="shared" si="41"/>
        <v/>
      </c>
      <c r="HM24" s="95" t="str">
        <f t="shared" si="162"/>
        <v/>
      </c>
      <c r="HN24" s="24"/>
      <c r="HO24" s="24"/>
      <c r="HP24" s="2" t="str">
        <f t="shared" si="112"/>
        <v/>
      </c>
      <c r="HQ24" s="95" t="str">
        <f t="shared" si="163"/>
        <v/>
      </c>
      <c r="HR24" s="24"/>
      <c r="HS24" s="24"/>
      <c r="HT24" s="2" t="str">
        <f t="shared" si="113"/>
        <v/>
      </c>
      <c r="HU24" s="95" t="str">
        <f t="shared" si="114"/>
        <v/>
      </c>
      <c r="HW24" s="90" t="str">
        <f t="shared" si="216"/>
        <v/>
      </c>
      <c r="HX24" s="91" t="str">
        <f t="shared" si="217"/>
        <v/>
      </c>
      <c r="HY24" s="82"/>
      <c r="HZ24" s="24"/>
      <c r="IA24" s="2" t="str">
        <f t="shared" si="117"/>
        <v/>
      </c>
      <c r="IB24" s="95" t="str">
        <f t="shared" si="118"/>
        <v/>
      </c>
      <c r="IC24" s="24"/>
      <c r="ID24" s="24"/>
      <c r="IE24" s="2" t="str">
        <f t="shared" si="218"/>
        <v/>
      </c>
      <c r="IF24" s="95" t="str">
        <f t="shared" si="219"/>
        <v/>
      </c>
      <c r="IG24" s="24"/>
      <c r="IH24" s="24"/>
      <c r="II24" s="2" t="str">
        <f t="shared" si="44"/>
        <v/>
      </c>
      <c r="IJ24" s="95" t="str">
        <f t="shared" si="164"/>
        <v/>
      </c>
      <c r="IK24" s="24"/>
      <c r="IL24" s="24"/>
      <c r="IM24" s="2" t="str">
        <f t="shared" si="119"/>
        <v/>
      </c>
      <c r="IN24" s="95" t="str">
        <f t="shared" si="165"/>
        <v/>
      </c>
      <c r="IO24" s="24"/>
      <c r="IP24" s="24"/>
      <c r="IQ24" s="2" t="str">
        <f t="shared" si="120"/>
        <v/>
      </c>
      <c r="IR24" s="95" t="str">
        <f t="shared" si="121"/>
        <v/>
      </c>
      <c r="IT24" s="90" t="str">
        <f t="shared" si="220"/>
        <v/>
      </c>
      <c r="IU24" s="91" t="str">
        <f t="shared" si="221"/>
        <v/>
      </c>
      <c r="IV24" s="82"/>
      <c r="IW24" s="24"/>
      <c r="IX24" s="2" t="str">
        <f t="shared" si="124"/>
        <v/>
      </c>
      <c r="IY24" s="95" t="str">
        <f t="shared" si="125"/>
        <v/>
      </c>
      <c r="IZ24" s="24"/>
      <c r="JA24" s="24"/>
      <c r="JB24" s="2" t="str">
        <f t="shared" si="222"/>
        <v/>
      </c>
      <c r="JC24" s="95" t="str">
        <f t="shared" si="223"/>
        <v/>
      </c>
      <c r="JD24" s="24"/>
      <c r="JE24" s="24"/>
      <c r="JF24" s="2" t="str">
        <f t="shared" si="47"/>
        <v/>
      </c>
      <c r="JG24" s="95" t="str">
        <f t="shared" si="166"/>
        <v/>
      </c>
      <c r="JH24" s="24"/>
      <c r="JI24" s="24"/>
      <c r="JJ24" s="2" t="str">
        <f t="shared" si="126"/>
        <v/>
      </c>
      <c r="JK24" s="95" t="str">
        <f t="shared" si="167"/>
        <v/>
      </c>
      <c r="JL24" s="24"/>
      <c r="JM24" s="24"/>
      <c r="JN24" s="2" t="str">
        <f t="shared" si="127"/>
        <v/>
      </c>
      <c r="JO24" s="95" t="str">
        <f t="shared" si="128"/>
        <v/>
      </c>
      <c r="JP24" s="92"/>
      <c r="JQ24" s="90" t="str">
        <f t="shared" si="224"/>
        <v/>
      </c>
      <c r="JR24" s="91" t="str">
        <f t="shared" si="225"/>
        <v/>
      </c>
      <c r="JS24" s="82"/>
      <c r="JT24" s="24"/>
      <c r="JU24" s="2" t="str">
        <f t="shared" si="131"/>
        <v/>
      </c>
      <c r="JV24" s="95" t="str">
        <f t="shared" si="132"/>
        <v/>
      </c>
      <c r="JW24" s="24"/>
      <c r="JX24" s="24"/>
      <c r="JY24" s="2" t="str">
        <f t="shared" si="226"/>
        <v/>
      </c>
      <c r="JZ24" s="95" t="str">
        <f t="shared" si="227"/>
        <v/>
      </c>
      <c r="KA24" s="24"/>
      <c r="KB24" s="24"/>
      <c r="KC24" s="2" t="str">
        <f t="shared" si="50"/>
        <v/>
      </c>
      <c r="KD24" s="95" t="str">
        <f t="shared" si="168"/>
        <v/>
      </c>
      <c r="KE24" s="24"/>
      <c r="KF24" s="24"/>
      <c r="KG24" s="2" t="str">
        <f t="shared" si="133"/>
        <v/>
      </c>
      <c r="KH24" s="95" t="str">
        <f t="shared" si="169"/>
        <v/>
      </c>
      <c r="KI24" s="24"/>
      <c r="KJ24" s="24"/>
      <c r="KK24" s="2" t="str">
        <f t="shared" si="134"/>
        <v/>
      </c>
      <c r="KL24" s="95" t="str">
        <f t="shared" si="135"/>
        <v/>
      </c>
      <c r="KN24" s="90" t="str">
        <f t="shared" si="228"/>
        <v/>
      </c>
      <c r="KO24" s="91" t="str">
        <f t="shared" si="229"/>
        <v/>
      </c>
      <c r="KP24" s="82"/>
      <c r="KQ24" s="24"/>
      <c r="KR24" s="2" t="str">
        <f t="shared" si="138"/>
        <v/>
      </c>
      <c r="KS24" s="95" t="str">
        <f t="shared" si="139"/>
        <v/>
      </c>
      <c r="KT24" s="24"/>
      <c r="KU24" s="24"/>
      <c r="KV24" s="2" t="str">
        <f t="shared" si="230"/>
        <v/>
      </c>
      <c r="KW24" s="95" t="str">
        <f t="shared" si="231"/>
        <v/>
      </c>
      <c r="KX24" s="24"/>
      <c r="KY24" s="24"/>
      <c r="KZ24" s="2" t="str">
        <f t="shared" si="53"/>
        <v/>
      </c>
      <c r="LA24" s="95" t="str">
        <f t="shared" si="170"/>
        <v/>
      </c>
      <c r="LB24" s="24"/>
      <c r="LC24" s="24"/>
      <c r="LD24" s="2" t="str">
        <f t="shared" si="140"/>
        <v/>
      </c>
      <c r="LE24" s="95" t="str">
        <f t="shared" si="171"/>
        <v/>
      </c>
      <c r="LF24" s="24"/>
      <c r="LG24" s="24"/>
      <c r="LH24" s="2" t="str">
        <f t="shared" si="141"/>
        <v/>
      </c>
      <c r="LI24" s="95" t="str">
        <f t="shared" si="142"/>
        <v/>
      </c>
      <c r="LK24" s="90" t="str">
        <f t="shared" si="232"/>
        <v/>
      </c>
      <c r="LL24" s="91" t="str">
        <f t="shared" si="233"/>
        <v/>
      </c>
      <c r="LM24" s="82"/>
      <c r="LN24" s="24"/>
      <c r="LO24" s="2" t="str">
        <f t="shared" si="145"/>
        <v/>
      </c>
      <c r="LP24" s="95" t="str">
        <f t="shared" si="146"/>
        <v/>
      </c>
      <c r="LQ24" s="24"/>
      <c r="LR24" s="24"/>
      <c r="LS24" s="2" t="str">
        <f t="shared" si="234"/>
        <v/>
      </c>
      <c r="LT24" s="95" t="str">
        <f t="shared" si="235"/>
        <v/>
      </c>
    </row>
    <row r="25" spans="1:332" ht="15" customHeight="1">
      <c r="A25" s="114"/>
      <c r="B25" s="113"/>
      <c r="C25" s="83"/>
      <c r="D25" s="25"/>
      <c r="E25" s="148" t="str">
        <f t="shared" si="56"/>
        <v/>
      </c>
      <c r="F25" s="118" t="str">
        <f t="shared" si="0"/>
        <v/>
      </c>
      <c r="G25" s="25"/>
      <c r="H25" s="25"/>
      <c r="I25" s="148" t="str">
        <f t="shared" si="172"/>
        <v/>
      </c>
      <c r="J25" s="118" t="str">
        <f t="shared" si="173"/>
        <v/>
      </c>
      <c r="K25" s="25"/>
      <c r="L25" s="25"/>
      <c r="M25" s="148" t="str">
        <f t="shared" si="174"/>
        <v/>
      </c>
      <c r="N25" s="118" t="str">
        <f t="shared" si="175"/>
        <v/>
      </c>
      <c r="O25" s="25"/>
      <c r="P25" s="25"/>
      <c r="Q25" s="148" t="str">
        <f t="shared" si="176"/>
        <v/>
      </c>
      <c r="R25" s="118" t="str">
        <f t="shared" si="177"/>
        <v/>
      </c>
      <c r="S25" s="25"/>
      <c r="T25" s="25"/>
      <c r="U25" s="148" t="str">
        <f t="shared" si="178"/>
        <v/>
      </c>
      <c r="V25" s="118" t="str">
        <f t="shared" si="179"/>
        <v/>
      </c>
      <c r="W25" s="92"/>
      <c r="X25" s="93" t="str">
        <f t="shared" si="180"/>
        <v/>
      </c>
      <c r="Y25" s="94" t="str">
        <f t="shared" si="181"/>
        <v/>
      </c>
      <c r="Z25" s="83"/>
      <c r="AA25" s="25"/>
      <c r="AB25" s="148" t="str">
        <f t="shared" si="62"/>
        <v/>
      </c>
      <c r="AC25" s="118" t="str">
        <f t="shared" si="9"/>
        <v/>
      </c>
      <c r="AD25" s="25"/>
      <c r="AE25" s="25"/>
      <c r="AF25" s="148" t="str">
        <f t="shared" si="182"/>
        <v/>
      </c>
      <c r="AG25" s="118" t="str">
        <f t="shared" si="183"/>
        <v/>
      </c>
      <c r="AH25" s="25"/>
      <c r="AI25" s="25"/>
      <c r="AJ25" s="148" t="str">
        <f t="shared" si="12"/>
        <v/>
      </c>
      <c r="AK25" s="118" t="str">
        <f t="shared" si="13"/>
        <v/>
      </c>
      <c r="AL25" s="25"/>
      <c r="AM25" s="25"/>
      <c r="AN25" s="148" t="str">
        <f t="shared" si="14"/>
        <v/>
      </c>
      <c r="AO25" s="118" t="str">
        <f t="shared" si="15"/>
        <v/>
      </c>
      <c r="AP25" s="25"/>
      <c r="AQ25" s="25"/>
      <c r="AR25" s="148" t="str">
        <f t="shared" si="16"/>
        <v/>
      </c>
      <c r="AS25" s="118" t="str">
        <f t="shared" si="17"/>
        <v/>
      </c>
      <c r="AU25" s="93" t="str">
        <f t="shared" si="184"/>
        <v/>
      </c>
      <c r="AV25" s="94" t="str">
        <f t="shared" si="185"/>
        <v/>
      </c>
      <c r="AW25" s="83"/>
      <c r="AX25" s="25"/>
      <c r="AY25" s="148" t="str">
        <f t="shared" si="63"/>
        <v/>
      </c>
      <c r="AZ25" s="118" t="str">
        <f t="shared" si="64"/>
        <v/>
      </c>
      <c r="BA25" s="25"/>
      <c r="BB25" s="25"/>
      <c r="BC25" s="148" t="str">
        <f t="shared" si="186"/>
        <v/>
      </c>
      <c r="BD25" s="118" t="str">
        <f t="shared" si="187"/>
        <v/>
      </c>
      <c r="BE25" s="25"/>
      <c r="BF25" s="25"/>
      <c r="BG25" s="148" t="str">
        <f t="shared" si="20"/>
        <v/>
      </c>
      <c r="BH25" s="118" t="str">
        <f t="shared" si="148"/>
        <v/>
      </c>
      <c r="BI25" s="25"/>
      <c r="BJ25" s="25"/>
      <c r="BK25" s="148" t="str">
        <f t="shared" si="65"/>
        <v/>
      </c>
      <c r="BL25" s="118" t="str">
        <f t="shared" si="149"/>
        <v/>
      </c>
      <c r="BM25" s="25"/>
      <c r="BN25" s="25"/>
      <c r="BO25" s="148" t="str">
        <f t="shared" si="66"/>
        <v/>
      </c>
      <c r="BP25" s="118" t="str">
        <f t="shared" si="67"/>
        <v/>
      </c>
      <c r="BR25" s="93" t="str">
        <f t="shared" si="188"/>
        <v/>
      </c>
      <c r="BS25" s="94" t="str">
        <f t="shared" si="189"/>
        <v/>
      </c>
      <c r="BT25" s="83"/>
      <c r="BU25" s="25"/>
      <c r="BV25" s="148" t="str">
        <f t="shared" si="69"/>
        <v/>
      </c>
      <c r="BW25" s="118" t="str">
        <f t="shared" si="70"/>
        <v/>
      </c>
      <c r="BX25" s="25"/>
      <c r="BY25" s="25"/>
      <c r="BZ25" s="148" t="str">
        <f t="shared" si="190"/>
        <v/>
      </c>
      <c r="CA25" s="118" t="str">
        <f t="shared" si="191"/>
        <v/>
      </c>
      <c r="CB25" s="25"/>
      <c r="CC25" s="25"/>
      <c r="CD25" s="148" t="str">
        <f t="shared" si="23"/>
        <v/>
      </c>
      <c r="CE25" s="118" t="str">
        <f t="shared" si="150"/>
        <v/>
      </c>
      <c r="CF25" s="25"/>
      <c r="CG25" s="25"/>
      <c r="CH25" s="148" t="str">
        <f t="shared" si="71"/>
        <v/>
      </c>
      <c r="CI25" s="118" t="str">
        <f t="shared" si="151"/>
        <v/>
      </c>
      <c r="CJ25" s="25"/>
      <c r="CK25" s="25"/>
      <c r="CL25" s="148" t="str">
        <f t="shared" si="72"/>
        <v/>
      </c>
      <c r="CM25" s="118" t="str">
        <f t="shared" si="73"/>
        <v/>
      </c>
      <c r="CO25" s="93" t="str">
        <f t="shared" si="192"/>
        <v/>
      </c>
      <c r="CP25" s="94" t="str">
        <f t="shared" si="193"/>
        <v/>
      </c>
      <c r="CQ25" s="83"/>
      <c r="CR25" s="25"/>
      <c r="CS25" s="148" t="str">
        <f t="shared" si="75"/>
        <v/>
      </c>
      <c r="CT25" s="118" t="str">
        <f t="shared" si="76"/>
        <v/>
      </c>
      <c r="CU25" s="25"/>
      <c r="CV25" s="25"/>
      <c r="CW25" s="148" t="str">
        <f t="shared" si="194"/>
        <v/>
      </c>
      <c r="CX25" s="118" t="str">
        <f t="shared" si="195"/>
        <v/>
      </c>
      <c r="CY25" s="25"/>
      <c r="CZ25" s="25"/>
      <c r="DA25" s="148" t="str">
        <f t="shared" si="26"/>
        <v/>
      </c>
      <c r="DB25" s="118" t="str">
        <f t="shared" si="152"/>
        <v/>
      </c>
      <c r="DC25" s="25"/>
      <c r="DD25" s="25"/>
      <c r="DE25" s="148" t="str">
        <f t="shared" si="77"/>
        <v/>
      </c>
      <c r="DF25" s="118" t="str">
        <f t="shared" si="153"/>
        <v/>
      </c>
      <c r="DG25" s="25"/>
      <c r="DH25" s="25"/>
      <c r="DI25" s="148" t="str">
        <f t="shared" si="78"/>
        <v/>
      </c>
      <c r="DJ25" s="118" t="str">
        <f t="shared" si="79"/>
        <v/>
      </c>
      <c r="DL25" s="93" t="str">
        <f t="shared" si="196"/>
        <v/>
      </c>
      <c r="DM25" s="94" t="str">
        <f t="shared" si="197"/>
        <v/>
      </c>
      <c r="DN25" s="83"/>
      <c r="DO25" s="25"/>
      <c r="DP25" s="148" t="str">
        <f t="shared" si="82"/>
        <v/>
      </c>
      <c r="DQ25" s="118" t="str">
        <f t="shared" si="83"/>
        <v/>
      </c>
      <c r="DR25" s="25"/>
      <c r="DS25" s="25"/>
      <c r="DT25" s="148" t="str">
        <f t="shared" si="198"/>
        <v/>
      </c>
      <c r="DU25" s="118" t="str">
        <f t="shared" si="199"/>
        <v/>
      </c>
      <c r="DV25" s="25"/>
      <c r="DW25" s="25"/>
      <c r="DX25" s="148" t="str">
        <f t="shared" si="29"/>
        <v/>
      </c>
      <c r="DY25" s="118" t="str">
        <f t="shared" si="154"/>
        <v/>
      </c>
      <c r="DZ25" s="25"/>
      <c r="EA25" s="25"/>
      <c r="EB25" s="148" t="str">
        <f t="shared" si="84"/>
        <v/>
      </c>
      <c r="EC25" s="118" t="str">
        <f t="shared" si="155"/>
        <v/>
      </c>
      <c r="ED25" s="25"/>
      <c r="EE25" s="25"/>
      <c r="EF25" s="148" t="str">
        <f t="shared" si="85"/>
        <v/>
      </c>
      <c r="EG25" s="118" t="str">
        <f t="shared" si="86"/>
        <v/>
      </c>
      <c r="EI25" s="93" t="str">
        <f t="shared" si="200"/>
        <v/>
      </c>
      <c r="EJ25" s="94" t="str">
        <f t="shared" si="201"/>
        <v/>
      </c>
      <c r="EK25" s="83"/>
      <c r="EL25" s="25"/>
      <c r="EM25" s="148" t="str">
        <f t="shared" si="89"/>
        <v/>
      </c>
      <c r="EN25" s="118" t="str">
        <f t="shared" si="90"/>
        <v/>
      </c>
      <c r="EO25" s="25"/>
      <c r="EP25" s="25"/>
      <c r="EQ25" s="148" t="str">
        <f t="shared" si="202"/>
        <v/>
      </c>
      <c r="ER25" s="118" t="str">
        <f t="shared" si="203"/>
        <v/>
      </c>
      <c r="ES25" s="25"/>
      <c r="ET25" s="25"/>
      <c r="EU25" s="148" t="str">
        <f t="shared" si="32"/>
        <v/>
      </c>
      <c r="EV25" s="118" t="str">
        <f t="shared" si="156"/>
        <v/>
      </c>
      <c r="EW25" s="25"/>
      <c r="EX25" s="25"/>
      <c r="EY25" s="148" t="str">
        <f t="shared" si="91"/>
        <v/>
      </c>
      <c r="EZ25" s="118" t="str">
        <f t="shared" si="157"/>
        <v/>
      </c>
      <c r="FA25" s="25"/>
      <c r="FB25" s="25"/>
      <c r="FC25" s="148" t="str">
        <f t="shared" si="92"/>
        <v/>
      </c>
      <c r="FD25" s="118" t="str">
        <f t="shared" si="93"/>
        <v/>
      </c>
      <c r="FF25" s="93" t="str">
        <f t="shared" si="204"/>
        <v/>
      </c>
      <c r="FG25" s="94" t="str">
        <f t="shared" si="205"/>
        <v/>
      </c>
      <c r="FH25" s="83"/>
      <c r="FI25" s="25"/>
      <c r="FJ25" s="148" t="str">
        <f t="shared" si="96"/>
        <v/>
      </c>
      <c r="FK25" s="118" t="str">
        <f t="shared" si="97"/>
        <v/>
      </c>
      <c r="FL25" s="25"/>
      <c r="FM25" s="25"/>
      <c r="FN25" s="148" t="str">
        <f t="shared" si="206"/>
        <v/>
      </c>
      <c r="FO25" s="118" t="str">
        <f t="shared" si="207"/>
        <v/>
      </c>
      <c r="FP25" s="25"/>
      <c r="FQ25" s="25"/>
      <c r="FR25" s="148" t="str">
        <f t="shared" si="35"/>
        <v/>
      </c>
      <c r="FS25" s="118" t="str">
        <f t="shared" si="158"/>
        <v/>
      </c>
      <c r="FT25" s="25"/>
      <c r="FU25" s="25"/>
      <c r="FV25" s="148" t="str">
        <f t="shared" si="98"/>
        <v/>
      </c>
      <c r="FW25" s="118" t="str">
        <f t="shared" si="159"/>
        <v/>
      </c>
      <c r="FX25" s="25"/>
      <c r="FY25" s="25"/>
      <c r="FZ25" s="148" t="str">
        <f t="shared" si="99"/>
        <v/>
      </c>
      <c r="GA25" s="118" t="str">
        <f t="shared" si="100"/>
        <v/>
      </c>
      <c r="GC25" s="93" t="str">
        <f t="shared" si="208"/>
        <v/>
      </c>
      <c r="GD25" s="94" t="str">
        <f t="shared" si="209"/>
        <v/>
      </c>
      <c r="GE25" s="83"/>
      <c r="GF25" s="25"/>
      <c r="GG25" s="148" t="str">
        <f t="shared" si="103"/>
        <v/>
      </c>
      <c r="GH25" s="118" t="str">
        <f t="shared" si="104"/>
        <v/>
      </c>
      <c r="GI25" s="25"/>
      <c r="GJ25" s="25"/>
      <c r="GK25" s="148" t="str">
        <f t="shared" si="210"/>
        <v/>
      </c>
      <c r="GL25" s="118" t="str">
        <f t="shared" si="211"/>
        <v/>
      </c>
      <c r="GM25" s="25"/>
      <c r="GN25" s="25"/>
      <c r="GO25" s="148" t="str">
        <f t="shared" si="38"/>
        <v/>
      </c>
      <c r="GP25" s="118" t="str">
        <f t="shared" si="160"/>
        <v/>
      </c>
      <c r="GQ25" s="25"/>
      <c r="GR25" s="25"/>
      <c r="GS25" s="148" t="str">
        <f t="shared" si="105"/>
        <v/>
      </c>
      <c r="GT25" s="118" t="str">
        <f t="shared" si="161"/>
        <v/>
      </c>
      <c r="GU25" s="25"/>
      <c r="GV25" s="25"/>
      <c r="GW25" s="148" t="str">
        <f t="shared" si="106"/>
        <v/>
      </c>
      <c r="GX25" s="118" t="str">
        <f t="shared" si="107"/>
        <v/>
      </c>
      <c r="GZ25" s="93" t="str">
        <f t="shared" si="212"/>
        <v/>
      </c>
      <c r="HA25" s="94" t="str">
        <f t="shared" si="213"/>
        <v/>
      </c>
      <c r="HB25" s="83"/>
      <c r="HC25" s="25"/>
      <c r="HD25" s="148" t="str">
        <f t="shared" si="110"/>
        <v/>
      </c>
      <c r="HE25" s="118" t="str">
        <f t="shared" si="111"/>
        <v/>
      </c>
      <c r="HF25" s="25"/>
      <c r="HG25" s="25"/>
      <c r="HH25" s="148" t="str">
        <f t="shared" si="214"/>
        <v/>
      </c>
      <c r="HI25" s="118" t="str">
        <f t="shared" si="215"/>
        <v/>
      </c>
      <c r="HJ25" s="25"/>
      <c r="HK25" s="25"/>
      <c r="HL25" s="148" t="str">
        <f t="shared" si="41"/>
        <v/>
      </c>
      <c r="HM25" s="118" t="str">
        <f t="shared" si="162"/>
        <v/>
      </c>
      <c r="HN25" s="25"/>
      <c r="HO25" s="25"/>
      <c r="HP25" s="148" t="str">
        <f t="shared" si="112"/>
        <v/>
      </c>
      <c r="HQ25" s="118" t="str">
        <f t="shared" si="163"/>
        <v/>
      </c>
      <c r="HR25" s="25"/>
      <c r="HS25" s="25"/>
      <c r="HT25" s="148" t="str">
        <f t="shared" si="113"/>
        <v/>
      </c>
      <c r="HU25" s="118" t="str">
        <f t="shared" si="114"/>
        <v/>
      </c>
      <c r="HW25" s="93" t="str">
        <f t="shared" si="216"/>
        <v/>
      </c>
      <c r="HX25" s="94" t="str">
        <f t="shared" si="217"/>
        <v/>
      </c>
      <c r="HY25" s="83"/>
      <c r="HZ25" s="25"/>
      <c r="IA25" s="148" t="str">
        <f t="shared" si="117"/>
        <v/>
      </c>
      <c r="IB25" s="118" t="str">
        <f t="shared" si="118"/>
        <v/>
      </c>
      <c r="IC25" s="25"/>
      <c r="ID25" s="25"/>
      <c r="IE25" s="148" t="str">
        <f t="shared" si="218"/>
        <v/>
      </c>
      <c r="IF25" s="118" t="str">
        <f t="shared" si="219"/>
        <v/>
      </c>
      <c r="IG25" s="25"/>
      <c r="IH25" s="25"/>
      <c r="II25" s="148" t="str">
        <f t="shared" si="44"/>
        <v/>
      </c>
      <c r="IJ25" s="118" t="str">
        <f t="shared" si="164"/>
        <v/>
      </c>
      <c r="IK25" s="25"/>
      <c r="IL25" s="25"/>
      <c r="IM25" s="148" t="str">
        <f t="shared" si="119"/>
        <v/>
      </c>
      <c r="IN25" s="118" t="str">
        <f t="shared" si="165"/>
        <v/>
      </c>
      <c r="IO25" s="25"/>
      <c r="IP25" s="25"/>
      <c r="IQ25" s="148" t="str">
        <f t="shared" si="120"/>
        <v/>
      </c>
      <c r="IR25" s="118" t="str">
        <f t="shared" si="121"/>
        <v/>
      </c>
      <c r="IT25" s="93" t="str">
        <f t="shared" si="220"/>
        <v/>
      </c>
      <c r="IU25" s="94" t="str">
        <f t="shared" si="221"/>
        <v/>
      </c>
      <c r="IV25" s="83"/>
      <c r="IW25" s="25"/>
      <c r="IX25" s="148" t="str">
        <f t="shared" si="124"/>
        <v/>
      </c>
      <c r="IY25" s="118" t="str">
        <f t="shared" si="125"/>
        <v/>
      </c>
      <c r="IZ25" s="25"/>
      <c r="JA25" s="25"/>
      <c r="JB25" s="148" t="str">
        <f t="shared" si="222"/>
        <v/>
      </c>
      <c r="JC25" s="118" t="str">
        <f t="shared" si="223"/>
        <v/>
      </c>
      <c r="JD25" s="25"/>
      <c r="JE25" s="25"/>
      <c r="JF25" s="148" t="str">
        <f t="shared" si="47"/>
        <v/>
      </c>
      <c r="JG25" s="118" t="str">
        <f t="shared" si="166"/>
        <v/>
      </c>
      <c r="JH25" s="25"/>
      <c r="JI25" s="25"/>
      <c r="JJ25" s="148" t="str">
        <f t="shared" si="126"/>
        <v/>
      </c>
      <c r="JK25" s="118" t="str">
        <f t="shared" si="167"/>
        <v/>
      </c>
      <c r="JL25" s="25"/>
      <c r="JM25" s="25"/>
      <c r="JN25" s="148" t="str">
        <f t="shared" si="127"/>
        <v/>
      </c>
      <c r="JO25" s="118" t="str">
        <f t="shared" si="128"/>
        <v/>
      </c>
      <c r="JP25" s="92"/>
      <c r="JQ25" s="93" t="str">
        <f t="shared" si="224"/>
        <v/>
      </c>
      <c r="JR25" s="94" t="str">
        <f t="shared" si="225"/>
        <v/>
      </c>
      <c r="JS25" s="83"/>
      <c r="JT25" s="25"/>
      <c r="JU25" s="148" t="str">
        <f t="shared" si="131"/>
        <v/>
      </c>
      <c r="JV25" s="118" t="str">
        <f t="shared" si="132"/>
        <v/>
      </c>
      <c r="JW25" s="25"/>
      <c r="JX25" s="25"/>
      <c r="JY25" s="148" t="str">
        <f t="shared" si="226"/>
        <v/>
      </c>
      <c r="JZ25" s="118" t="str">
        <f t="shared" si="227"/>
        <v/>
      </c>
      <c r="KA25" s="25"/>
      <c r="KB25" s="25"/>
      <c r="KC25" s="148" t="str">
        <f t="shared" si="50"/>
        <v/>
      </c>
      <c r="KD25" s="118" t="str">
        <f t="shared" si="168"/>
        <v/>
      </c>
      <c r="KE25" s="25"/>
      <c r="KF25" s="25"/>
      <c r="KG25" s="148" t="str">
        <f t="shared" si="133"/>
        <v/>
      </c>
      <c r="KH25" s="118" t="str">
        <f t="shared" si="169"/>
        <v/>
      </c>
      <c r="KI25" s="25"/>
      <c r="KJ25" s="25"/>
      <c r="KK25" s="148" t="str">
        <f t="shared" si="134"/>
        <v/>
      </c>
      <c r="KL25" s="118" t="str">
        <f t="shared" si="135"/>
        <v/>
      </c>
      <c r="KN25" s="93" t="str">
        <f t="shared" si="228"/>
        <v/>
      </c>
      <c r="KO25" s="94" t="str">
        <f t="shared" si="229"/>
        <v/>
      </c>
      <c r="KP25" s="83"/>
      <c r="KQ25" s="25"/>
      <c r="KR25" s="148" t="str">
        <f t="shared" si="138"/>
        <v/>
      </c>
      <c r="KS25" s="118" t="str">
        <f t="shared" si="139"/>
        <v/>
      </c>
      <c r="KT25" s="25"/>
      <c r="KU25" s="25"/>
      <c r="KV25" s="148" t="str">
        <f t="shared" si="230"/>
        <v/>
      </c>
      <c r="KW25" s="118" t="str">
        <f t="shared" si="231"/>
        <v/>
      </c>
      <c r="KX25" s="25"/>
      <c r="KY25" s="25"/>
      <c r="KZ25" s="148" t="str">
        <f t="shared" si="53"/>
        <v/>
      </c>
      <c r="LA25" s="118" t="str">
        <f t="shared" si="170"/>
        <v/>
      </c>
      <c r="LB25" s="25"/>
      <c r="LC25" s="25"/>
      <c r="LD25" s="148" t="str">
        <f t="shared" si="140"/>
        <v/>
      </c>
      <c r="LE25" s="118" t="str">
        <f t="shared" si="171"/>
        <v/>
      </c>
      <c r="LF25" s="25"/>
      <c r="LG25" s="25"/>
      <c r="LH25" s="148" t="str">
        <f t="shared" si="141"/>
        <v/>
      </c>
      <c r="LI25" s="118" t="str">
        <f t="shared" si="142"/>
        <v/>
      </c>
      <c r="LK25" s="93" t="str">
        <f t="shared" si="232"/>
        <v/>
      </c>
      <c r="LL25" s="94" t="str">
        <f t="shared" si="233"/>
        <v/>
      </c>
      <c r="LM25" s="83"/>
      <c r="LN25" s="25"/>
      <c r="LO25" s="148" t="str">
        <f t="shared" si="145"/>
        <v/>
      </c>
      <c r="LP25" s="118" t="str">
        <f t="shared" si="146"/>
        <v/>
      </c>
      <c r="LQ25" s="25"/>
      <c r="LR25" s="25"/>
      <c r="LS25" s="148" t="str">
        <f t="shared" si="234"/>
        <v/>
      </c>
      <c r="LT25" s="118" t="str">
        <f t="shared" si="235"/>
        <v/>
      </c>
    </row>
    <row r="26" spans="1:332" ht="15" customHeight="1">
      <c r="A26" s="112"/>
      <c r="B26" s="111"/>
      <c r="C26" s="82"/>
      <c r="D26" s="24"/>
      <c r="E26" s="2" t="str">
        <f t="shared" si="56"/>
        <v/>
      </c>
      <c r="F26" s="95" t="str">
        <f t="shared" si="0"/>
        <v/>
      </c>
      <c r="G26" s="24"/>
      <c r="H26" s="24"/>
      <c r="I26" s="2" t="str">
        <f t="shared" si="172"/>
        <v/>
      </c>
      <c r="J26" s="95" t="str">
        <f t="shared" si="173"/>
        <v/>
      </c>
      <c r="K26" s="24"/>
      <c r="L26" s="24"/>
      <c r="M26" s="2" t="str">
        <f t="shared" si="174"/>
        <v/>
      </c>
      <c r="N26" s="95" t="str">
        <f t="shared" si="175"/>
        <v/>
      </c>
      <c r="O26" s="24"/>
      <c r="P26" s="24"/>
      <c r="Q26" s="2" t="str">
        <f t="shared" si="176"/>
        <v/>
      </c>
      <c r="R26" s="95" t="str">
        <f t="shared" si="177"/>
        <v/>
      </c>
      <c r="S26" s="24"/>
      <c r="T26" s="24"/>
      <c r="U26" s="2" t="str">
        <f t="shared" si="178"/>
        <v/>
      </c>
      <c r="V26" s="95" t="str">
        <f t="shared" si="179"/>
        <v/>
      </c>
      <c r="W26" s="92"/>
      <c r="X26" s="90" t="str">
        <f t="shared" si="180"/>
        <v/>
      </c>
      <c r="Y26" s="91" t="str">
        <f t="shared" si="181"/>
        <v/>
      </c>
      <c r="Z26" s="82"/>
      <c r="AA26" s="24"/>
      <c r="AB26" s="2" t="str">
        <f t="shared" si="62"/>
        <v/>
      </c>
      <c r="AC26" s="95" t="str">
        <f t="shared" si="9"/>
        <v/>
      </c>
      <c r="AD26" s="24"/>
      <c r="AE26" s="24"/>
      <c r="AF26" s="2" t="str">
        <f t="shared" si="182"/>
        <v/>
      </c>
      <c r="AG26" s="95" t="str">
        <f t="shared" si="183"/>
        <v/>
      </c>
      <c r="AH26" s="24"/>
      <c r="AI26" s="24"/>
      <c r="AJ26" s="2" t="str">
        <f t="shared" si="12"/>
        <v/>
      </c>
      <c r="AK26" s="95" t="str">
        <f t="shared" si="13"/>
        <v/>
      </c>
      <c r="AL26" s="24"/>
      <c r="AM26" s="24"/>
      <c r="AN26" s="2" t="str">
        <f t="shared" si="14"/>
        <v/>
      </c>
      <c r="AO26" s="95" t="str">
        <f t="shared" si="15"/>
        <v/>
      </c>
      <c r="AP26" s="24"/>
      <c r="AQ26" s="24"/>
      <c r="AR26" s="2" t="str">
        <f t="shared" si="16"/>
        <v/>
      </c>
      <c r="AS26" s="95" t="str">
        <f t="shared" si="17"/>
        <v/>
      </c>
      <c r="AU26" s="90" t="str">
        <f t="shared" si="184"/>
        <v/>
      </c>
      <c r="AV26" s="91" t="str">
        <f t="shared" si="185"/>
        <v/>
      </c>
      <c r="AW26" s="82"/>
      <c r="AX26" s="24"/>
      <c r="AY26" s="2" t="str">
        <f t="shared" si="63"/>
        <v/>
      </c>
      <c r="AZ26" s="95" t="str">
        <f t="shared" si="64"/>
        <v/>
      </c>
      <c r="BA26" s="24"/>
      <c r="BB26" s="24"/>
      <c r="BC26" s="2" t="str">
        <f t="shared" si="186"/>
        <v/>
      </c>
      <c r="BD26" s="95" t="str">
        <f t="shared" si="187"/>
        <v/>
      </c>
      <c r="BE26" s="24"/>
      <c r="BF26" s="24"/>
      <c r="BG26" s="2" t="str">
        <f t="shared" si="20"/>
        <v/>
      </c>
      <c r="BH26" s="95" t="str">
        <f t="shared" si="148"/>
        <v/>
      </c>
      <c r="BI26" s="24"/>
      <c r="BJ26" s="24"/>
      <c r="BK26" s="2" t="str">
        <f t="shared" si="65"/>
        <v/>
      </c>
      <c r="BL26" s="95" t="str">
        <f t="shared" si="149"/>
        <v/>
      </c>
      <c r="BM26" s="24"/>
      <c r="BN26" s="24"/>
      <c r="BO26" s="2" t="str">
        <f t="shared" si="66"/>
        <v/>
      </c>
      <c r="BP26" s="95" t="str">
        <f t="shared" si="67"/>
        <v/>
      </c>
      <c r="BR26" s="90" t="str">
        <f t="shared" si="188"/>
        <v/>
      </c>
      <c r="BS26" s="91" t="str">
        <f t="shared" si="189"/>
        <v/>
      </c>
      <c r="BT26" s="82"/>
      <c r="BU26" s="24"/>
      <c r="BV26" s="2" t="str">
        <f t="shared" si="69"/>
        <v/>
      </c>
      <c r="BW26" s="95" t="str">
        <f t="shared" si="70"/>
        <v/>
      </c>
      <c r="BX26" s="24"/>
      <c r="BY26" s="24"/>
      <c r="BZ26" s="2" t="str">
        <f t="shared" si="190"/>
        <v/>
      </c>
      <c r="CA26" s="95" t="str">
        <f t="shared" si="191"/>
        <v/>
      </c>
      <c r="CB26" s="24"/>
      <c r="CC26" s="24"/>
      <c r="CD26" s="2" t="str">
        <f t="shared" si="23"/>
        <v/>
      </c>
      <c r="CE26" s="95" t="str">
        <f t="shared" si="150"/>
        <v/>
      </c>
      <c r="CF26" s="24"/>
      <c r="CG26" s="24"/>
      <c r="CH26" s="2" t="str">
        <f t="shared" si="71"/>
        <v/>
      </c>
      <c r="CI26" s="95" t="str">
        <f t="shared" si="151"/>
        <v/>
      </c>
      <c r="CJ26" s="24"/>
      <c r="CK26" s="24"/>
      <c r="CL26" s="2" t="str">
        <f t="shared" si="72"/>
        <v/>
      </c>
      <c r="CM26" s="95" t="str">
        <f t="shared" si="73"/>
        <v/>
      </c>
      <c r="CO26" s="90" t="str">
        <f t="shared" si="192"/>
        <v/>
      </c>
      <c r="CP26" s="91" t="str">
        <f t="shared" si="193"/>
        <v/>
      </c>
      <c r="CQ26" s="82"/>
      <c r="CR26" s="24"/>
      <c r="CS26" s="2" t="str">
        <f t="shared" si="75"/>
        <v/>
      </c>
      <c r="CT26" s="95" t="str">
        <f t="shared" si="76"/>
        <v/>
      </c>
      <c r="CU26" s="24"/>
      <c r="CV26" s="24"/>
      <c r="CW26" s="2" t="str">
        <f t="shared" si="194"/>
        <v/>
      </c>
      <c r="CX26" s="95" t="str">
        <f t="shared" si="195"/>
        <v/>
      </c>
      <c r="CY26" s="24"/>
      <c r="CZ26" s="24"/>
      <c r="DA26" s="2" t="str">
        <f t="shared" si="26"/>
        <v/>
      </c>
      <c r="DB26" s="95" t="str">
        <f t="shared" si="152"/>
        <v/>
      </c>
      <c r="DC26" s="24"/>
      <c r="DD26" s="24"/>
      <c r="DE26" s="2" t="str">
        <f t="shared" si="77"/>
        <v/>
      </c>
      <c r="DF26" s="95" t="str">
        <f t="shared" si="153"/>
        <v/>
      </c>
      <c r="DG26" s="24"/>
      <c r="DH26" s="24"/>
      <c r="DI26" s="2" t="str">
        <f t="shared" si="78"/>
        <v/>
      </c>
      <c r="DJ26" s="95" t="str">
        <f t="shared" si="79"/>
        <v/>
      </c>
      <c r="DL26" s="90" t="str">
        <f t="shared" si="196"/>
        <v/>
      </c>
      <c r="DM26" s="91" t="str">
        <f t="shared" si="197"/>
        <v/>
      </c>
      <c r="DN26" s="82"/>
      <c r="DO26" s="24"/>
      <c r="DP26" s="2" t="str">
        <f t="shared" si="82"/>
        <v/>
      </c>
      <c r="DQ26" s="95" t="str">
        <f t="shared" si="83"/>
        <v/>
      </c>
      <c r="DR26" s="24"/>
      <c r="DS26" s="24"/>
      <c r="DT26" s="2" t="str">
        <f t="shared" si="198"/>
        <v/>
      </c>
      <c r="DU26" s="95" t="str">
        <f t="shared" si="199"/>
        <v/>
      </c>
      <c r="DV26" s="24"/>
      <c r="DW26" s="24"/>
      <c r="DX26" s="2" t="str">
        <f t="shared" si="29"/>
        <v/>
      </c>
      <c r="DY26" s="95" t="str">
        <f t="shared" si="154"/>
        <v/>
      </c>
      <c r="DZ26" s="24"/>
      <c r="EA26" s="24"/>
      <c r="EB26" s="2" t="str">
        <f t="shared" si="84"/>
        <v/>
      </c>
      <c r="EC26" s="95" t="str">
        <f t="shared" si="155"/>
        <v/>
      </c>
      <c r="ED26" s="24"/>
      <c r="EE26" s="24"/>
      <c r="EF26" s="2" t="str">
        <f t="shared" si="85"/>
        <v/>
      </c>
      <c r="EG26" s="95" t="str">
        <f t="shared" si="86"/>
        <v/>
      </c>
      <c r="EI26" s="90" t="str">
        <f t="shared" si="200"/>
        <v/>
      </c>
      <c r="EJ26" s="91" t="str">
        <f t="shared" si="201"/>
        <v/>
      </c>
      <c r="EK26" s="82"/>
      <c r="EL26" s="24"/>
      <c r="EM26" s="2" t="str">
        <f t="shared" si="89"/>
        <v/>
      </c>
      <c r="EN26" s="95" t="str">
        <f t="shared" si="90"/>
        <v/>
      </c>
      <c r="EO26" s="24"/>
      <c r="EP26" s="24"/>
      <c r="EQ26" s="2" t="str">
        <f t="shared" si="202"/>
        <v/>
      </c>
      <c r="ER26" s="95" t="str">
        <f t="shared" si="203"/>
        <v/>
      </c>
      <c r="ES26" s="24"/>
      <c r="ET26" s="24"/>
      <c r="EU26" s="2" t="str">
        <f t="shared" si="32"/>
        <v/>
      </c>
      <c r="EV26" s="95" t="str">
        <f t="shared" si="156"/>
        <v/>
      </c>
      <c r="EW26" s="24"/>
      <c r="EX26" s="24"/>
      <c r="EY26" s="2" t="str">
        <f t="shared" si="91"/>
        <v/>
      </c>
      <c r="EZ26" s="95" t="str">
        <f t="shared" si="157"/>
        <v/>
      </c>
      <c r="FA26" s="24"/>
      <c r="FB26" s="24"/>
      <c r="FC26" s="2" t="str">
        <f t="shared" si="92"/>
        <v/>
      </c>
      <c r="FD26" s="95" t="str">
        <f t="shared" si="93"/>
        <v/>
      </c>
      <c r="FF26" s="90" t="str">
        <f t="shared" si="204"/>
        <v/>
      </c>
      <c r="FG26" s="91" t="str">
        <f t="shared" si="205"/>
        <v/>
      </c>
      <c r="FH26" s="82"/>
      <c r="FI26" s="24"/>
      <c r="FJ26" s="2" t="str">
        <f t="shared" si="96"/>
        <v/>
      </c>
      <c r="FK26" s="95" t="str">
        <f t="shared" si="97"/>
        <v/>
      </c>
      <c r="FL26" s="24"/>
      <c r="FM26" s="24"/>
      <c r="FN26" s="2" t="str">
        <f t="shared" si="206"/>
        <v/>
      </c>
      <c r="FO26" s="95" t="str">
        <f t="shared" si="207"/>
        <v/>
      </c>
      <c r="FP26" s="24"/>
      <c r="FQ26" s="24"/>
      <c r="FR26" s="2" t="str">
        <f t="shared" si="35"/>
        <v/>
      </c>
      <c r="FS26" s="95" t="str">
        <f t="shared" si="158"/>
        <v/>
      </c>
      <c r="FT26" s="24"/>
      <c r="FU26" s="24"/>
      <c r="FV26" s="2" t="str">
        <f t="shared" si="98"/>
        <v/>
      </c>
      <c r="FW26" s="95" t="str">
        <f t="shared" si="159"/>
        <v/>
      </c>
      <c r="FX26" s="24"/>
      <c r="FY26" s="24"/>
      <c r="FZ26" s="2" t="str">
        <f t="shared" si="99"/>
        <v/>
      </c>
      <c r="GA26" s="95" t="str">
        <f t="shared" si="100"/>
        <v/>
      </c>
      <c r="GC26" s="90" t="str">
        <f t="shared" si="208"/>
        <v/>
      </c>
      <c r="GD26" s="91" t="str">
        <f t="shared" si="209"/>
        <v/>
      </c>
      <c r="GE26" s="82"/>
      <c r="GF26" s="24"/>
      <c r="GG26" s="2" t="str">
        <f t="shared" si="103"/>
        <v/>
      </c>
      <c r="GH26" s="95" t="str">
        <f t="shared" si="104"/>
        <v/>
      </c>
      <c r="GI26" s="24"/>
      <c r="GJ26" s="24"/>
      <c r="GK26" s="2" t="str">
        <f t="shared" si="210"/>
        <v/>
      </c>
      <c r="GL26" s="95" t="str">
        <f t="shared" si="211"/>
        <v/>
      </c>
      <c r="GM26" s="24"/>
      <c r="GN26" s="24"/>
      <c r="GO26" s="2" t="str">
        <f t="shared" si="38"/>
        <v/>
      </c>
      <c r="GP26" s="95" t="str">
        <f t="shared" si="160"/>
        <v/>
      </c>
      <c r="GQ26" s="24"/>
      <c r="GR26" s="24"/>
      <c r="GS26" s="2" t="str">
        <f t="shared" si="105"/>
        <v/>
      </c>
      <c r="GT26" s="95" t="str">
        <f t="shared" si="161"/>
        <v/>
      </c>
      <c r="GU26" s="24"/>
      <c r="GV26" s="24"/>
      <c r="GW26" s="2" t="str">
        <f t="shared" si="106"/>
        <v/>
      </c>
      <c r="GX26" s="95" t="str">
        <f t="shared" si="107"/>
        <v/>
      </c>
      <c r="GZ26" s="90" t="str">
        <f t="shared" si="212"/>
        <v/>
      </c>
      <c r="HA26" s="91" t="str">
        <f t="shared" si="213"/>
        <v/>
      </c>
      <c r="HB26" s="82"/>
      <c r="HC26" s="24"/>
      <c r="HD26" s="2" t="str">
        <f t="shared" si="110"/>
        <v/>
      </c>
      <c r="HE26" s="95" t="str">
        <f t="shared" si="111"/>
        <v/>
      </c>
      <c r="HF26" s="24"/>
      <c r="HG26" s="24"/>
      <c r="HH26" s="2" t="str">
        <f t="shared" si="214"/>
        <v/>
      </c>
      <c r="HI26" s="95" t="str">
        <f t="shared" si="215"/>
        <v/>
      </c>
      <c r="HJ26" s="24"/>
      <c r="HK26" s="24"/>
      <c r="HL26" s="2" t="str">
        <f t="shared" si="41"/>
        <v/>
      </c>
      <c r="HM26" s="95" t="str">
        <f t="shared" si="162"/>
        <v/>
      </c>
      <c r="HN26" s="24"/>
      <c r="HO26" s="24"/>
      <c r="HP26" s="2" t="str">
        <f t="shared" si="112"/>
        <v/>
      </c>
      <c r="HQ26" s="95" t="str">
        <f t="shared" si="163"/>
        <v/>
      </c>
      <c r="HR26" s="24"/>
      <c r="HS26" s="24"/>
      <c r="HT26" s="2" t="str">
        <f t="shared" si="113"/>
        <v/>
      </c>
      <c r="HU26" s="95" t="str">
        <f t="shared" si="114"/>
        <v/>
      </c>
      <c r="HW26" s="90" t="str">
        <f t="shared" si="216"/>
        <v/>
      </c>
      <c r="HX26" s="91" t="str">
        <f t="shared" si="217"/>
        <v/>
      </c>
      <c r="HY26" s="82"/>
      <c r="HZ26" s="24"/>
      <c r="IA26" s="2" t="str">
        <f t="shared" si="117"/>
        <v/>
      </c>
      <c r="IB26" s="95" t="str">
        <f t="shared" si="118"/>
        <v/>
      </c>
      <c r="IC26" s="24"/>
      <c r="ID26" s="24"/>
      <c r="IE26" s="2" t="str">
        <f t="shared" si="218"/>
        <v/>
      </c>
      <c r="IF26" s="95" t="str">
        <f t="shared" si="219"/>
        <v/>
      </c>
      <c r="IG26" s="24"/>
      <c r="IH26" s="24"/>
      <c r="II26" s="2" t="str">
        <f t="shared" si="44"/>
        <v/>
      </c>
      <c r="IJ26" s="95" t="str">
        <f t="shared" si="164"/>
        <v/>
      </c>
      <c r="IK26" s="24"/>
      <c r="IL26" s="24"/>
      <c r="IM26" s="2" t="str">
        <f t="shared" si="119"/>
        <v/>
      </c>
      <c r="IN26" s="95" t="str">
        <f t="shared" si="165"/>
        <v/>
      </c>
      <c r="IO26" s="24"/>
      <c r="IP26" s="24"/>
      <c r="IQ26" s="2" t="str">
        <f t="shared" si="120"/>
        <v/>
      </c>
      <c r="IR26" s="95" t="str">
        <f t="shared" si="121"/>
        <v/>
      </c>
      <c r="IT26" s="90" t="str">
        <f t="shared" si="220"/>
        <v/>
      </c>
      <c r="IU26" s="91" t="str">
        <f t="shared" si="221"/>
        <v/>
      </c>
      <c r="IV26" s="82"/>
      <c r="IW26" s="24"/>
      <c r="IX26" s="2" t="str">
        <f t="shared" si="124"/>
        <v/>
      </c>
      <c r="IY26" s="95" t="str">
        <f t="shared" si="125"/>
        <v/>
      </c>
      <c r="IZ26" s="24"/>
      <c r="JA26" s="24"/>
      <c r="JB26" s="2" t="str">
        <f t="shared" si="222"/>
        <v/>
      </c>
      <c r="JC26" s="95" t="str">
        <f t="shared" si="223"/>
        <v/>
      </c>
      <c r="JD26" s="24"/>
      <c r="JE26" s="24"/>
      <c r="JF26" s="2" t="str">
        <f t="shared" si="47"/>
        <v/>
      </c>
      <c r="JG26" s="95" t="str">
        <f t="shared" si="166"/>
        <v/>
      </c>
      <c r="JH26" s="24"/>
      <c r="JI26" s="24"/>
      <c r="JJ26" s="2" t="str">
        <f t="shared" si="126"/>
        <v/>
      </c>
      <c r="JK26" s="95" t="str">
        <f t="shared" si="167"/>
        <v/>
      </c>
      <c r="JL26" s="24"/>
      <c r="JM26" s="24"/>
      <c r="JN26" s="2" t="str">
        <f t="shared" si="127"/>
        <v/>
      </c>
      <c r="JO26" s="95" t="str">
        <f t="shared" si="128"/>
        <v/>
      </c>
      <c r="JP26" s="92"/>
      <c r="JQ26" s="90" t="str">
        <f t="shared" si="224"/>
        <v/>
      </c>
      <c r="JR26" s="91" t="str">
        <f t="shared" si="225"/>
        <v/>
      </c>
      <c r="JS26" s="82"/>
      <c r="JT26" s="24"/>
      <c r="JU26" s="2" t="str">
        <f t="shared" si="131"/>
        <v/>
      </c>
      <c r="JV26" s="95" t="str">
        <f t="shared" si="132"/>
        <v/>
      </c>
      <c r="JW26" s="24"/>
      <c r="JX26" s="24"/>
      <c r="JY26" s="2" t="str">
        <f t="shared" si="226"/>
        <v/>
      </c>
      <c r="JZ26" s="95" t="str">
        <f t="shared" si="227"/>
        <v/>
      </c>
      <c r="KA26" s="24"/>
      <c r="KB26" s="24"/>
      <c r="KC26" s="2" t="str">
        <f t="shared" si="50"/>
        <v/>
      </c>
      <c r="KD26" s="95" t="str">
        <f t="shared" si="168"/>
        <v/>
      </c>
      <c r="KE26" s="24"/>
      <c r="KF26" s="24"/>
      <c r="KG26" s="2" t="str">
        <f t="shared" si="133"/>
        <v/>
      </c>
      <c r="KH26" s="95" t="str">
        <f t="shared" si="169"/>
        <v/>
      </c>
      <c r="KI26" s="24"/>
      <c r="KJ26" s="24"/>
      <c r="KK26" s="2" t="str">
        <f t="shared" si="134"/>
        <v/>
      </c>
      <c r="KL26" s="95" t="str">
        <f t="shared" si="135"/>
        <v/>
      </c>
      <c r="KN26" s="90" t="str">
        <f t="shared" si="228"/>
        <v/>
      </c>
      <c r="KO26" s="91" t="str">
        <f t="shared" si="229"/>
        <v/>
      </c>
      <c r="KP26" s="82"/>
      <c r="KQ26" s="24"/>
      <c r="KR26" s="2" t="str">
        <f t="shared" si="138"/>
        <v/>
      </c>
      <c r="KS26" s="95" t="str">
        <f t="shared" si="139"/>
        <v/>
      </c>
      <c r="KT26" s="24"/>
      <c r="KU26" s="24"/>
      <c r="KV26" s="2" t="str">
        <f t="shared" si="230"/>
        <v/>
      </c>
      <c r="KW26" s="95" t="str">
        <f t="shared" si="231"/>
        <v/>
      </c>
      <c r="KX26" s="24"/>
      <c r="KY26" s="24"/>
      <c r="KZ26" s="2" t="str">
        <f t="shared" si="53"/>
        <v/>
      </c>
      <c r="LA26" s="95" t="str">
        <f t="shared" si="170"/>
        <v/>
      </c>
      <c r="LB26" s="24"/>
      <c r="LC26" s="24"/>
      <c r="LD26" s="2" t="str">
        <f t="shared" si="140"/>
        <v/>
      </c>
      <c r="LE26" s="95" t="str">
        <f t="shared" si="171"/>
        <v/>
      </c>
      <c r="LF26" s="24"/>
      <c r="LG26" s="24"/>
      <c r="LH26" s="2" t="str">
        <f t="shared" si="141"/>
        <v/>
      </c>
      <c r="LI26" s="95" t="str">
        <f t="shared" si="142"/>
        <v/>
      </c>
      <c r="LK26" s="90" t="str">
        <f t="shared" si="232"/>
        <v/>
      </c>
      <c r="LL26" s="91" t="str">
        <f t="shared" si="233"/>
        <v/>
      </c>
      <c r="LM26" s="82"/>
      <c r="LN26" s="24"/>
      <c r="LO26" s="2" t="str">
        <f t="shared" si="145"/>
        <v/>
      </c>
      <c r="LP26" s="95" t="str">
        <f t="shared" si="146"/>
        <v/>
      </c>
      <c r="LQ26" s="24"/>
      <c r="LR26" s="24"/>
      <c r="LS26" s="2" t="str">
        <f t="shared" si="234"/>
        <v/>
      </c>
      <c r="LT26" s="95" t="str">
        <f t="shared" si="235"/>
        <v/>
      </c>
    </row>
    <row r="27" spans="1:332" ht="15" customHeight="1">
      <c r="A27" s="114"/>
      <c r="B27" s="113"/>
      <c r="C27" s="83"/>
      <c r="D27" s="25"/>
      <c r="E27" s="148" t="str">
        <f t="shared" si="56"/>
        <v/>
      </c>
      <c r="F27" s="118" t="str">
        <f t="shared" si="0"/>
        <v/>
      </c>
      <c r="G27" s="25"/>
      <c r="H27" s="25"/>
      <c r="I27" s="148" t="str">
        <f t="shared" si="172"/>
        <v/>
      </c>
      <c r="J27" s="118" t="str">
        <f t="shared" si="173"/>
        <v/>
      </c>
      <c r="K27" s="25"/>
      <c r="L27" s="25"/>
      <c r="M27" s="148" t="str">
        <f t="shared" si="174"/>
        <v/>
      </c>
      <c r="N27" s="118" t="str">
        <f t="shared" si="175"/>
        <v/>
      </c>
      <c r="O27" s="25"/>
      <c r="P27" s="25"/>
      <c r="Q27" s="148" t="str">
        <f t="shared" si="176"/>
        <v/>
      </c>
      <c r="R27" s="118" t="str">
        <f t="shared" si="177"/>
        <v/>
      </c>
      <c r="S27" s="25"/>
      <c r="T27" s="25"/>
      <c r="U27" s="148" t="str">
        <f t="shared" si="178"/>
        <v/>
      </c>
      <c r="V27" s="118" t="str">
        <f t="shared" si="179"/>
        <v/>
      </c>
      <c r="W27" s="92"/>
      <c r="X27" s="93" t="str">
        <f t="shared" si="180"/>
        <v/>
      </c>
      <c r="Y27" s="94" t="str">
        <f t="shared" si="181"/>
        <v/>
      </c>
      <c r="Z27" s="83"/>
      <c r="AA27" s="25"/>
      <c r="AB27" s="148" t="str">
        <f t="shared" si="62"/>
        <v/>
      </c>
      <c r="AC27" s="118" t="str">
        <f t="shared" si="9"/>
        <v/>
      </c>
      <c r="AD27" s="25"/>
      <c r="AE27" s="25"/>
      <c r="AF27" s="148" t="str">
        <f t="shared" si="182"/>
        <v/>
      </c>
      <c r="AG27" s="118" t="str">
        <f t="shared" si="183"/>
        <v/>
      </c>
      <c r="AH27" s="25"/>
      <c r="AI27" s="25"/>
      <c r="AJ27" s="148" t="str">
        <f t="shared" si="12"/>
        <v/>
      </c>
      <c r="AK27" s="118" t="str">
        <f t="shared" si="13"/>
        <v/>
      </c>
      <c r="AL27" s="25"/>
      <c r="AM27" s="25"/>
      <c r="AN27" s="148" t="str">
        <f t="shared" si="14"/>
        <v/>
      </c>
      <c r="AO27" s="118" t="str">
        <f t="shared" si="15"/>
        <v/>
      </c>
      <c r="AP27" s="25"/>
      <c r="AQ27" s="25"/>
      <c r="AR27" s="148" t="str">
        <f t="shared" si="16"/>
        <v/>
      </c>
      <c r="AS27" s="118" t="str">
        <f t="shared" si="17"/>
        <v/>
      </c>
      <c r="AU27" s="93" t="str">
        <f t="shared" si="184"/>
        <v/>
      </c>
      <c r="AV27" s="94" t="str">
        <f t="shared" si="185"/>
        <v/>
      </c>
      <c r="AW27" s="83"/>
      <c r="AX27" s="25"/>
      <c r="AY27" s="148" t="str">
        <f t="shared" si="63"/>
        <v/>
      </c>
      <c r="AZ27" s="118" t="str">
        <f t="shared" si="64"/>
        <v/>
      </c>
      <c r="BA27" s="25"/>
      <c r="BB27" s="25"/>
      <c r="BC27" s="148" t="str">
        <f t="shared" si="186"/>
        <v/>
      </c>
      <c r="BD27" s="118" t="str">
        <f t="shared" si="187"/>
        <v/>
      </c>
      <c r="BE27" s="25"/>
      <c r="BF27" s="25"/>
      <c r="BG27" s="148" t="str">
        <f t="shared" si="20"/>
        <v/>
      </c>
      <c r="BH27" s="118" t="str">
        <f t="shared" si="148"/>
        <v/>
      </c>
      <c r="BI27" s="25"/>
      <c r="BJ27" s="25"/>
      <c r="BK27" s="148" t="str">
        <f t="shared" si="65"/>
        <v/>
      </c>
      <c r="BL27" s="118" t="str">
        <f t="shared" si="149"/>
        <v/>
      </c>
      <c r="BM27" s="25"/>
      <c r="BN27" s="25"/>
      <c r="BO27" s="148" t="str">
        <f t="shared" si="66"/>
        <v/>
      </c>
      <c r="BP27" s="118" t="str">
        <f t="shared" si="67"/>
        <v/>
      </c>
      <c r="BR27" s="93" t="str">
        <f t="shared" si="188"/>
        <v/>
      </c>
      <c r="BS27" s="94" t="str">
        <f t="shared" si="189"/>
        <v/>
      </c>
      <c r="BT27" s="83"/>
      <c r="BU27" s="25"/>
      <c r="BV27" s="148" t="str">
        <f t="shared" si="69"/>
        <v/>
      </c>
      <c r="BW27" s="118" t="str">
        <f t="shared" si="70"/>
        <v/>
      </c>
      <c r="BX27" s="25"/>
      <c r="BY27" s="25"/>
      <c r="BZ27" s="148" t="str">
        <f t="shared" si="190"/>
        <v/>
      </c>
      <c r="CA27" s="118" t="str">
        <f t="shared" si="191"/>
        <v/>
      </c>
      <c r="CB27" s="25"/>
      <c r="CC27" s="25"/>
      <c r="CD27" s="148" t="str">
        <f t="shared" si="23"/>
        <v/>
      </c>
      <c r="CE27" s="118" t="str">
        <f t="shared" si="150"/>
        <v/>
      </c>
      <c r="CF27" s="25"/>
      <c r="CG27" s="25"/>
      <c r="CH27" s="148" t="str">
        <f t="shared" si="71"/>
        <v/>
      </c>
      <c r="CI27" s="118" t="str">
        <f t="shared" si="151"/>
        <v/>
      </c>
      <c r="CJ27" s="25"/>
      <c r="CK27" s="25"/>
      <c r="CL27" s="148" t="str">
        <f t="shared" si="72"/>
        <v/>
      </c>
      <c r="CM27" s="118" t="str">
        <f t="shared" si="73"/>
        <v/>
      </c>
      <c r="CO27" s="93" t="str">
        <f t="shared" si="192"/>
        <v/>
      </c>
      <c r="CP27" s="94" t="str">
        <f t="shared" si="193"/>
        <v/>
      </c>
      <c r="CQ27" s="83"/>
      <c r="CR27" s="25"/>
      <c r="CS27" s="148" t="str">
        <f t="shared" si="75"/>
        <v/>
      </c>
      <c r="CT27" s="118" t="str">
        <f t="shared" si="76"/>
        <v/>
      </c>
      <c r="CU27" s="25"/>
      <c r="CV27" s="25"/>
      <c r="CW27" s="148" t="str">
        <f t="shared" si="194"/>
        <v/>
      </c>
      <c r="CX27" s="118" t="str">
        <f t="shared" si="195"/>
        <v/>
      </c>
      <c r="CY27" s="25"/>
      <c r="CZ27" s="25"/>
      <c r="DA27" s="148" t="str">
        <f t="shared" si="26"/>
        <v/>
      </c>
      <c r="DB27" s="118" t="str">
        <f t="shared" si="152"/>
        <v/>
      </c>
      <c r="DC27" s="25"/>
      <c r="DD27" s="25"/>
      <c r="DE27" s="148" t="str">
        <f t="shared" si="77"/>
        <v/>
      </c>
      <c r="DF27" s="118" t="str">
        <f t="shared" si="153"/>
        <v/>
      </c>
      <c r="DG27" s="25"/>
      <c r="DH27" s="25"/>
      <c r="DI27" s="148" t="str">
        <f t="shared" si="78"/>
        <v/>
      </c>
      <c r="DJ27" s="118" t="str">
        <f t="shared" si="79"/>
        <v/>
      </c>
      <c r="DL27" s="93" t="str">
        <f t="shared" si="196"/>
        <v/>
      </c>
      <c r="DM27" s="94" t="str">
        <f t="shared" si="197"/>
        <v/>
      </c>
      <c r="DN27" s="83"/>
      <c r="DO27" s="25"/>
      <c r="DP27" s="148" t="str">
        <f t="shared" si="82"/>
        <v/>
      </c>
      <c r="DQ27" s="118" t="str">
        <f t="shared" si="83"/>
        <v/>
      </c>
      <c r="DR27" s="25"/>
      <c r="DS27" s="25"/>
      <c r="DT27" s="148" t="str">
        <f t="shared" si="198"/>
        <v/>
      </c>
      <c r="DU27" s="118" t="str">
        <f t="shared" si="199"/>
        <v/>
      </c>
      <c r="DV27" s="25"/>
      <c r="DW27" s="25"/>
      <c r="DX27" s="148" t="str">
        <f t="shared" si="29"/>
        <v/>
      </c>
      <c r="DY27" s="118" t="str">
        <f t="shared" si="154"/>
        <v/>
      </c>
      <c r="DZ27" s="25"/>
      <c r="EA27" s="25"/>
      <c r="EB27" s="148" t="str">
        <f t="shared" si="84"/>
        <v/>
      </c>
      <c r="EC27" s="118" t="str">
        <f t="shared" si="155"/>
        <v/>
      </c>
      <c r="ED27" s="25"/>
      <c r="EE27" s="25"/>
      <c r="EF27" s="148" t="str">
        <f t="shared" si="85"/>
        <v/>
      </c>
      <c r="EG27" s="118" t="str">
        <f t="shared" si="86"/>
        <v/>
      </c>
      <c r="EI27" s="93" t="str">
        <f t="shared" si="200"/>
        <v/>
      </c>
      <c r="EJ27" s="94" t="str">
        <f t="shared" si="201"/>
        <v/>
      </c>
      <c r="EK27" s="83"/>
      <c r="EL27" s="25"/>
      <c r="EM27" s="148" t="str">
        <f t="shared" si="89"/>
        <v/>
      </c>
      <c r="EN27" s="118" t="str">
        <f t="shared" si="90"/>
        <v/>
      </c>
      <c r="EO27" s="25"/>
      <c r="EP27" s="25"/>
      <c r="EQ27" s="148" t="str">
        <f t="shared" si="202"/>
        <v/>
      </c>
      <c r="ER27" s="118" t="str">
        <f t="shared" si="203"/>
        <v/>
      </c>
      <c r="ES27" s="25"/>
      <c r="ET27" s="25"/>
      <c r="EU27" s="148" t="str">
        <f t="shared" si="32"/>
        <v/>
      </c>
      <c r="EV27" s="118" t="str">
        <f t="shared" si="156"/>
        <v/>
      </c>
      <c r="EW27" s="25"/>
      <c r="EX27" s="25"/>
      <c r="EY27" s="148" t="str">
        <f t="shared" si="91"/>
        <v/>
      </c>
      <c r="EZ27" s="118" t="str">
        <f t="shared" si="157"/>
        <v/>
      </c>
      <c r="FA27" s="25"/>
      <c r="FB27" s="25"/>
      <c r="FC27" s="148" t="str">
        <f t="shared" si="92"/>
        <v/>
      </c>
      <c r="FD27" s="118" t="str">
        <f t="shared" si="93"/>
        <v/>
      </c>
      <c r="FF27" s="93" t="str">
        <f t="shared" si="204"/>
        <v/>
      </c>
      <c r="FG27" s="94" t="str">
        <f t="shared" si="205"/>
        <v/>
      </c>
      <c r="FH27" s="83"/>
      <c r="FI27" s="25"/>
      <c r="FJ27" s="148" t="str">
        <f t="shared" si="96"/>
        <v/>
      </c>
      <c r="FK27" s="118" t="str">
        <f t="shared" si="97"/>
        <v/>
      </c>
      <c r="FL27" s="25"/>
      <c r="FM27" s="25"/>
      <c r="FN27" s="148" t="str">
        <f t="shared" si="206"/>
        <v/>
      </c>
      <c r="FO27" s="118" t="str">
        <f t="shared" si="207"/>
        <v/>
      </c>
      <c r="FP27" s="25"/>
      <c r="FQ27" s="25"/>
      <c r="FR27" s="148" t="str">
        <f t="shared" si="35"/>
        <v/>
      </c>
      <c r="FS27" s="118" t="str">
        <f t="shared" si="158"/>
        <v/>
      </c>
      <c r="FT27" s="25"/>
      <c r="FU27" s="25"/>
      <c r="FV27" s="148" t="str">
        <f t="shared" si="98"/>
        <v/>
      </c>
      <c r="FW27" s="118" t="str">
        <f t="shared" si="159"/>
        <v/>
      </c>
      <c r="FX27" s="25"/>
      <c r="FY27" s="25"/>
      <c r="FZ27" s="148" t="str">
        <f t="shared" si="99"/>
        <v/>
      </c>
      <c r="GA27" s="118" t="str">
        <f t="shared" si="100"/>
        <v/>
      </c>
      <c r="GC27" s="93" t="str">
        <f t="shared" si="208"/>
        <v/>
      </c>
      <c r="GD27" s="94" t="str">
        <f t="shared" si="209"/>
        <v/>
      </c>
      <c r="GE27" s="83"/>
      <c r="GF27" s="25"/>
      <c r="GG27" s="148" t="str">
        <f t="shared" si="103"/>
        <v/>
      </c>
      <c r="GH27" s="118" t="str">
        <f t="shared" si="104"/>
        <v/>
      </c>
      <c r="GI27" s="25"/>
      <c r="GJ27" s="25"/>
      <c r="GK27" s="148" t="str">
        <f t="shared" si="210"/>
        <v/>
      </c>
      <c r="GL27" s="118" t="str">
        <f t="shared" si="211"/>
        <v/>
      </c>
      <c r="GM27" s="25"/>
      <c r="GN27" s="25"/>
      <c r="GO27" s="148" t="str">
        <f t="shared" si="38"/>
        <v/>
      </c>
      <c r="GP27" s="118" t="str">
        <f t="shared" si="160"/>
        <v/>
      </c>
      <c r="GQ27" s="25"/>
      <c r="GR27" s="25"/>
      <c r="GS27" s="148" t="str">
        <f t="shared" si="105"/>
        <v/>
      </c>
      <c r="GT27" s="118" t="str">
        <f t="shared" si="161"/>
        <v/>
      </c>
      <c r="GU27" s="25"/>
      <c r="GV27" s="25"/>
      <c r="GW27" s="148" t="str">
        <f t="shared" si="106"/>
        <v/>
      </c>
      <c r="GX27" s="118" t="str">
        <f t="shared" si="107"/>
        <v/>
      </c>
      <c r="GZ27" s="93" t="str">
        <f t="shared" si="212"/>
        <v/>
      </c>
      <c r="HA27" s="94" t="str">
        <f t="shared" si="213"/>
        <v/>
      </c>
      <c r="HB27" s="83"/>
      <c r="HC27" s="25"/>
      <c r="HD27" s="148" t="str">
        <f t="shared" si="110"/>
        <v/>
      </c>
      <c r="HE27" s="118" t="str">
        <f t="shared" si="111"/>
        <v/>
      </c>
      <c r="HF27" s="25"/>
      <c r="HG27" s="25"/>
      <c r="HH27" s="148" t="str">
        <f t="shared" si="214"/>
        <v/>
      </c>
      <c r="HI27" s="118" t="str">
        <f t="shared" si="215"/>
        <v/>
      </c>
      <c r="HJ27" s="25"/>
      <c r="HK27" s="25"/>
      <c r="HL27" s="148" t="str">
        <f t="shared" si="41"/>
        <v/>
      </c>
      <c r="HM27" s="118" t="str">
        <f t="shared" si="162"/>
        <v/>
      </c>
      <c r="HN27" s="25"/>
      <c r="HO27" s="25"/>
      <c r="HP27" s="148" t="str">
        <f t="shared" si="112"/>
        <v/>
      </c>
      <c r="HQ27" s="118" t="str">
        <f t="shared" si="163"/>
        <v/>
      </c>
      <c r="HR27" s="25"/>
      <c r="HS27" s="25"/>
      <c r="HT27" s="148" t="str">
        <f t="shared" si="113"/>
        <v/>
      </c>
      <c r="HU27" s="118" t="str">
        <f t="shared" si="114"/>
        <v/>
      </c>
      <c r="HW27" s="93" t="str">
        <f t="shared" si="216"/>
        <v/>
      </c>
      <c r="HX27" s="94" t="str">
        <f t="shared" si="217"/>
        <v/>
      </c>
      <c r="HY27" s="83"/>
      <c r="HZ27" s="25"/>
      <c r="IA27" s="148" t="str">
        <f t="shared" si="117"/>
        <v/>
      </c>
      <c r="IB27" s="118" t="str">
        <f t="shared" si="118"/>
        <v/>
      </c>
      <c r="IC27" s="25"/>
      <c r="ID27" s="25"/>
      <c r="IE27" s="148" t="str">
        <f t="shared" si="218"/>
        <v/>
      </c>
      <c r="IF27" s="118" t="str">
        <f t="shared" si="219"/>
        <v/>
      </c>
      <c r="IG27" s="25"/>
      <c r="IH27" s="25"/>
      <c r="II27" s="148" t="str">
        <f t="shared" si="44"/>
        <v/>
      </c>
      <c r="IJ27" s="118" t="str">
        <f t="shared" si="164"/>
        <v/>
      </c>
      <c r="IK27" s="25"/>
      <c r="IL27" s="25"/>
      <c r="IM27" s="148" t="str">
        <f t="shared" si="119"/>
        <v/>
      </c>
      <c r="IN27" s="118" t="str">
        <f t="shared" si="165"/>
        <v/>
      </c>
      <c r="IO27" s="25"/>
      <c r="IP27" s="25"/>
      <c r="IQ27" s="148" t="str">
        <f t="shared" si="120"/>
        <v/>
      </c>
      <c r="IR27" s="118" t="str">
        <f t="shared" si="121"/>
        <v/>
      </c>
      <c r="IT27" s="93" t="str">
        <f t="shared" si="220"/>
        <v/>
      </c>
      <c r="IU27" s="94" t="str">
        <f t="shared" si="221"/>
        <v/>
      </c>
      <c r="IV27" s="83"/>
      <c r="IW27" s="25"/>
      <c r="IX27" s="148" t="str">
        <f t="shared" si="124"/>
        <v/>
      </c>
      <c r="IY27" s="118" t="str">
        <f t="shared" si="125"/>
        <v/>
      </c>
      <c r="IZ27" s="25"/>
      <c r="JA27" s="25"/>
      <c r="JB27" s="148" t="str">
        <f t="shared" si="222"/>
        <v/>
      </c>
      <c r="JC27" s="118" t="str">
        <f t="shared" si="223"/>
        <v/>
      </c>
      <c r="JD27" s="25"/>
      <c r="JE27" s="25"/>
      <c r="JF27" s="148" t="str">
        <f t="shared" si="47"/>
        <v/>
      </c>
      <c r="JG27" s="118" t="str">
        <f t="shared" si="166"/>
        <v/>
      </c>
      <c r="JH27" s="25"/>
      <c r="JI27" s="25"/>
      <c r="JJ27" s="148" t="str">
        <f t="shared" si="126"/>
        <v/>
      </c>
      <c r="JK27" s="118" t="str">
        <f t="shared" si="167"/>
        <v/>
      </c>
      <c r="JL27" s="25"/>
      <c r="JM27" s="25"/>
      <c r="JN27" s="148" t="str">
        <f t="shared" si="127"/>
        <v/>
      </c>
      <c r="JO27" s="118" t="str">
        <f t="shared" si="128"/>
        <v/>
      </c>
      <c r="JP27" s="92"/>
      <c r="JQ27" s="93" t="str">
        <f t="shared" si="224"/>
        <v/>
      </c>
      <c r="JR27" s="94" t="str">
        <f t="shared" si="225"/>
        <v/>
      </c>
      <c r="JS27" s="83"/>
      <c r="JT27" s="25"/>
      <c r="JU27" s="148" t="str">
        <f t="shared" si="131"/>
        <v/>
      </c>
      <c r="JV27" s="118" t="str">
        <f t="shared" si="132"/>
        <v/>
      </c>
      <c r="JW27" s="25"/>
      <c r="JX27" s="25"/>
      <c r="JY27" s="148" t="str">
        <f t="shared" si="226"/>
        <v/>
      </c>
      <c r="JZ27" s="118" t="str">
        <f t="shared" si="227"/>
        <v/>
      </c>
      <c r="KA27" s="25"/>
      <c r="KB27" s="25"/>
      <c r="KC27" s="148" t="str">
        <f t="shared" si="50"/>
        <v/>
      </c>
      <c r="KD27" s="118" t="str">
        <f t="shared" si="168"/>
        <v/>
      </c>
      <c r="KE27" s="25"/>
      <c r="KF27" s="25"/>
      <c r="KG27" s="148" t="str">
        <f t="shared" si="133"/>
        <v/>
      </c>
      <c r="KH27" s="118" t="str">
        <f t="shared" si="169"/>
        <v/>
      </c>
      <c r="KI27" s="25"/>
      <c r="KJ27" s="25"/>
      <c r="KK27" s="148" t="str">
        <f t="shared" si="134"/>
        <v/>
      </c>
      <c r="KL27" s="118" t="str">
        <f t="shared" si="135"/>
        <v/>
      </c>
      <c r="KN27" s="93" t="str">
        <f t="shared" si="228"/>
        <v/>
      </c>
      <c r="KO27" s="94" t="str">
        <f t="shared" si="229"/>
        <v/>
      </c>
      <c r="KP27" s="83"/>
      <c r="KQ27" s="25"/>
      <c r="KR27" s="148" t="str">
        <f t="shared" si="138"/>
        <v/>
      </c>
      <c r="KS27" s="118" t="str">
        <f t="shared" si="139"/>
        <v/>
      </c>
      <c r="KT27" s="25"/>
      <c r="KU27" s="25"/>
      <c r="KV27" s="148" t="str">
        <f t="shared" si="230"/>
        <v/>
      </c>
      <c r="KW27" s="118" t="str">
        <f t="shared" si="231"/>
        <v/>
      </c>
      <c r="KX27" s="25"/>
      <c r="KY27" s="25"/>
      <c r="KZ27" s="148" t="str">
        <f t="shared" si="53"/>
        <v/>
      </c>
      <c r="LA27" s="118" t="str">
        <f t="shared" si="170"/>
        <v/>
      </c>
      <c r="LB27" s="25"/>
      <c r="LC27" s="25"/>
      <c r="LD27" s="148" t="str">
        <f t="shared" si="140"/>
        <v/>
      </c>
      <c r="LE27" s="118" t="str">
        <f t="shared" si="171"/>
        <v/>
      </c>
      <c r="LF27" s="25"/>
      <c r="LG27" s="25"/>
      <c r="LH27" s="148" t="str">
        <f t="shared" si="141"/>
        <v/>
      </c>
      <c r="LI27" s="118" t="str">
        <f t="shared" si="142"/>
        <v/>
      </c>
      <c r="LK27" s="93" t="str">
        <f t="shared" si="232"/>
        <v/>
      </c>
      <c r="LL27" s="94" t="str">
        <f t="shared" si="233"/>
        <v/>
      </c>
      <c r="LM27" s="83"/>
      <c r="LN27" s="25"/>
      <c r="LO27" s="148" t="str">
        <f t="shared" si="145"/>
        <v/>
      </c>
      <c r="LP27" s="118" t="str">
        <f t="shared" si="146"/>
        <v/>
      </c>
      <c r="LQ27" s="25"/>
      <c r="LR27" s="25"/>
      <c r="LS27" s="148" t="str">
        <f t="shared" si="234"/>
        <v/>
      </c>
      <c r="LT27" s="118" t="str">
        <f t="shared" si="235"/>
        <v/>
      </c>
    </row>
    <row r="28" spans="1:332" ht="15" customHeight="1">
      <c r="A28" s="112"/>
      <c r="B28" s="111"/>
      <c r="C28" s="82"/>
      <c r="D28" s="24"/>
      <c r="E28" s="2" t="str">
        <f t="shared" si="56"/>
        <v/>
      </c>
      <c r="F28" s="95" t="str">
        <f t="shared" si="0"/>
        <v/>
      </c>
      <c r="G28" s="24"/>
      <c r="H28" s="24"/>
      <c r="I28" s="2" t="str">
        <f t="shared" si="172"/>
        <v/>
      </c>
      <c r="J28" s="95" t="str">
        <f t="shared" si="173"/>
        <v/>
      </c>
      <c r="K28" s="24"/>
      <c r="L28" s="24"/>
      <c r="M28" s="2" t="str">
        <f t="shared" si="174"/>
        <v/>
      </c>
      <c r="N28" s="95" t="str">
        <f t="shared" si="175"/>
        <v/>
      </c>
      <c r="O28" s="24"/>
      <c r="P28" s="24"/>
      <c r="Q28" s="2" t="str">
        <f t="shared" si="176"/>
        <v/>
      </c>
      <c r="R28" s="95" t="str">
        <f t="shared" si="177"/>
        <v/>
      </c>
      <c r="S28" s="24"/>
      <c r="T28" s="24"/>
      <c r="U28" s="2" t="str">
        <f t="shared" si="178"/>
        <v/>
      </c>
      <c r="V28" s="95" t="str">
        <f t="shared" si="179"/>
        <v/>
      </c>
      <c r="W28" s="92"/>
      <c r="X28" s="90" t="str">
        <f t="shared" si="180"/>
        <v/>
      </c>
      <c r="Y28" s="91" t="str">
        <f t="shared" si="181"/>
        <v/>
      </c>
      <c r="Z28" s="82"/>
      <c r="AA28" s="24"/>
      <c r="AB28" s="2" t="str">
        <f t="shared" si="62"/>
        <v/>
      </c>
      <c r="AC28" s="95" t="str">
        <f t="shared" si="9"/>
        <v/>
      </c>
      <c r="AD28" s="24"/>
      <c r="AE28" s="24"/>
      <c r="AF28" s="2" t="str">
        <f t="shared" si="182"/>
        <v/>
      </c>
      <c r="AG28" s="95" t="str">
        <f t="shared" si="183"/>
        <v/>
      </c>
      <c r="AH28" s="24"/>
      <c r="AI28" s="24"/>
      <c r="AJ28" s="2" t="str">
        <f t="shared" si="12"/>
        <v/>
      </c>
      <c r="AK28" s="95" t="str">
        <f t="shared" si="13"/>
        <v/>
      </c>
      <c r="AL28" s="24"/>
      <c r="AM28" s="24"/>
      <c r="AN28" s="2" t="str">
        <f t="shared" si="14"/>
        <v/>
      </c>
      <c r="AO28" s="95" t="str">
        <f t="shared" si="15"/>
        <v/>
      </c>
      <c r="AP28" s="24"/>
      <c r="AQ28" s="24"/>
      <c r="AR28" s="2" t="str">
        <f t="shared" si="16"/>
        <v/>
      </c>
      <c r="AS28" s="95" t="str">
        <f t="shared" si="17"/>
        <v/>
      </c>
      <c r="AU28" s="90" t="str">
        <f t="shared" si="184"/>
        <v/>
      </c>
      <c r="AV28" s="91" t="str">
        <f t="shared" si="185"/>
        <v/>
      </c>
      <c r="AW28" s="82"/>
      <c r="AX28" s="24"/>
      <c r="AY28" s="2" t="str">
        <f t="shared" si="63"/>
        <v/>
      </c>
      <c r="AZ28" s="95" t="str">
        <f t="shared" si="64"/>
        <v/>
      </c>
      <c r="BA28" s="24"/>
      <c r="BB28" s="24"/>
      <c r="BC28" s="2" t="str">
        <f t="shared" si="186"/>
        <v/>
      </c>
      <c r="BD28" s="95" t="str">
        <f t="shared" si="187"/>
        <v/>
      </c>
      <c r="BE28" s="24"/>
      <c r="BF28" s="24"/>
      <c r="BG28" s="2" t="str">
        <f t="shared" si="20"/>
        <v/>
      </c>
      <c r="BH28" s="95" t="str">
        <f t="shared" si="148"/>
        <v/>
      </c>
      <c r="BI28" s="24"/>
      <c r="BJ28" s="24"/>
      <c r="BK28" s="2" t="str">
        <f t="shared" si="65"/>
        <v/>
      </c>
      <c r="BL28" s="95" t="str">
        <f t="shared" si="149"/>
        <v/>
      </c>
      <c r="BM28" s="24"/>
      <c r="BN28" s="24"/>
      <c r="BO28" s="2" t="str">
        <f t="shared" si="66"/>
        <v/>
      </c>
      <c r="BP28" s="95" t="str">
        <f t="shared" si="67"/>
        <v/>
      </c>
      <c r="BR28" s="90" t="str">
        <f t="shared" si="188"/>
        <v/>
      </c>
      <c r="BS28" s="91" t="str">
        <f t="shared" si="189"/>
        <v/>
      </c>
      <c r="BT28" s="82"/>
      <c r="BU28" s="24"/>
      <c r="BV28" s="2" t="str">
        <f t="shared" si="69"/>
        <v/>
      </c>
      <c r="BW28" s="95" t="str">
        <f t="shared" si="70"/>
        <v/>
      </c>
      <c r="BX28" s="24"/>
      <c r="BY28" s="24"/>
      <c r="BZ28" s="2" t="str">
        <f t="shared" si="190"/>
        <v/>
      </c>
      <c r="CA28" s="95" t="str">
        <f t="shared" si="191"/>
        <v/>
      </c>
      <c r="CB28" s="24"/>
      <c r="CC28" s="24"/>
      <c r="CD28" s="2" t="str">
        <f t="shared" si="23"/>
        <v/>
      </c>
      <c r="CE28" s="95" t="str">
        <f t="shared" si="150"/>
        <v/>
      </c>
      <c r="CF28" s="24"/>
      <c r="CG28" s="24"/>
      <c r="CH28" s="2" t="str">
        <f t="shared" si="71"/>
        <v/>
      </c>
      <c r="CI28" s="95" t="str">
        <f t="shared" si="151"/>
        <v/>
      </c>
      <c r="CJ28" s="24"/>
      <c r="CK28" s="24"/>
      <c r="CL28" s="2" t="str">
        <f t="shared" si="72"/>
        <v/>
      </c>
      <c r="CM28" s="95" t="str">
        <f t="shared" si="73"/>
        <v/>
      </c>
      <c r="CO28" s="90" t="str">
        <f t="shared" si="192"/>
        <v/>
      </c>
      <c r="CP28" s="91" t="str">
        <f t="shared" si="193"/>
        <v/>
      </c>
      <c r="CQ28" s="82"/>
      <c r="CR28" s="24"/>
      <c r="CS28" s="2" t="str">
        <f t="shared" si="75"/>
        <v/>
      </c>
      <c r="CT28" s="95" t="str">
        <f t="shared" si="76"/>
        <v/>
      </c>
      <c r="CU28" s="24"/>
      <c r="CV28" s="24"/>
      <c r="CW28" s="2" t="str">
        <f t="shared" si="194"/>
        <v/>
      </c>
      <c r="CX28" s="95" t="str">
        <f t="shared" si="195"/>
        <v/>
      </c>
      <c r="CY28" s="24"/>
      <c r="CZ28" s="24"/>
      <c r="DA28" s="2" t="str">
        <f t="shared" si="26"/>
        <v/>
      </c>
      <c r="DB28" s="95" t="str">
        <f t="shared" si="152"/>
        <v/>
      </c>
      <c r="DC28" s="24"/>
      <c r="DD28" s="24"/>
      <c r="DE28" s="2" t="str">
        <f t="shared" si="77"/>
        <v/>
      </c>
      <c r="DF28" s="95" t="str">
        <f t="shared" si="153"/>
        <v/>
      </c>
      <c r="DG28" s="24"/>
      <c r="DH28" s="24"/>
      <c r="DI28" s="2" t="str">
        <f t="shared" si="78"/>
        <v/>
      </c>
      <c r="DJ28" s="95" t="str">
        <f t="shared" si="79"/>
        <v/>
      </c>
      <c r="DL28" s="90" t="str">
        <f t="shared" si="196"/>
        <v/>
      </c>
      <c r="DM28" s="91" t="str">
        <f t="shared" si="197"/>
        <v/>
      </c>
      <c r="DN28" s="82"/>
      <c r="DO28" s="24"/>
      <c r="DP28" s="2" t="str">
        <f t="shared" si="82"/>
        <v/>
      </c>
      <c r="DQ28" s="95" t="str">
        <f t="shared" si="83"/>
        <v/>
      </c>
      <c r="DR28" s="24"/>
      <c r="DS28" s="24"/>
      <c r="DT28" s="2" t="str">
        <f t="shared" si="198"/>
        <v/>
      </c>
      <c r="DU28" s="95" t="str">
        <f t="shared" si="199"/>
        <v/>
      </c>
      <c r="DV28" s="24"/>
      <c r="DW28" s="24"/>
      <c r="DX28" s="2" t="str">
        <f t="shared" si="29"/>
        <v/>
      </c>
      <c r="DY28" s="95" t="str">
        <f t="shared" si="154"/>
        <v/>
      </c>
      <c r="DZ28" s="24"/>
      <c r="EA28" s="24"/>
      <c r="EB28" s="2" t="str">
        <f t="shared" si="84"/>
        <v/>
      </c>
      <c r="EC28" s="95" t="str">
        <f t="shared" si="155"/>
        <v/>
      </c>
      <c r="ED28" s="24"/>
      <c r="EE28" s="24"/>
      <c r="EF28" s="2" t="str">
        <f t="shared" si="85"/>
        <v/>
      </c>
      <c r="EG28" s="95" t="str">
        <f t="shared" si="86"/>
        <v/>
      </c>
      <c r="EI28" s="90" t="str">
        <f t="shared" si="200"/>
        <v/>
      </c>
      <c r="EJ28" s="91" t="str">
        <f t="shared" si="201"/>
        <v/>
      </c>
      <c r="EK28" s="82"/>
      <c r="EL28" s="24"/>
      <c r="EM28" s="2" t="str">
        <f t="shared" si="89"/>
        <v/>
      </c>
      <c r="EN28" s="95" t="str">
        <f t="shared" si="90"/>
        <v/>
      </c>
      <c r="EO28" s="24"/>
      <c r="EP28" s="24"/>
      <c r="EQ28" s="2" t="str">
        <f t="shared" si="202"/>
        <v/>
      </c>
      <c r="ER28" s="95" t="str">
        <f t="shared" si="203"/>
        <v/>
      </c>
      <c r="ES28" s="24"/>
      <c r="ET28" s="24"/>
      <c r="EU28" s="2" t="str">
        <f t="shared" si="32"/>
        <v/>
      </c>
      <c r="EV28" s="95" t="str">
        <f t="shared" si="156"/>
        <v/>
      </c>
      <c r="EW28" s="24"/>
      <c r="EX28" s="24"/>
      <c r="EY28" s="2" t="str">
        <f t="shared" si="91"/>
        <v/>
      </c>
      <c r="EZ28" s="95" t="str">
        <f t="shared" si="157"/>
        <v/>
      </c>
      <c r="FA28" s="24"/>
      <c r="FB28" s="24"/>
      <c r="FC28" s="2" t="str">
        <f t="shared" si="92"/>
        <v/>
      </c>
      <c r="FD28" s="95" t="str">
        <f t="shared" si="93"/>
        <v/>
      </c>
      <c r="FF28" s="90" t="str">
        <f t="shared" si="204"/>
        <v/>
      </c>
      <c r="FG28" s="91" t="str">
        <f t="shared" si="205"/>
        <v/>
      </c>
      <c r="FH28" s="82"/>
      <c r="FI28" s="24"/>
      <c r="FJ28" s="2" t="str">
        <f t="shared" si="96"/>
        <v/>
      </c>
      <c r="FK28" s="95" t="str">
        <f t="shared" si="97"/>
        <v/>
      </c>
      <c r="FL28" s="24"/>
      <c r="FM28" s="24"/>
      <c r="FN28" s="2" t="str">
        <f t="shared" si="206"/>
        <v/>
      </c>
      <c r="FO28" s="95" t="str">
        <f t="shared" si="207"/>
        <v/>
      </c>
      <c r="FP28" s="24"/>
      <c r="FQ28" s="24"/>
      <c r="FR28" s="2" t="str">
        <f t="shared" si="35"/>
        <v/>
      </c>
      <c r="FS28" s="95" t="str">
        <f t="shared" si="158"/>
        <v/>
      </c>
      <c r="FT28" s="24"/>
      <c r="FU28" s="24"/>
      <c r="FV28" s="2" t="str">
        <f t="shared" si="98"/>
        <v/>
      </c>
      <c r="FW28" s="95" t="str">
        <f t="shared" si="159"/>
        <v/>
      </c>
      <c r="FX28" s="24"/>
      <c r="FY28" s="24"/>
      <c r="FZ28" s="2" t="str">
        <f t="shared" si="99"/>
        <v/>
      </c>
      <c r="GA28" s="95" t="str">
        <f t="shared" si="100"/>
        <v/>
      </c>
      <c r="GC28" s="90" t="str">
        <f t="shared" si="208"/>
        <v/>
      </c>
      <c r="GD28" s="91" t="str">
        <f t="shared" si="209"/>
        <v/>
      </c>
      <c r="GE28" s="82"/>
      <c r="GF28" s="24"/>
      <c r="GG28" s="2" t="str">
        <f t="shared" si="103"/>
        <v/>
      </c>
      <c r="GH28" s="95" t="str">
        <f t="shared" si="104"/>
        <v/>
      </c>
      <c r="GI28" s="24"/>
      <c r="GJ28" s="24"/>
      <c r="GK28" s="2" t="str">
        <f t="shared" si="210"/>
        <v/>
      </c>
      <c r="GL28" s="95" t="str">
        <f t="shared" si="211"/>
        <v/>
      </c>
      <c r="GM28" s="24"/>
      <c r="GN28" s="24"/>
      <c r="GO28" s="2" t="str">
        <f t="shared" si="38"/>
        <v/>
      </c>
      <c r="GP28" s="95" t="str">
        <f t="shared" si="160"/>
        <v/>
      </c>
      <c r="GQ28" s="24"/>
      <c r="GR28" s="24"/>
      <c r="GS28" s="2" t="str">
        <f t="shared" si="105"/>
        <v/>
      </c>
      <c r="GT28" s="95" t="str">
        <f t="shared" si="161"/>
        <v/>
      </c>
      <c r="GU28" s="24"/>
      <c r="GV28" s="24"/>
      <c r="GW28" s="2" t="str">
        <f t="shared" si="106"/>
        <v/>
      </c>
      <c r="GX28" s="95" t="str">
        <f t="shared" si="107"/>
        <v/>
      </c>
      <c r="GZ28" s="90" t="str">
        <f t="shared" si="212"/>
        <v/>
      </c>
      <c r="HA28" s="91" t="str">
        <f t="shared" si="213"/>
        <v/>
      </c>
      <c r="HB28" s="82"/>
      <c r="HC28" s="24"/>
      <c r="HD28" s="2" t="str">
        <f t="shared" si="110"/>
        <v/>
      </c>
      <c r="HE28" s="95" t="str">
        <f t="shared" si="111"/>
        <v/>
      </c>
      <c r="HF28" s="24"/>
      <c r="HG28" s="24"/>
      <c r="HH28" s="2" t="str">
        <f t="shared" si="214"/>
        <v/>
      </c>
      <c r="HI28" s="95" t="str">
        <f t="shared" si="215"/>
        <v/>
      </c>
      <c r="HJ28" s="24"/>
      <c r="HK28" s="24"/>
      <c r="HL28" s="2" t="str">
        <f t="shared" si="41"/>
        <v/>
      </c>
      <c r="HM28" s="95" t="str">
        <f t="shared" si="162"/>
        <v/>
      </c>
      <c r="HN28" s="24"/>
      <c r="HO28" s="24"/>
      <c r="HP28" s="2" t="str">
        <f t="shared" si="112"/>
        <v/>
      </c>
      <c r="HQ28" s="95" t="str">
        <f t="shared" si="163"/>
        <v/>
      </c>
      <c r="HR28" s="24"/>
      <c r="HS28" s="24"/>
      <c r="HT28" s="2" t="str">
        <f t="shared" si="113"/>
        <v/>
      </c>
      <c r="HU28" s="95" t="str">
        <f t="shared" si="114"/>
        <v/>
      </c>
      <c r="HW28" s="90" t="str">
        <f t="shared" si="216"/>
        <v/>
      </c>
      <c r="HX28" s="91" t="str">
        <f t="shared" si="217"/>
        <v/>
      </c>
      <c r="HY28" s="82"/>
      <c r="HZ28" s="24"/>
      <c r="IA28" s="2" t="str">
        <f t="shared" si="117"/>
        <v/>
      </c>
      <c r="IB28" s="95" t="str">
        <f t="shared" si="118"/>
        <v/>
      </c>
      <c r="IC28" s="24"/>
      <c r="ID28" s="24"/>
      <c r="IE28" s="2" t="str">
        <f t="shared" si="218"/>
        <v/>
      </c>
      <c r="IF28" s="95" t="str">
        <f t="shared" si="219"/>
        <v/>
      </c>
      <c r="IG28" s="24"/>
      <c r="IH28" s="24"/>
      <c r="II28" s="2" t="str">
        <f t="shared" si="44"/>
        <v/>
      </c>
      <c r="IJ28" s="95" t="str">
        <f t="shared" si="164"/>
        <v/>
      </c>
      <c r="IK28" s="24"/>
      <c r="IL28" s="24"/>
      <c r="IM28" s="2" t="str">
        <f t="shared" si="119"/>
        <v/>
      </c>
      <c r="IN28" s="95" t="str">
        <f t="shared" si="165"/>
        <v/>
      </c>
      <c r="IO28" s="24"/>
      <c r="IP28" s="24"/>
      <c r="IQ28" s="2" t="str">
        <f t="shared" si="120"/>
        <v/>
      </c>
      <c r="IR28" s="95" t="str">
        <f t="shared" si="121"/>
        <v/>
      </c>
      <c r="IT28" s="90" t="str">
        <f t="shared" si="220"/>
        <v/>
      </c>
      <c r="IU28" s="91" t="str">
        <f t="shared" si="221"/>
        <v/>
      </c>
      <c r="IV28" s="82"/>
      <c r="IW28" s="24"/>
      <c r="IX28" s="2" t="str">
        <f t="shared" si="124"/>
        <v/>
      </c>
      <c r="IY28" s="95" t="str">
        <f t="shared" si="125"/>
        <v/>
      </c>
      <c r="IZ28" s="24"/>
      <c r="JA28" s="24"/>
      <c r="JB28" s="2" t="str">
        <f t="shared" si="222"/>
        <v/>
      </c>
      <c r="JC28" s="95" t="str">
        <f t="shared" si="223"/>
        <v/>
      </c>
      <c r="JD28" s="24"/>
      <c r="JE28" s="24"/>
      <c r="JF28" s="2" t="str">
        <f t="shared" si="47"/>
        <v/>
      </c>
      <c r="JG28" s="95" t="str">
        <f t="shared" si="166"/>
        <v/>
      </c>
      <c r="JH28" s="24"/>
      <c r="JI28" s="24"/>
      <c r="JJ28" s="2" t="str">
        <f t="shared" si="126"/>
        <v/>
      </c>
      <c r="JK28" s="95" t="str">
        <f t="shared" si="167"/>
        <v/>
      </c>
      <c r="JL28" s="24"/>
      <c r="JM28" s="24"/>
      <c r="JN28" s="2" t="str">
        <f t="shared" si="127"/>
        <v/>
      </c>
      <c r="JO28" s="95" t="str">
        <f t="shared" si="128"/>
        <v/>
      </c>
      <c r="JP28" s="92"/>
      <c r="JQ28" s="90" t="str">
        <f t="shared" si="224"/>
        <v/>
      </c>
      <c r="JR28" s="91" t="str">
        <f t="shared" si="225"/>
        <v/>
      </c>
      <c r="JS28" s="82"/>
      <c r="JT28" s="24"/>
      <c r="JU28" s="2" t="str">
        <f t="shared" si="131"/>
        <v/>
      </c>
      <c r="JV28" s="95" t="str">
        <f t="shared" si="132"/>
        <v/>
      </c>
      <c r="JW28" s="24"/>
      <c r="JX28" s="24"/>
      <c r="JY28" s="2" t="str">
        <f t="shared" si="226"/>
        <v/>
      </c>
      <c r="JZ28" s="95" t="str">
        <f t="shared" si="227"/>
        <v/>
      </c>
      <c r="KA28" s="24"/>
      <c r="KB28" s="24"/>
      <c r="KC28" s="2" t="str">
        <f t="shared" si="50"/>
        <v/>
      </c>
      <c r="KD28" s="95" t="str">
        <f t="shared" si="168"/>
        <v/>
      </c>
      <c r="KE28" s="24"/>
      <c r="KF28" s="24"/>
      <c r="KG28" s="2" t="str">
        <f t="shared" si="133"/>
        <v/>
      </c>
      <c r="KH28" s="95" t="str">
        <f t="shared" si="169"/>
        <v/>
      </c>
      <c r="KI28" s="24"/>
      <c r="KJ28" s="24"/>
      <c r="KK28" s="2" t="str">
        <f t="shared" si="134"/>
        <v/>
      </c>
      <c r="KL28" s="95" t="str">
        <f t="shared" si="135"/>
        <v/>
      </c>
      <c r="KN28" s="90" t="str">
        <f t="shared" si="228"/>
        <v/>
      </c>
      <c r="KO28" s="91" t="str">
        <f t="shared" si="229"/>
        <v/>
      </c>
      <c r="KP28" s="82"/>
      <c r="KQ28" s="24"/>
      <c r="KR28" s="2" t="str">
        <f t="shared" si="138"/>
        <v/>
      </c>
      <c r="KS28" s="95" t="str">
        <f t="shared" si="139"/>
        <v/>
      </c>
      <c r="KT28" s="24"/>
      <c r="KU28" s="24"/>
      <c r="KV28" s="2" t="str">
        <f t="shared" si="230"/>
        <v/>
      </c>
      <c r="KW28" s="95" t="str">
        <f t="shared" si="231"/>
        <v/>
      </c>
      <c r="KX28" s="24"/>
      <c r="KY28" s="24"/>
      <c r="KZ28" s="2" t="str">
        <f t="shared" si="53"/>
        <v/>
      </c>
      <c r="LA28" s="95" t="str">
        <f t="shared" si="170"/>
        <v/>
      </c>
      <c r="LB28" s="24"/>
      <c r="LC28" s="24"/>
      <c r="LD28" s="2" t="str">
        <f t="shared" si="140"/>
        <v/>
      </c>
      <c r="LE28" s="95" t="str">
        <f t="shared" si="171"/>
        <v/>
      </c>
      <c r="LF28" s="24"/>
      <c r="LG28" s="24"/>
      <c r="LH28" s="2" t="str">
        <f t="shared" si="141"/>
        <v/>
      </c>
      <c r="LI28" s="95" t="str">
        <f t="shared" si="142"/>
        <v/>
      </c>
      <c r="LK28" s="90" t="str">
        <f t="shared" si="232"/>
        <v/>
      </c>
      <c r="LL28" s="91" t="str">
        <f t="shared" si="233"/>
        <v/>
      </c>
      <c r="LM28" s="82"/>
      <c r="LN28" s="24"/>
      <c r="LO28" s="2" t="str">
        <f t="shared" si="145"/>
        <v/>
      </c>
      <c r="LP28" s="95" t="str">
        <f t="shared" si="146"/>
        <v/>
      </c>
      <c r="LQ28" s="24"/>
      <c r="LR28" s="24"/>
      <c r="LS28" s="2" t="str">
        <f t="shared" si="234"/>
        <v/>
      </c>
      <c r="LT28" s="95" t="str">
        <f t="shared" si="235"/>
        <v/>
      </c>
    </row>
    <row r="29" spans="1:332" ht="15" customHeight="1">
      <c r="A29" s="114"/>
      <c r="B29" s="113"/>
      <c r="C29" s="83"/>
      <c r="D29" s="25"/>
      <c r="E29" s="148" t="str">
        <f t="shared" si="56"/>
        <v/>
      </c>
      <c r="F29" s="118" t="str">
        <f t="shared" si="0"/>
        <v/>
      </c>
      <c r="G29" s="25"/>
      <c r="H29" s="25"/>
      <c r="I29" s="148" t="str">
        <f t="shared" si="172"/>
        <v/>
      </c>
      <c r="J29" s="118" t="str">
        <f t="shared" si="173"/>
        <v/>
      </c>
      <c r="K29" s="25"/>
      <c r="L29" s="25"/>
      <c r="M29" s="148" t="str">
        <f t="shared" si="174"/>
        <v/>
      </c>
      <c r="N29" s="118" t="str">
        <f t="shared" si="175"/>
        <v/>
      </c>
      <c r="O29" s="25"/>
      <c r="P29" s="25"/>
      <c r="Q29" s="148" t="str">
        <f t="shared" si="176"/>
        <v/>
      </c>
      <c r="R29" s="118" t="str">
        <f t="shared" si="177"/>
        <v/>
      </c>
      <c r="S29" s="25"/>
      <c r="T29" s="25"/>
      <c r="U29" s="148" t="str">
        <f t="shared" si="178"/>
        <v/>
      </c>
      <c r="V29" s="118" t="str">
        <f t="shared" si="179"/>
        <v/>
      </c>
      <c r="W29" s="92"/>
      <c r="X29" s="93" t="str">
        <f t="shared" si="180"/>
        <v/>
      </c>
      <c r="Y29" s="94" t="str">
        <f t="shared" si="181"/>
        <v/>
      </c>
      <c r="Z29" s="83"/>
      <c r="AA29" s="25"/>
      <c r="AB29" s="148" t="str">
        <f t="shared" si="62"/>
        <v/>
      </c>
      <c r="AC29" s="118" t="str">
        <f t="shared" si="9"/>
        <v/>
      </c>
      <c r="AD29" s="25"/>
      <c r="AE29" s="25"/>
      <c r="AF29" s="148" t="str">
        <f t="shared" si="182"/>
        <v/>
      </c>
      <c r="AG29" s="118" t="str">
        <f t="shared" si="183"/>
        <v/>
      </c>
      <c r="AH29" s="25"/>
      <c r="AI29" s="25"/>
      <c r="AJ29" s="148" t="str">
        <f t="shared" si="12"/>
        <v/>
      </c>
      <c r="AK29" s="118" t="str">
        <f t="shared" si="13"/>
        <v/>
      </c>
      <c r="AL29" s="25"/>
      <c r="AM29" s="25"/>
      <c r="AN29" s="148" t="str">
        <f t="shared" si="14"/>
        <v/>
      </c>
      <c r="AO29" s="118" t="str">
        <f t="shared" si="15"/>
        <v/>
      </c>
      <c r="AP29" s="25"/>
      <c r="AQ29" s="25"/>
      <c r="AR29" s="148" t="str">
        <f t="shared" si="16"/>
        <v/>
      </c>
      <c r="AS29" s="118" t="str">
        <f t="shared" si="17"/>
        <v/>
      </c>
      <c r="AU29" s="93" t="str">
        <f t="shared" si="184"/>
        <v/>
      </c>
      <c r="AV29" s="94" t="str">
        <f t="shared" si="185"/>
        <v/>
      </c>
      <c r="AW29" s="83"/>
      <c r="AX29" s="25"/>
      <c r="AY29" s="148" t="str">
        <f t="shared" si="63"/>
        <v/>
      </c>
      <c r="AZ29" s="118" t="str">
        <f t="shared" si="64"/>
        <v/>
      </c>
      <c r="BA29" s="25"/>
      <c r="BB29" s="25"/>
      <c r="BC29" s="148" t="str">
        <f t="shared" si="186"/>
        <v/>
      </c>
      <c r="BD29" s="118" t="str">
        <f t="shared" si="187"/>
        <v/>
      </c>
      <c r="BE29" s="25"/>
      <c r="BF29" s="25"/>
      <c r="BG29" s="148" t="str">
        <f t="shared" si="20"/>
        <v/>
      </c>
      <c r="BH29" s="118" t="str">
        <f t="shared" si="148"/>
        <v/>
      </c>
      <c r="BI29" s="25"/>
      <c r="BJ29" s="25"/>
      <c r="BK29" s="148" t="str">
        <f t="shared" si="65"/>
        <v/>
      </c>
      <c r="BL29" s="118" t="str">
        <f t="shared" si="149"/>
        <v/>
      </c>
      <c r="BM29" s="25"/>
      <c r="BN29" s="25"/>
      <c r="BO29" s="148" t="str">
        <f t="shared" si="66"/>
        <v/>
      </c>
      <c r="BP29" s="118" t="str">
        <f t="shared" si="67"/>
        <v/>
      </c>
      <c r="BR29" s="93" t="str">
        <f t="shared" si="188"/>
        <v/>
      </c>
      <c r="BS29" s="94" t="str">
        <f t="shared" si="189"/>
        <v/>
      </c>
      <c r="BT29" s="83"/>
      <c r="BU29" s="25"/>
      <c r="BV29" s="148" t="str">
        <f t="shared" si="69"/>
        <v/>
      </c>
      <c r="BW29" s="118" t="str">
        <f t="shared" si="70"/>
        <v/>
      </c>
      <c r="BX29" s="25"/>
      <c r="BY29" s="25"/>
      <c r="BZ29" s="148" t="str">
        <f t="shared" si="190"/>
        <v/>
      </c>
      <c r="CA29" s="118" t="str">
        <f t="shared" si="191"/>
        <v/>
      </c>
      <c r="CB29" s="25"/>
      <c r="CC29" s="25"/>
      <c r="CD29" s="148" t="str">
        <f t="shared" si="23"/>
        <v/>
      </c>
      <c r="CE29" s="118" t="str">
        <f t="shared" si="150"/>
        <v/>
      </c>
      <c r="CF29" s="25"/>
      <c r="CG29" s="25"/>
      <c r="CH29" s="148" t="str">
        <f t="shared" si="71"/>
        <v/>
      </c>
      <c r="CI29" s="118" t="str">
        <f t="shared" si="151"/>
        <v/>
      </c>
      <c r="CJ29" s="25"/>
      <c r="CK29" s="25"/>
      <c r="CL29" s="148" t="str">
        <f t="shared" si="72"/>
        <v/>
      </c>
      <c r="CM29" s="118" t="str">
        <f t="shared" si="73"/>
        <v/>
      </c>
      <c r="CO29" s="93" t="str">
        <f t="shared" si="192"/>
        <v/>
      </c>
      <c r="CP29" s="94" t="str">
        <f t="shared" si="193"/>
        <v/>
      </c>
      <c r="CQ29" s="83"/>
      <c r="CR29" s="25"/>
      <c r="CS29" s="148" t="str">
        <f t="shared" si="75"/>
        <v/>
      </c>
      <c r="CT29" s="118" t="str">
        <f t="shared" si="76"/>
        <v/>
      </c>
      <c r="CU29" s="25"/>
      <c r="CV29" s="25"/>
      <c r="CW29" s="148" t="str">
        <f t="shared" si="194"/>
        <v/>
      </c>
      <c r="CX29" s="118" t="str">
        <f t="shared" si="195"/>
        <v/>
      </c>
      <c r="CY29" s="25"/>
      <c r="CZ29" s="25"/>
      <c r="DA29" s="148" t="str">
        <f t="shared" si="26"/>
        <v/>
      </c>
      <c r="DB29" s="118" t="str">
        <f t="shared" si="152"/>
        <v/>
      </c>
      <c r="DC29" s="25"/>
      <c r="DD29" s="25"/>
      <c r="DE29" s="148" t="str">
        <f t="shared" si="77"/>
        <v/>
      </c>
      <c r="DF29" s="118" t="str">
        <f t="shared" si="153"/>
        <v/>
      </c>
      <c r="DG29" s="25"/>
      <c r="DH29" s="25"/>
      <c r="DI29" s="148" t="str">
        <f t="shared" si="78"/>
        <v/>
      </c>
      <c r="DJ29" s="118" t="str">
        <f t="shared" si="79"/>
        <v/>
      </c>
      <c r="DL29" s="93" t="str">
        <f t="shared" si="196"/>
        <v/>
      </c>
      <c r="DM29" s="94" t="str">
        <f t="shared" si="197"/>
        <v/>
      </c>
      <c r="DN29" s="83"/>
      <c r="DO29" s="25"/>
      <c r="DP29" s="148" t="str">
        <f t="shared" si="82"/>
        <v/>
      </c>
      <c r="DQ29" s="118" t="str">
        <f t="shared" si="83"/>
        <v/>
      </c>
      <c r="DR29" s="25"/>
      <c r="DS29" s="25"/>
      <c r="DT29" s="148" t="str">
        <f t="shared" si="198"/>
        <v/>
      </c>
      <c r="DU29" s="118" t="str">
        <f t="shared" si="199"/>
        <v/>
      </c>
      <c r="DV29" s="25"/>
      <c r="DW29" s="25"/>
      <c r="DX29" s="148" t="str">
        <f t="shared" si="29"/>
        <v/>
      </c>
      <c r="DY29" s="118" t="str">
        <f t="shared" si="154"/>
        <v/>
      </c>
      <c r="DZ29" s="25"/>
      <c r="EA29" s="25"/>
      <c r="EB29" s="148" t="str">
        <f t="shared" si="84"/>
        <v/>
      </c>
      <c r="EC29" s="118" t="str">
        <f t="shared" si="155"/>
        <v/>
      </c>
      <c r="ED29" s="25"/>
      <c r="EE29" s="25"/>
      <c r="EF29" s="148" t="str">
        <f t="shared" si="85"/>
        <v/>
      </c>
      <c r="EG29" s="118" t="str">
        <f t="shared" si="86"/>
        <v/>
      </c>
      <c r="EI29" s="93" t="str">
        <f t="shared" si="200"/>
        <v/>
      </c>
      <c r="EJ29" s="94" t="str">
        <f t="shared" si="201"/>
        <v/>
      </c>
      <c r="EK29" s="83"/>
      <c r="EL29" s="25"/>
      <c r="EM29" s="148" t="str">
        <f t="shared" si="89"/>
        <v/>
      </c>
      <c r="EN29" s="118" t="str">
        <f t="shared" si="90"/>
        <v/>
      </c>
      <c r="EO29" s="25"/>
      <c r="EP29" s="25"/>
      <c r="EQ29" s="148" t="str">
        <f t="shared" si="202"/>
        <v/>
      </c>
      <c r="ER29" s="118" t="str">
        <f t="shared" si="203"/>
        <v/>
      </c>
      <c r="ES29" s="25"/>
      <c r="ET29" s="25"/>
      <c r="EU29" s="148" t="str">
        <f t="shared" si="32"/>
        <v/>
      </c>
      <c r="EV29" s="118" t="str">
        <f t="shared" si="156"/>
        <v/>
      </c>
      <c r="EW29" s="25"/>
      <c r="EX29" s="25"/>
      <c r="EY29" s="148" t="str">
        <f t="shared" si="91"/>
        <v/>
      </c>
      <c r="EZ29" s="118" t="str">
        <f t="shared" si="157"/>
        <v/>
      </c>
      <c r="FA29" s="25"/>
      <c r="FB29" s="25"/>
      <c r="FC29" s="148" t="str">
        <f t="shared" si="92"/>
        <v/>
      </c>
      <c r="FD29" s="118" t="str">
        <f t="shared" si="93"/>
        <v/>
      </c>
      <c r="FF29" s="93" t="str">
        <f t="shared" si="204"/>
        <v/>
      </c>
      <c r="FG29" s="94" t="str">
        <f t="shared" si="205"/>
        <v/>
      </c>
      <c r="FH29" s="83"/>
      <c r="FI29" s="25"/>
      <c r="FJ29" s="148" t="str">
        <f t="shared" si="96"/>
        <v/>
      </c>
      <c r="FK29" s="118" t="str">
        <f t="shared" si="97"/>
        <v/>
      </c>
      <c r="FL29" s="25"/>
      <c r="FM29" s="25"/>
      <c r="FN29" s="148" t="str">
        <f t="shared" si="206"/>
        <v/>
      </c>
      <c r="FO29" s="118" t="str">
        <f t="shared" si="207"/>
        <v/>
      </c>
      <c r="FP29" s="25"/>
      <c r="FQ29" s="25"/>
      <c r="FR29" s="148" t="str">
        <f t="shared" si="35"/>
        <v/>
      </c>
      <c r="FS29" s="118" t="str">
        <f t="shared" si="158"/>
        <v/>
      </c>
      <c r="FT29" s="25"/>
      <c r="FU29" s="25"/>
      <c r="FV29" s="148" t="str">
        <f t="shared" si="98"/>
        <v/>
      </c>
      <c r="FW29" s="118" t="str">
        <f t="shared" si="159"/>
        <v/>
      </c>
      <c r="FX29" s="25"/>
      <c r="FY29" s="25"/>
      <c r="FZ29" s="148" t="str">
        <f t="shared" si="99"/>
        <v/>
      </c>
      <c r="GA29" s="118" t="str">
        <f t="shared" si="100"/>
        <v/>
      </c>
      <c r="GC29" s="93" t="str">
        <f t="shared" si="208"/>
        <v/>
      </c>
      <c r="GD29" s="94" t="str">
        <f t="shared" si="209"/>
        <v/>
      </c>
      <c r="GE29" s="83"/>
      <c r="GF29" s="25"/>
      <c r="GG29" s="148" t="str">
        <f t="shared" si="103"/>
        <v/>
      </c>
      <c r="GH29" s="118" t="str">
        <f t="shared" si="104"/>
        <v/>
      </c>
      <c r="GI29" s="25"/>
      <c r="GJ29" s="25"/>
      <c r="GK29" s="148" t="str">
        <f t="shared" si="210"/>
        <v/>
      </c>
      <c r="GL29" s="118" t="str">
        <f t="shared" si="211"/>
        <v/>
      </c>
      <c r="GM29" s="25"/>
      <c r="GN29" s="25"/>
      <c r="GO29" s="148" t="str">
        <f t="shared" si="38"/>
        <v/>
      </c>
      <c r="GP29" s="118" t="str">
        <f t="shared" si="160"/>
        <v/>
      </c>
      <c r="GQ29" s="25"/>
      <c r="GR29" s="25"/>
      <c r="GS29" s="148" t="str">
        <f t="shared" si="105"/>
        <v/>
      </c>
      <c r="GT29" s="118" t="str">
        <f t="shared" si="161"/>
        <v/>
      </c>
      <c r="GU29" s="25"/>
      <c r="GV29" s="25"/>
      <c r="GW29" s="148" t="str">
        <f t="shared" si="106"/>
        <v/>
      </c>
      <c r="GX29" s="118" t="str">
        <f t="shared" si="107"/>
        <v/>
      </c>
      <c r="GZ29" s="93" t="str">
        <f t="shared" si="212"/>
        <v/>
      </c>
      <c r="HA29" s="94" t="str">
        <f t="shared" si="213"/>
        <v/>
      </c>
      <c r="HB29" s="83"/>
      <c r="HC29" s="25"/>
      <c r="HD29" s="148" t="str">
        <f t="shared" si="110"/>
        <v/>
      </c>
      <c r="HE29" s="118" t="str">
        <f t="shared" si="111"/>
        <v/>
      </c>
      <c r="HF29" s="25"/>
      <c r="HG29" s="25"/>
      <c r="HH29" s="148" t="str">
        <f t="shared" si="214"/>
        <v/>
      </c>
      <c r="HI29" s="118" t="str">
        <f t="shared" si="215"/>
        <v/>
      </c>
      <c r="HJ29" s="25"/>
      <c r="HK29" s="25"/>
      <c r="HL29" s="148" t="str">
        <f t="shared" si="41"/>
        <v/>
      </c>
      <c r="HM29" s="118" t="str">
        <f t="shared" si="162"/>
        <v/>
      </c>
      <c r="HN29" s="25"/>
      <c r="HO29" s="25"/>
      <c r="HP29" s="148" t="str">
        <f t="shared" si="112"/>
        <v/>
      </c>
      <c r="HQ29" s="118" t="str">
        <f t="shared" si="163"/>
        <v/>
      </c>
      <c r="HR29" s="25"/>
      <c r="HS29" s="25"/>
      <c r="HT29" s="148" t="str">
        <f t="shared" si="113"/>
        <v/>
      </c>
      <c r="HU29" s="118" t="str">
        <f t="shared" si="114"/>
        <v/>
      </c>
      <c r="HW29" s="93" t="str">
        <f t="shared" si="216"/>
        <v/>
      </c>
      <c r="HX29" s="94" t="str">
        <f t="shared" si="217"/>
        <v/>
      </c>
      <c r="HY29" s="83"/>
      <c r="HZ29" s="25"/>
      <c r="IA29" s="148" t="str">
        <f t="shared" si="117"/>
        <v/>
      </c>
      <c r="IB29" s="118" t="str">
        <f t="shared" si="118"/>
        <v/>
      </c>
      <c r="IC29" s="25"/>
      <c r="ID29" s="25"/>
      <c r="IE29" s="148" t="str">
        <f t="shared" si="218"/>
        <v/>
      </c>
      <c r="IF29" s="118" t="str">
        <f t="shared" si="219"/>
        <v/>
      </c>
      <c r="IG29" s="25"/>
      <c r="IH29" s="25"/>
      <c r="II29" s="148" t="str">
        <f t="shared" si="44"/>
        <v/>
      </c>
      <c r="IJ29" s="118" t="str">
        <f t="shared" si="164"/>
        <v/>
      </c>
      <c r="IK29" s="25"/>
      <c r="IL29" s="25"/>
      <c r="IM29" s="148" t="str">
        <f t="shared" si="119"/>
        <v/>
      </c>
      <c r="IN29" s="118" t="str">
        <f t="shared" si="165"/>
        <v/>
      </c>
      <c r="IO29" s="25"/>
      <c r="IP29" s="25"/>
      <c r="IQ29" s="148" t="str">
        <f t="shared" si="120"/>
        <v/>
      </c>
      <c r="IR29" s="118" t="str">
        <f t="shared" si="121"/>
        <v/>
      </c>
      <c r="IT29" s="93" t="str">
        <f t="shared" si="220"/>
        <v/>
      </c>
      <c r="IU29" s="94" t="str">
        <f t="shared" si="221"/>
        <v/>
      </c>
      <c r="IV29" s="83"/>
      <c r="IW29" s="25"/>
      <c r="IX29" s="148" t="str">
        <f t="shared" si="124"/>
        <v/>
      </c>
      <c r="IY29" s="118" t="str">
        <f t="shared" si="125"/>
        <v/>
      </c>
      <c r="IZ29" s="25"/>
      <c r="JA29" s="25"/>
      <c r="JB29" s="148" t="str">
        <f t="shared" si="222"/>
        <v/>
      </c>
      <c r="JC29" s="118" t="str">
        <f t="shared" si="223"/>
        <v/>
      </c>
      <c r="JD29" s="25"/>
      <c r="JE29" s="25"/>
      <c r="JF29" s="148" t="str">
        <f t="shared" si="47"/>
        <v/>
      </c>
      <c r="JG29" s="118" t="str">
        <f t="shared" si="166"/>
        <v/>
      </c>
      <c r="JH29" s="25"/>
      <c r="JI29" s="25"/>
      <c r="JJ29" s="148" t="str">
        <f t="shared" si="126"/>
        <v/>
      </c>
      <c r="JK29" s="118" t="str">
        <f t="shared" si="167"/>
        <v/>
      </c>
      <c r="JL29" s="25"/>
      <c r="JM29" s="25"/>
      <c r="JN29" s="148" t="str">
        <f t="shared" si="127"/>
        <v/>
      </c>
      <c r="JO29" s="118" t="str">
        <f t="shared" si="128"/>
        <v/>
      </c>
      <c r="JP29" s="92"/>
      <c r="JQ29" s="93" t="str">
        <f t="shared" si="224"/>
        <v/>
      </c>
      <c r="JR29" s="94" t="str">
        <f t="shared" si="225"/>
        <v/>
      </c>
      <c r="JS29" s="83"/>
      <c r="JT29" s="25"/>
      <c r="JU29" s="148" t="str">
        <f t="shared" si="131"/>
        <v/>
      </c>
      <c r="JV29" s="118" t="str">
        <f t="shared" si="132"/>
        <v/>
      </c>
      <c r="JW29" s="25"/>
      <c r="JX29" s="25"/>
      <c r="JY29" s="148" t="str">
        <f t="shared" si="226"/>
        <v/>
      </c>
      <c r="JZ29" s="118" t="str">
        <f t="shared" si="227"/>
        <v/>
      </c>
      <c r="KA29" s="25"/>
      <c r="KB29" s="25"/>
      <c r="KC29" s="148" t="str">
        <f t="shared" si="50"/>
        <v/>
      </c>
      <c r="KD29" s="118" t="str">
        <f t="shared" si="168"/>
        <v/>
      </c>
      <c r="KE29" s="25"/>
      <c r="KF29" s="25"/>
      <c r="KG29" s="148" t="str">
        <f t="shared" si="133"/>
        <v/>
      </c>
      <c r="KH29" s="118" t="str">
        <f t="shared" si="169"/>
        <v/>
      </c>
      <c r="KI29" s="25"/>
      <c r="KJ29" s="25"/>
      <c r="KK29" s="148" t="str">
        <f t="shared" si="134"/>
        <v/>
      </c>
      <c r="KL29" s="118" t="str">
        <f t="shared" si="135"/>
        <v/>
      </c>
      <c r="KN29" s="93" t="str">
        <f t="shared" si="228"/>
        <v/>
      </c>
      <c r="KO29" s="94" t="str">
        <f t="shared" si="229"/>
        <v/>
      </c>
      <c r="KP29" s="83"/>
      <c r="KQ29" s="25"/>
      <c r="KR29" s="148" t="str">
        <f t="shared" si="138"/>
        <v/>
      </c>
      <c r="KS29" s="118" t="str">
        <f t="shared" si="139"/>
        <v/>
      </c>
      <c r="KT29" s="25"/>
      <c r="KU29" s="25"/>
      <c r="KV29" s="148" t="str">
        <f t="shared" si="230"/>
        <v/>
      </c>
      <c r="KW29" s="118" t="str">
        <f t="shared" si="231"/>
        <v/>
      </c>
      <c r="KX29" s="25"/>
      <c r="KY29" s="25"/>
      <c r="KZ29" s="148" t="str">
        <f t="shared" si="53"/>
        <v/>
      </c>
      <c r="LA29" s="118" t="str">
        <f t="shared" si="170"/>
        <v/>
      </c>
      <c r="LB29" s="25"/>
      <c r="LC29" s="25"/>
      <c r="LD29" s="148" t="str">
        <f t="shared" si="140"/>
        <v/>
      </c>
      <c r="LE29" s="118" t="str">
        <f t="shared" si="171"/>
        <v/>
      </c>
      <c r="LF29" s="25"/>
      <c r="LG29" s="25"/>
      <c r="LH29" s="148" t="str">
        <f t="shared" si="141"/>
        <v/>
      </c>
      <c r="LI29" s="118" t="str">
        <f t="shared" si="142"/>
        <v/>
      </c>
      <c r="LK29" s="93" t="str">
        <f t="shared" si="232"/>
        <v/>
      </c>
      <c r="LL29" s="94" t="str">
        <f t="shared" si="233"/>
        <v/>
      </c>
      <c r="LM29" s="83"/>
      <c r="LN29" s="25"/>
      <c r="LO29" s="148" t="str">
        <f t="shared" si="145"/>
        <v/>
      </c>
      <c r="LP29" s="118" t="str">
        <f t="shared" si="146"/>
        <v/>
      </c>
      <c r="LQ29" s="25"/>
      <c r="LR29" s="25"/>
      <c r="LS29" s="148" t="str">
        <f t="shared" si="234"/>
        <v/>
      </c>
      <c r="LT29" s="118" t="str">
        <f t="shared" si="235"/>
        <v/>
      </c>
    </row>
    <row r="30" spans="1:332" ht="15" customHeight="1">
      <c r="A30" s="112"/>
      <c r="B30" s="111"/>
      <c r="C30" s="82"/>
      <c r="D30" s="24"/>
      <c r="E30" s="2" t="str">
        <f t="shared" si="56"/>
        <v/>
      </c>
      <c r="F30" s="95" t="str">
        <f t="shared" si="0"/>
        <v/>
      </c>
      <c r="G30" s="24"/>
      <c r="H30" s="24"/>
      <c r="I30" s="2" t="str">
        <f t="shared" si="172"/>
        <v/>
      </c>
      <c r="J30" s="95" t="str">
        <f t="shared" si="173"/>
        <v/>
      </c>
      <c r="K30" s="24"/>
      <c r="L30" s="24"/>
      <c r="M30" s="2" t="str">
        <f t="shared" si="174"/>
        <v/>
      </c>
      <c r="N30" s="95" t="str">
        <f t="shared" si="175"/>
        <v/>
      </c>
      <c r="O30" s="24"/>
      <c r="P30" s="24"/>
      <c r="Q30" s="2" t="str">
        <f t="shared" si="176"/>
        <v/>
      </c>
      <c r="R30" s="95" t="str">
        <f t="shared" si="177"/>
        <v/>
      </c>
      <c r="S30" s="24"/>
      <c r="T30" s="24"/>
      <c r="U30" s="2" t="str">
        <f t="shared" si="178"/>
        <v/>
      </c>
      <c r="V30" s="95" t="str">
        <f t="shared" si="179"/>
        <v/>
      </c>
      <c r="W30" s="92"/>
      <c r="X30" s="90" t="str">
        <f t="shared" ref="X30:Y35" si="236">IF(ISBLANK(A30)," ",A30)</f>
        <v/>
      </c>
      <c r="Y30" s="91" t="str">
        <f t="shared" si="236"/>
        <v/>
      </c>
      <c r="Z30" s="82"/>
      <c r="AA30" s="24"/>
      <c r="AB30" s="2" t="str">
        <f t="shared" si="62"/>
        <v/>
      </c>
      <c r="AC30" s="95" t="str">
        <f t="shared" si="9"/>
        <v/>
      </c>
      <c r="AD30" s="24"/>
      <c r="AE30" s="24"/>
      <c r="AF30" s="2" t="str">
        <f t="shared" si="182"/>
        <v/>
      </c>
      <c r="AG30" s="95" t="str">
        <f t="shared" si="183"/>
        <v/>
      </c>
      <c r="AH30" s="24"/>
      <c r="AI30" s="24"/>
      <c r="AJ30" s="2" t="str">
        <f t="shared" si="12"/>
        <v/>
      </c>
      <c r="AK30" s="95" t="str">
        <f t="shared" si="13"/>
        <v/>
      </c>
      <c r="AL30" s="24"/>
      <c r="AM30" s="24"/>
      <c r="AN30" s="2" t="str">
        <f t="shared" si="14"/>
        <v/>
      </c>
      <c r="AO30" s="95" t="str">
        <f t="shared" si="15"/>
        <v/>
      </c>
      <c r="AP30" s="24"/>
      <c r="AQ30" s="24"/>
      <c r="AR30" s="2" t="str">
        <f t="shared" si="16"/>
        <v/>
      </c>
      <c r="AS30" s="95" t="str">
        <f t="shared" si="17"/>
        <v/>
      </c>
      <c r="AU30" s="90" t="str">
        <f t="shared" ref="AU30:AV35" si="237">IF(ISBLANK(X30)," ",X30)</f>
        <v/>
      </c>
      <c r="AV30" s="91" t="str">
        <f t="shared" si="237"/>
        <v/>
      </c>
      <c r="AW30" s="82"/>
      <c r="AX30" s="24"/>
      <c r="AY30" s="2" t="str">
        <f t="shared" si="63"/>
        <v/>
      </c>
      <c r="AZ30" s="95" t="str">
        <f t="shared" si="64"/>
        <v/>
      </c>
      <c r="BA30" s="24"/>
      <c r="BB30" s="24"/>
      <c r="BC30" s="2" t="str">
        <f t="shared" si="186"/>
        <v/>
      </c>
      <c r="BD30" s="95" t="str">
        <f t="shared" si="187"/>
        <v/>
      </c>
      <c r="BE30" s="24"/>
      <c r="BF30" s="24"/>
      <c r="BG30" s="2" t="str">
        <f t="shared" si="20"/>
        <v/>
      </c>
      <c r="BH30" s="95" t="str">
        <f t="shared" si="148"/>
        <v/>
      </c>
      <c r="BI30" s="24"/>
      <c r="BJ30" s="24"/>
      <c r="BK30" s="2" t="str">
        <f t="shared" si="65"/>
        <v/>
      </c>
      <c r="BL30" s="95" t="str">
        <f t="shared" si="149"/>
        <v/>
      </c>
      <c r="BM30" s="24"/>
      <c r="BN30" s="24"/>
      <c r="BO30" s="2" t="str">
        <f t="shared" si="66"/>
        <v/>
      </c>
      <c r="BP30" s="95" t="str">
        <f t="shared" si="67"/>
        <v/>
      </c>
      <c r="BR30" s="90" t="str">
        <f t="shared" ref="BR30:BS35" si="238">IF(ISBLANK(AU30)," ",AU30)</f>
        <v/>
      </c>
      <c r="BS30" s="91" t="str">
        <f t="shared" si="238"/>
        <v/>
      </c>
      <c r="BT30" s="82"/>
      <c r="BU30" s="24"/>
      <c r="BV30" s="2" t="str">
        <f t="shared" si="69"/>
        <v/>
      </c>
      <c r="BW30" s="95" t="str">
        <f t="shared" si="70"/>
        <v/>
      </c>
      <c r="BX30" s="24"/>
      <c r="BY30" s="24"/>
      <c r="BZ30" s="2" t="str">
        <f t="shared" si="190"/>
        <v/>
      </c>
      <c r="CA30" s="95" t="str">
        <f t="shared" si="191"/>
        <v/>
      </c>
      <c r="CB30" s="24"/>
      <c r="CC30" s="24"/>
      <c r="CD30" s="2" t="str">
        <f t="shared" si="23"/>
        <v/>
      </c>
      <c r="CE30" s="95" t="str">
        <f t="shared" si="150"/>
        <v/>
      </c>
      <c r="CF30" s="24"/>
      <c r="CG30" s="24"/>
      <c r="CH30" s="2" t="str">
        <f t="shared" si="71"/>
        <v/>
      </c>
      <c r="CI30" s="95" t="str">
        <f t="shared" si="151"/>
        <v/>
      </c>
      <c r="CJ30" s="24"/>
      <c r="CK30" s="24"/>
      <c r="CL30" s="2" t="str">
        <f t="shared" si="72"/>
        <v/>
      </c>
      <c r="CM30" s="95" t="str">
        <f t="shared" si="73"/>
        <v/>
      </c>
      <c r="CO30" s="90" t="str">
        <f t="shared" ref="CO30:CP35" si="239">IF(ISBLANK(BR30)," ",BR30)</f>
        <v/>
      </c>
      <c r="CP30" s="91" t="str">
        <f t="shared" si="239"/>
        <v/>
      </c>
      <c r="CQ30" s="82"/>
      <c r="CR30" s="24"/>
      <c r="CS30" s="2" t="str">
        <f t="shared" si="75"/>
        <v/>
      </c>
      <c r="CT30" s="95" t="str">
        <f t="shared" si="76"/>
        <v/>
      </c>
      <c r="CU30" s="24"/>
      <c r="CV30" s="24"/>
      <c r="CW30" s="2" t="str">
        <f t="shared" si="194"/>
        <v/>
      </c>
      <c r="CX30" s="95" t="str">
        <f t="shared" si="195"/>
        <v/>
      </c>
      <c r="CY30" s="24"/>
      <c r="CZ30" s="24"/>
      <c r="DA30" s="2" t="str">
        <f t="shared" si="26"/>
        <v/>
      </c>
      <c r="DB30" s="95" t="str">
        <f t="shared" si="152"/>
        <v/>
      </c>
      <c r="DC30" s="24"/>
      <c r="DD30" s="24"/>
      <c r="DE30" s="2" t="str">
        <f t="shared" si="77"/>
        <v/>
      </c>
      <c r="DF30" s="95" t="str">
        <f t="shared" si="153"/>
        <v/>
      </c>
      <c r="DG30" s="24"/>
      <c r="DH30" s="24"/>
      <c r="DI30" s="2" t="str">
        <f t="shared" si="78"/>
        <v/>
      </c>
      <c r="DJ30" s="95" t="str">
        <f t="shared" si="79"/>
        <v/>
      </c>
      <c r="DL30" s="90" t="str">
        <f t="shared" ref="DL30:DM35" si="240">IF(ISBLANK(CO30)," ",CO30)</f>
        <v/>
      </c>
      <c r="DM30" s="91" t="str">
        <f t="shared" si="240"/>
        <v/>
      </c>
      <c r="DN30" s="82"/>
      <c r="DO30" s="24"/>
      <c r="DP30" s="2" t="str">
        <f t="shared" si="82"/>
        <v/>
      </c>
      <c r="DQ30" s="95" t="str">
        <f t="shared" si="83"/>
        <v/>
      </c>
      <c r="DR30" s="24"/>
      <c r="DS30" s="24"/>
      <c r="DT30" s="2" t="str">
        <f t="shared" si="198"/>
        <v/>
      </c>
      <c r="DU30" s="95" t="str">
        <f t="shared" si="199"/>
        <v/>
      </c>
      <c r="DV30" s="24"/>
      <c r="DW30" s="24"/>
      <c r="DX30" s="2" t="str">
        <f t="shared" si="29"/>
        <v/>
      </c>
      <c r="DY30" s="95" t="str">
        <f t="shared" si="154"/>
        <v/>
      </c>
      <c r="DZ30" s="24"/>
      <c r="EA30" s="24"/>
      <c r="EB30" s="2" t="str">
        <f t="shared" si="84"/>
        <v/>
      </c>
      <c r="EC30" s="95" t="str">
        <f t="shared" si="155"/>
        <v/>
      </c>
      <c r="ED30" s="24"/>
      <c r="EE30" s="24"/>
      <c r="EF30" s="2" t="str">
        <f t="shared" si="85"/>
        <v/>
      </c>
      <c r="EG30" s="95" t="str">
        <f t="shared" si="86"/>
        <v/>
      </c>
      <c r="EI30" s="90" t="str">
        <f t="shared" ref="EI30:EJ35" si="241">IF(ISBLANK(DL30)," ",DL30)</f>
        <v/>
      </c>
      <c r="EJ30" s="91" t="str">
        <f t="shared" si="241"/>
        <v/>
      </c>
      <c r="EK30" s="82"/>
      <c r="EL30" s="24"/>
      <c r="EM30" s="2" t="str">
        <f t="shared" si="89"/>
        <v/>
      </c>
      <c r="EN30" s="95" t="str">
        <f t="shared" si="90"/>
        <v/>
      </c>
      <c r="EO30" s="24"/>
      <c r="EP30" s="24"/>
      <c r="EQ30" s="2" t="str">
        <f t="shared" si="202"/>
        <v/>
      </c>
      <c r="ER30" s="95" t="str">
        <f t="shared" si="203"/>
        <v/>
      </c>
      <c r="ES30" s="24"/>
      <c r="ET30" s="24"/>
      <c r="EU30" s="2" t="str">
        <f t="shared" si="32"/>
        <v/>
      </c>
      <c r="EV30" s="95" t="str">
        <f t="shared" si="156"/>
        <v/>
      </c>
      <c r="EW30" s="24"/>
      <c r="EX30" s="24"/>
      <c r="EY30" s="2" t="str">
        <f t="shared" si="91"/>
        <v/>
      </c>
      <c r="EZ30" s="95" t="str">
        <f t="shared" si="157"/>
        <v/>
      </c>
      <c r="FA30" s="24"/>
      <c r="FB30" s="24"/>
      <c r="FC30" s="2" t="str">
        <f t="shared" si="92"/>
        <v/>
      </c>
      <c r="FD30" s="95" t="str">
        <f t="shared" si="93"/>
        <v/>
      </c>
      <c r="FF30" s="90" t="str">
        <f t="shared" ref="FF30:FG35" si="242">IF(ISBLANK(EI30)," ",EI30)</f>
        <v/>
      </c>
      <c r="FG30" s="91" t="str">
        <f t="shared" si="242"/>
        <v/>
      </c>
      <c r="FH30" s="82"/>
      <c r="FI30" s="24"/>
      <c r="FJ30" s="2" t="str">
        <f t="shared" si="96"/>
        <v/>
      </c>
      <c r="FK30" s="95" t="str">
        <f t="shared" si="97"/>
        <v/>
      </c>
      <c r="FL30" s="24"/>
      <c r="FM30" s="24"/>
      <c r="FN30" s="2" t="str">
        <f t="shared" si="206"/>
        <v/>
      </c>
      <c r="FO30" s="95" t="str">
        <f t="shared" si="207"/>
        <v/>
      </c>
      <c r="FP30" s="24"/>
      <c r="FQ30" s="24"/>
      <c r="FR30" s="2" t="str">
        <f t="shared" si="35"/>
        <v/>
      </c>
      <c r="FS30" s="95" t="str">
        <f t="shared" si="158"/>
        <v/>
      </c>
      <c r="FT30" s="24"/>
      <c r="FU30" s="24"/>
      <c r="FV30" s="2" t="str">
        <f t="shared" si="98"/>
        <v/>
      </c>
      <c r="FW30" s="95" t="str">
        <f t="shared" si="159"/>
        <v/>
      </c>
      <c r="FX30" s="24"/>
      <c r="FY30" s="24"/>
      <c r="FZ30" s="2" t="str">
        <f t="shared" si="99"/>
        <v/>
      </c>
      <c r="GA30" s="95" t="str">
        <f t="shared" si="100"/>
        <v/>
      </c>
      <c r="GC30" s="90" t="str">
        <f t="shared" ref="GC30:GD35" si="243">IF(ISBLANK(FF30)," ",FF30)</f>
        <v/>
      </c>
      <c r="GD30" s="91" t="str">
        <f t="shared" si="243"/>
        <v/>
      </c>
      <c r="GE30" s="82"/>
      <c r="GF30" s="24"/>
      <c r="GG30" s="2" t="str">
        <f t="shared" si="103"/>
        <v/>
      </c>
      <c r="GH30" s="95" t="str">
        <f t="shared" si="104"/>
        <v/>
      </c>
      <c r="GI30" s="24"/>
      <c r="GJ30" s="24"/>
      <c r="GK30" s="2" t="str">
        <f t="shared" si="210"/>
        <v/>
      </c>
      <c r="GL30" s="95" t="str">
        <f t="shared" si="211"/>
        <v/>
      </c>
      <c r="GM30" s="24"/>
      <c r="GN30" s="24"/>
      <c r="GO30" s="2" t="str">
        <f t="shared" si="38"/>
        <v/>
      </c>
      <c r="GP30" s="95" t="str">
        <f t="shared" si="160"/>
        <v/>
      </c>
      <c r="GQ30" s="24"/>
      <c r="GR30" s="24"/>
      <c r="GS30" s="2" t="str">
        <f t="shared" si="105"/>
        <v/>
      </c>
      <c r="GT30" s="95" t="str">
        <f t="shared" si="161"/>
        <v/>
      </c>
      <c r="GU30" s="24"/>
      <c r="GV30" s="24"/>
      <c r="GW30" s="2" t="str">
        <f t="shared" si="106"/>
        <v/>
      </c>
      <c r="GX30" s="95" t="str">
        <f t="shared" si="107"/>
        <v/>
      </c>
      <c r="GZ30" s="90" t="str">
        <f t="shared" ref="GZ30:HA35" si="244">IF(ISBLANK(GC30)," ",GC30)</f>
        <v/>
      </c>
      <c r="HA30" s="91" t="str">
        <f t="shared" si="244"/>
        <v/>
      </c>
      <c r="HB30" s="82"/>
      <c r="HC30" s="24"/>
      <c r="HD30" s="2" t="str">
        <f t="shared" si="110"/>
        <v/>
      </c>
      <c r="HE30" s="95" t="str">
        <f t="shared" si="111"/>
        <v/>
      </c>
      <c r="HF30" s="24"/>
      <c r="HG30" s="24"/>
      <c r="HH30" s="2" t="str">
        <f t="shared" si="214"/>
        <v/>
      </c>
      <c r="HI30" s="95" t="str">
        <f t="shared" si="215"/>
        <v/>
      </c>
      <c r="HJ30" s="24"/>
      <c r="HK30" s="24"/>
      <c r="HL30" s="2" t="str">
        <f t="shared" si="41"/>
        <v/>
      </c>
      <c r="HM30" s="95" t="str">
        <f t="shared" si="162"/>
        <v/>
      </c>
      <c r="HN30" s="24"/>
      <c r="HO30" s="24"/>
      <c r="HP30" s="2" t="str">
        <f t="shared" si="112"/>
        <v/>
      </c>
      <c r="HQ30" s="95" t="str">
        <f t="shared" si="163"/>
        <v/>
      </c>
      <c r="HR30" s="24"/>
      <c r="HS30" s="24"/>
      <c r="HT30" s="2" t="str">
        <f t="shared" si="113"/>
        <v/>
      </c>
      <c r="HU30" s="95" t="str">
        <f t="shared" si="114"/>
        <v/>
      </c>
      <c r="HW30" s="90" t="str">
        <f t="shared" ref="HW30:HX35" si="245">IF(ISBLANK(GZ30)," ",GZ30)</f>
        <v/>
      </c>
      <c r="HX30" s="91" t="str">
        <f t="shared" si="245"/>
        <v/>
      </c>
      <c r="HY30" s="82"/>
      <c r="HZ30" s="24"/>
      <c r="IA30" s="2" t="str">
        <f t="shared" si="117"/>
        <v/>
      </c>
      <c r="IB30" s="95" t="str">
        <f t="shared" si="118"/>
        <v/>
      </c>
      <c r="IC30" s="24"/>
      <c r="ID30" s="24"/>
      <c r="IE30" s="2" t="str">
        <f t="shared" si="218"/>
        <v/>
      </c>
      <c r="IF30" s="95" t="str">
        <f t="shared" si="219"/>
        <v/>
      </c>
      <c r="IG30" s="24"/>
      <c r="IH30" s="24"/>
      <c r="II30" s="2" t="str">
        <f t="shared" si="44"/>
        <v/>
      </c>
      <c r="IJ30" s="95" t="str">
        <f t="shared" si="164"/>
        <v/>
      </c>
      <c r="IK30" s="24"/>
      <c r="IL30" s="24"/>
      <c r="IM30" s="2" t="str">
        <f t="shared" si="119"/>
        <v/>
      </c>
      <c r="IN30" s="95" t="str">
        <f t="shared" si="165"/>
        <v/>
      </c>
      <c r="IO30" s="24"/>
      <c r="IP30" s="24"/>
      <c r="IQ30" s="2" t="str">
        <f t="shared" si="120"/>
        <v/>
      </c>
      <c r="IR30" s="95" t="str">
        <f t="shared" si="121"/>
        <v/>
      </c>
      <c r="IT30" s="90" t="str">
        <f t="shared" ref="IT30:IU35" si="246">IF(ISBLANK(HW30)," ",HW30)</f>
        <v/>
      </c>
      <c r="IU30" s="91" t="str">
        <f t="shared" si="246"/>
        <v/>
      </c>
      <c r="IV30" s="82"/>
      <c r="IW30" s="24"/>
      <c r="IX30" s="2" t="str">
        <f t="shared" si="124"/>
        <v/>
      </c>
      <c r="IY30" s="95" t="str">
        <f t="shared" si="125"/>
        <v/>
      </c>
      <c r="IZ30" s="24"/>
      <c r="JA30" s="24"/>
      <c r="JB30" s="2" t="str">
        <f t="shared" si="222"/>
        <v/>
      </c>
      <c r="JC30" s="95" t="str">
        <f t="shared" si="223"/>
        <v/>
      </c>
      <c r="JD30" s="24"/>
      <c r="JE30" s="24"/>
      <c r="JF30" s="2" t="str">
        <f t="shared" si="47"/>
        <v/>
      </c>
      <c r="JG30" s="95" t="str">
        <f t="shared" si="166"/>
        <v/>
      </c>
      <c r="JH30" s="24"/>
      <c r="JI30" s="24"/>
      <c r="JJ30" s="2" t="str">
        <f t="shared" si="126"/>
        <v/>
      </c>
      <c r="JK30" s="95" t="str">
        <f t="shared" si="167"/>
        <v/>
      </c>
      <c r="JL30" s="24"/>
      <c r="JM30" s="24"/>
      <c r="JN30" s="2" t="str">
        <f t="shared" si="127"/>
        <v/>
      </c>
      <c r="JO30" s="95" t="str">
        <f t="shared" si="128"/>
        <v/>
      </c>
      <c r="JP30" s="92"/>
      <c r="JQ30" s="90" t="str">
        <f t="shared" ref="JQ30:JR35" si="247">IF(ISBLANK(IT30)," ",IT30)</f>
        <v/>
      </c>
      <c r="JR30" s="91" t="str">
        <f t="shared" si="247"/>
        <v/>
      </c>
      <c r="JS30" s="82"/>
      <c r="JT30" s="24"/>
      <c r="JU30" s="2" t="str">
        <f t="shared" si="131"/>
        <v/>
      </c>
      <c r="JV30" s="95" t="str">
        <f t="shared" si="132"/>
        <v/>
      </c>
      <c r="JW30" s="24"/>
      <c r="JX30" s="24"/>
      <c r="JY30" s="2" t="str">
        <f t="shared" si="226"/>
        <v/>
      </c>
      <c r="JZ30" s="95" t="str">
        <f t="shared" si="227"/>
        <v/>
      </c>
      <c r="KA30" s="24"/>
      <c r="KB30" s="24"/>
      <c r="KC30" s="2" t="str">
        <f t="shared" si="50"/>
        <v/>
      </c>
      <c r="KD30" s="95" t="str">
        <f t="shared" si="168"/>
        <v/>
      </c>
      <c r="KE30" s="24"/>
      <c r="KF30" s="24"/>
      <c r="KG30" s="2" t="str">
        <f t="shared" si="133"/>
        <v/>
      </c>
      <c r="KH30" s="95" t="str">
        <f t="shared" si="169"/>
        <v/>
      </c>
      <c r="KI30" s="24"/>
      <c r="KJ30" s="24"/>
      <c r="KK30" s="2" t="str">
        <f t="shared" si="134"/>
        <v/>
      </c>
      <c r="KL30" s="95" t="str">
        <f t="shared" si="135"/>
        <v/>
      </c>
      <c r="KN30" s="90" t="str">
        <f t="shared" ref="KN30:KO35" si="248">IF(ISBLANK(JQ30)," ",JQ30)</f>
        <v/>
      </c>
      <c r="KO30" s="91" t="str">
        <f t="shared" si="248"/>
        <v/>
      </c>
      <c r="KP30" s="82"/>
      <c r="KQ30" s="24"/>
      <c r="KR30" s="2" t="str">
        <f t="shared" si="138"/>
        <v/>
      </c>
      <c r="KS30" s="95" t="str">
        <f t="shared" si="139"/>
        <v/>
      </c>
      <c r="KT30" s="24"/>
      <c r="KU30" s="24"/>
      <c r="KV30" s="2" t="str">
        <f t="shared" si="230"/>
        <v/>
      </c>
      <c r="KW30" s="95" t="str">
        <f t="shared" si="231"/>
        <v/>
      </c>
      <c r="KX30" s="24"/>
      <c r="KY30" s="24"/>
      <c r="KZ30" s="2" t="str">
        <f t="shared" si="53"/>
        <v/>
      </c>
      <c r="LA30" s="95" t="str">
        <f t="shared" si="170"/>
        <v/>
      </c>
      <c r="LB30" s="24"/>
      <c r="LC30" s="24"/>
      <c r="LD30" s="2" t="str">
        <f t="shared" si="140"/>
        <v/>
      </c>
      <c r="LE30" s="95" t="str">
        <f t="shared" si="171"/>
        <v/>
      </c>
      <c r="LF30" s="24"/>
      <c r="LG30" s="24"/>
      <c r="LH30" s="2" t="str">
        <f t="shared" si="141"/>
        <v/>
      </c>
      <c r="LI30" s="95" t="str">
        <f t="shared" si="142"/>
        <v/>
      </c>
      <c r="LK30" s="90" t="str">
        <f t="shared" ref="LK30:LL35" si="249">IF(ISBLANK(KN30)," ",KN30)</f>
        <v/>
      </c>
      <c r="LL30" s="91" t="str">
        <f t="shared" si="249"/>
        <v/>
      </c>
      <c r="LM30" s="82"/>
      <c r="LN30" s="24"/>
      <c r="LO30" s="2" t="str">
        <f t="shared" si="145"/>
        <v/>
      </c>
      <c r="LP30" s="95" t="str">
        <f t="shared" si="146"/>
        <v/>
      </c>
      <c r="LQ30" s="24"/>
      <c r="LR30" s="24"/>
      <c r="LS30" s="2" t="str">
        <f t="shared" si="234"/>
        <v/>
      </c>
      <c r="LT30" s="95" t="str">
        <f t="shared" si="235"/>
        <v/>
      </c>
    </row>
    <row r="31" spans="1:332" ht="15" customHeight="1">
      <c r="A31" s="114"/>
      <c r="B31" s="113"/>
      <c r="C31" s="83"/>
      <c r="D31" s="25"/>
      <c r="E31" s="148" t="str">
        <f t="shared" si="56"/>
        <v/>
      </c>
      <c r="F31" s="118" t="str">
        <f t="shared" si="0"/>
        <v/>
      </c>
      <c r="G31" s="25"/>
      <c r="H31" s="25"/>
      <c r="I31" s="148" t="str">
        <f t="shared" si="172"/>
        <v/>
      </c>
      <c r="J31" s="118" t="str">
        <f t="shared" si="173"/>
        <v/>
      </c>
      <c r="K31" s="25"/>
      <c r="L31" s="25"/>
      <c r="M31" s="148" t="str">
        <f t="shared" si="174"/>
        <v/>
      </c>
      <c r="N31" s="118" t="str">
        <f t="shared" si="175"/>
        <v/>
      </c>
      <c r="O31" s="25"/>
      <c r="P31" s="25"/>
      <c r="Q31" s="148" t="str">
        <f t="shared" si="176"/>
        <v/>
      </c>
      <c r="R31" s="118" t="str">
        <f t="shared" si="177"/>
        <v/>
      </c>
      <c r="S31" s="25"/>
      <c r="T31" s="25"/>
      <c r="U31" s="148" t="str">
        <f t="shared" si="178"/>
        <v/>
      </c>
      <c r="V31" s="118" t="str">
        <f t="shared" si="179"/>
        <v/>
      </c>
      <c r="W31" s="92"/>
      <c r="X31" s="93" t="str">
        <f t="shared" si="236"/>
        <v/>
      </c>
      <c r="Y31" s="94" t="str">
        <f t="shared" si="236"/>
        <v/>
      </c>
      <c r="Z31" s="83"/>
      <c r="AA31" s="25"/>
      <c r="AB31" s="148" t="str">
        <f t="shared" si="62"/>
        <v/>
      </c>
      <c r="AC31" s="118" t="str">
        <f t="shared" si="9"/>
        <v/>
      </c>
      <c r="AD31" s="25"/>
      <c r="AE31" s="25"/>
      <c r="AF31" s="148" t="str">
        <f t="shared" si="182"/>
        <v/>
      </c>
      <c r="AG31" s="118" t="str">
        <f t="shared" si="183"/>
        <v/>
      </c>
      <c r="AH31" s="25"/>
      <c r="AI31" s="25"/>
      <c r="AJ31" s="148" t="str">
        <f t="shared" si="12"/>
        <v/>
      </c>
      <c r="AK31" s="118" t="str">
        <f t="shared" si="13"/>
        <v/>
      </c>
      <c r="AL31" s="25"/>
      <c r="AM31" s="25"/>
      <c r="AN31" s="148" t="str">
        <f t="shared" si="14"/>
        <v/>
      </c>
      <c r="AO31" s="118" t="str">
        <f t="shared" si="15"/>
        <v/>
      </c>
      <c r="AP31" s="25"/>
      <c r="AQ31" s="25"/>
      <c r="AR31" s="148" t="str">
        <f t="shared" si="16"/>
        <v/>
      </c>
      <c r="AS31" s="118" t="str">
        <f t="shared" si="17"/>
        <v/>
      </c>
      <c r="AU31" s="93" t="str">
        <f t="shared" si="237"/>
        <v/>
      </c>
      <c r="AV31" s="94" t="str">
        <f t="shared" si="237"/>
        <v/>
      </c>
      <c r="AW31" s="83"/>
      <c r="AX31" s="25"/>
      <c r="AY31" s="148" t="str">
        <f t="shared" si="63"/>
        <v/>
      </c>
      <c r="AZ31" s="118" t="str">
        <f t="shared" si="64"/>
        <v/>
      </c>
      <c r="BA31" s="25"/>
      <c r="BB31" s="25"/>
      <c r="BC31" s="148" t="str">
        <f t="shared" si="186"/>
        <v/>
      </c>
      <c r="BD31" s="118" t="str">
        <f t="shared" si="187"/>
        <v/>
      </c>
      <c r="BE31" s="25"/>
      <c r="BF31" s="25"/>
      <c r="BG31" s="148" t="str">
        <f t="shared" si="20"/>
        <v/>
      </c>
      <c r="BH31" s="118" t="str">
        <f t="shared" si="148"/>
        <v/>
      </c>
      <c r="BI31" s="25"/>
      <c r="BJ31" s="25"/>
      <c r="BK31" s="148" t="str">
        <f t="shared" si="65"/>
        <v/>
      </c>
      <c r="BL31" s="118" t="str">
        <f t="shared" si="149"/>
        <v/>
      </c>
      <c r="BM31" s="25"/>
      <c r="BN31" s="25"/>
      <c r="BO31" s="148" t="str">
        <f t="shared" si="66"/>
        <v/>
      </c>
      <c r="BP31" s="118" t="str">
        <f t="shared" si="67"/>
        <v/>
      </c>
      <c r="BR31" s="93" t="str">
        <f t="shared" si="238"/>
        <v/>
      </c>
      <c r="BS31" s="94" t="str">
        <f t="shared" si="238"/>
        <v/>
      </c>
      <c r="BT31" s="83"/>
      <c r="BU31" s="25"/>
      <c r="BV31" s="148" t="str">
        <f t="shared" si="69"/>
        <v/>
      </c>
      <c r="BW31" s="118" t="str">
        <f t="shared" si="70"/>
        <v/>
      </c>
      <c r="BX31" s="25"/>
      <c r="BY31" s="25"/>
      <c r="BZ31" s="148" t="str">
        <f t="shared" si="190"/>
        <v/>
      </c>
      <c r="CA31" s="118" t="str">
        <f t="shared" si="191"/>
        <v/>
      </c>
      <c r="CB31" s="25"/>
      <c r="CC31" s="25"/>
      <c r="CD31" s="148" t="str">
        <f t="shared" si="23"/>
        <v/>
      </c>
      <c r="CE31" s="118" t="str">
        <f t="shared" si="150"/>
        <v/>
      </c>
      <c r="CF31" s="25"/>
      <c r="CG31" s="25"/>
      <c r="CH31" s="148" t="str">
        <f t="shared" si="71"/>
        <v/>
      </c>
      <c r="CI31" s="118" t="str">
        <f t="shared" si="151"/>
        <v/>
      </c>
      <c r="CJ31" s="25"/>
      <c r="CK31" s="25"/>
      <c r="CL31" s="148" t="str">
        <f t="shared" si="72"/>
        <v/>
      </c>
      <c r="CM31" s="118" t="str">
        <f t="shared" si="73"/>
        <v/>
      </c>
      <c r="CO31" s="93" t="str">
        <f t="shared" si="239"/>
        <v/>
      </c>
      <c r="CP31" s="94" t="str">
        <f t="shared" si="239"/>
        <v/>
      </c>
      <c r="CQ31" s="83"/>
      <c r="CR31" s="25"/>
      <c r="CS31" s="148" t="str">
        <f t="shared" si="75"/>
        <v/>
      </c>
      <c r="CT31" s="118" t="str">
        <f t="shared" si="76"/>
        <v/>
      </c>
      <c r="CU31" s="25"/>
      <c r="CV31" s="25"/>
      <c r="CW31" s="148" t="str">
        <f t="shared" si="194"/>
        <v/>
      </c>
      <c r="CX31" s="118" t="str">
        <f t="shared" si="195"/>
        <v/>
      </c>
      <c r="CY31" s="25"/>
      <c r="CZ31" s="25"/>
      <c r="DA31" s="148" t="str">
        <f t="shared" si="26"/>
        <v/>
      </c>
      <c r="DB31" s="118" t="str">
        <f t="shared" si="152"/>
        <v/>
      </c>
      <c r="DC31" s="25"/>
      <c r="DD31" s="25"/>
      <c r="DE31" s="148" t="str">
        <f t="shared" si="77"/>
        <v/>
      </c>
      <c r="DF31" s="118" t="str">
        <f t="shared" si="153"/>
        <v/>
      </c>
      <c r="DG31" s="25"/>
      <c r="DH31" s="25"/>
      <c r="DI31" s="148" t="str">
        <f t="shared" si="78"/>
        <v/>
      </c>
      <c r="DJ31" s="118" t="str">
        <f t="shared" si="79"/>
        <v/>
      </c>
      <c r="DL31" s="93" t="str">
        <f t="shared" si="240"/>
        <v/>
      </c>
      <c r="DM31" s="94" t="str">
        <f t="shared" si="240"/>
        <v/>
      </c>
      <c r="DN31" s="83"/>
      <c r="DO31" s="25"/>
      <c r="DP31" s="148" t="str">
        <f t="shared" si="82"/>
        <v/>
      </c>
      <c r="DQ31" s="118" t="str">
        <f t="shared" si="83"/>
        <v/>
      </c>
      <c r="DR31" s="25"/>
      <c r="DS31" s="25"/>
      <c r="DT31" s="148" t="str">
        <f t="shared" si="198"/>
        <v/>
      </c>
      <c r="DU31" s="118" t="str">
        <f t="shared" si="199"/>
        <v/>
      </c>
      <c r="DV31" s="25"/>
      <c r="DW31" s="25"/>
      <c r="DX31" s="148" t="str">
        <f t="shared" si="29"/>
        <v/>
      </c>
      <c r="DY31" s="118" t="str">
        <f t="shared" si="154"/>
        <v/>
      </c>
      <c r="DZ31" s="25"/>
      <c r="EA31" s="25"/>
      <c r="EB31" s="148" t="str">
        <f t="shared" si="84"/>
        <v/>
      </c>
      <c r="EC31" s="118" t="str">
        <f t="shared" si="155"/>
        <v/>
      </c>
      <c r="ED31" s="25"/>
      <c r="EE31" s="25"/>
      <c r="EF31" s="148" t="str">
        <f t="shared" si="85"/>
        <v/>
      </c>
      <c r="EG31" s="118" t="str">
        <f t="shared" si="86"/>
        <v/>
      </c>
      <c r="EI31" s="93" t="str">
        <f t="shared" si="241"/>
        <v/>
      </c>
      <c r="EJ31" s="94" t="str">
        <f t="shared" si="241"/>
        <v/>
      </c>
      <c r="EK31" s="83"/>
      <c r="EL31" s="25"/>
      <c r="EM31" s="148" t="str">
        <f t="shared" si="89"/>
        <v/>
      </c>
      <c r="EN31" s="118" t="str">
        <f t="shared" si="90"/>
        <v/>
      </c>
      <c r="EO31" s="25"/>
      <c r="EP31" s="25"/>
      <c r="EQ31" s="148" t="str">
        <f t="shared" si="202"/>
        <v/>
      </c>
      <c r="ER31" s="118" t="str">
        <f t="shared" si="203"/>
        <v/>
      </c>
      <c r="ES31" s="25"/>
      <c r="ET31" s="25"/>
      <c r="EU31" s="148" t="str">
        <f t="shared" si="32"/>
        <v/>
      </c>
      <c r="EV31" s="118" t="str">
        <f t="shared" si="156"/>
        <v/>
      </c>
      <c r="EW31" s="25"/>
      <c r="EX31" s="25"/>
      <c r="EY31" s="148" t="str">
        <f t="shared" si="91"/>
        <v/>
      </c>
      <c r="EZ31" s="118" t="str">
        <f t="shared" si="157"/>
        <v/>
      </c>
      <c r="FA31" s="25"/>
      <c r="FB31" s="25"/>
      <c r="FC31" s="148" t="str">
        <f t="shared" si="92"/>
        <v/>
      </c>
      <c r="FD31" s="118" t="str">
        <f t="shared" si="93"/>
        <v/>
      </c>
      <c r="FF31" s="93" t="str">
        <f t="shared" si="242"/>
        <v/>
      </c>
      <c r="FG31" s="94" t="str">
        <f t="shared" si="242"/>
        <v/>
      </c>
      <c r="FH31" s="83"/>
      <c r="FI31" s="25"/>
      <c r="FJ31" s="148" t="str">
        <f t="shared" si="96"/>
        <v/>
      </c>
      <c r="FK31" s="118" t="str">
        <f t="shared" si="97"/>
        <v/>
      </c>
      <c r="FL31" s="25"/>
      <c r="FM31" s="25"/>
      <c r="FN31" s="148" t="str">
        <f t="shared" si="206"/>
        <v/>
      </c>
      <c r="FO31" s="118" t="str">
        <f t="shared" si="207"/>
        <v/>
      </c>
      <c r="FP31" s="25"/>
      <c r="FQ31" s="25"/>
      <c r="FR31" s="148" t="str">
        <f t="shared" si="35"/>
        <v/>
      </c>
      <c r="FS31" s="118" t="str">
        <f t="shared" si="158"/>
        <v/>
      </c>
      <c r="FT31" s="25"/>
      <c r="FU31" s="25"/>
      <c r="FV31" s="148" t="str">
        <f t="shared" si="98"/>
        <v/>
      </c>
      <c r="FW31" s="118" t="str">
        <f t="shared" si="159"/>
        <v/>
      </c>
      <c r="FX31" s="25"/>
      <c r="FY31" s="25"/>
      <c r="FZ31" s="148" t="str">
        <f t="shared" si="99"/>
        <v/>
      </c>
      <c r="GA31" s="118" t="str">
        <f t="shared" si="100"/>
        <v/>
      </c>
      <c r="GC31" s="93" t="str">
        <f t="shared" si="243"/>
        <v/>
      </c>
      <c r="GD31" s="94" t="str">
        <f t="shared" si="243"/>
        <v/>
      </c>
      <c r="GE31" s="83"/>
      <c r="GF31" s="25"/>
      <c r="GG31" s="148" t="str">
        <f t="shared" si="103"/>
        <v/>
      </c>
      <c r="GH31" s="118" t="str">
        <f t="shared" si="104"/>
        <v/>
      </c>
      <c r="GI31" s="25"/>
      <c r="GJ31" s="25"/>
      <c r="GK31" s="148" t="str">
        <f t="shared" si="210"/>
        <v/>
      </c>
      <c r="GL31" s="118" t="str">
        <f t="shared" si="211"/>
        <v/>
      </c>
      <c r="GM31" s="25"/>
      <c r="GN31" s="25"/>
      <c r="GO31" s="148" t="str">
        <f t="shared" si="38"/>
        <v/>
      </c>
      <c r="GP31" s="118" t="str">
        <f t="shared" si="160"/>
        <v/>
      </c>
      <c r="GQ31" s="25"/>
      <c r="GR31" s="25"/>
      <c r="GS31" s="148" t="str">
        <f t="shared" si="105"/>
        <v/>
      </c>
      <c r="GT31" s="118" t="str">
        <f t="shared" si="161"/>
        <v/>
      </c>
      <c r="GU31" s="25"/>
      <c r="GV31" s="25"/>
      <c r="GW31" s="148" t="str">
        <f t="shared" si="106"/>
        <v/>
      </c>
      <c r="GX31" s="118" t="str">
        <f t="shared" si="107"/>
        <v/>
      </c>
      <c r="GZ31" s="93" t="str">
        <f t="shared" si="244"/>
        <v/>
      </c>
      <c r="HA31" s="94" t="str">
        <f t="shared" si="244"/>
        <v/>
      </c>
      <c r="HB31" s="83"/>
      <c r="HC31" s="25"/>
      <c r="HD31" s="148" t="str">
        <f t="shared" si="110"/>
        <v/>
      </c>
      <c r="HE31" s="118" t="str">
        <f t="shared" si="111"/>
        <v/>
      </c>
      <c r="HF31" s="25"/>
      <c r="HG31" s="25"/>
      <c r="HH31" s="148" t="str">
        <f t="shared" si="214"/>
        <v/>
      </c>
      <c r="HI31" s="118" t="str">
        <f t="shared" si="215"/>
        <v/>
      </c>
      <c r="HJ31" s="25"/>
      <c r="HK31" s="25"/>
      <c r="HL31" s="148" t="str">
        <f t="shared" si="41"/>
        <v/>
      </c>
      <c r="HM31" s="118" t="str">
        <f t="shared" si="162"/>
        <v/>
      </c>
      <c r="HN31" s="25"/>
      <c r="HO31" s="25"/>
      <c r="HP31" s="148" t="str">
        <f t="shared" si="112"/>
        <v/>
      </c>
      <c r="HQ31" s="118" t="str">
        <f t="shared" si="163"/>
        <v/>
      </c>
      <c r="HR31" s="25"/>
      <c r="HS31" s="25"/>
      <c r="HT31" s="148" t="str">
        <f t="shared" si="113"/>
        <v/>
      </c>
      <c r="HU31" s="118" t="str">
        <f t="shared" si="114"/>
        <v/>
      </c>
      <c r="HW31" s="93" t="str">
        <f t="shared" si="245"/>
        <v/>
      </c>
      <c r="HX31" s="94" t="str">
        <f t="shared" si="245"/>
        <v/>
      </c>
      <c r="HY31" s="83"/>
      <c r="HZ31" s="25"/>
      <c r="IA31" s="148" t="str">
        <f t="shared" si="117"/>
        <v/>
      </c>
      <c r="IB31" s="118" t="str">
        <f t="shared" si="118"/>
        <v/>
      </c>
      <c r="IC31" s="25"/>
      <c r="ID31" s="25"/>
      <c r="IE31" s="148" t="str">
        <f t="shared" si="218"/>
        <v/>
      </c>
      <c r="IF31" s="118" t="str">
        <f t="shared" si="219"/>
        <v/>
      </c>
      <c r="IG31" s="25"/>
      <c r="IH31" s="25"/>
      <c r="II31" s="148" t="str">
        <f t="shared" si="44"/>
        <v/>
      </c>
      <c r="IJ31" s="118" t="str">
        <f t="shared" si="164"/>
        <v/>
      </c>
      <c r="IK31" s="25"/>
      <c r="IL31" s="25"/>
      <c r="IM31" s="148" t="str">
        <f t="shared" si="119"/>
        <v/>
      </c>
      <c r="IN31" s="118" t="str">
        <f t="shared" si="165"/>
        <v/>
      </c>
      <c r="IO31" s="25"/>
      <c r="IP31" s="25"/>
      <c r="IQ31" s="148" t="str">
        <f t="shared" si="120"/>
        <v/>
      </c>
      <c r="IR31" s="118" t="str">
        <f t="shared" si="121"/>
        <v/>
      </c>
      <c r="IT31" s="93" t="str">
        <f t="shared" si="246"/>
        <v/>
      </c>
      <c r="IU31" s="94" t="str">
        <f t="shared" si="246"/>
        <v/>
      </c>
      <c r="IV31" s="83"/>
      <c r="IW31" s="25"/>
      <c r="IX31" s="148" t="str">
        <f t="shared" si="124"/>
        <v/>
      </c>
      <c r="IY31" s="118" t="str">
        <f t="shared" si="125"/>
        <v/>
      </c>
      <c r="IZ31" s="25"/>
      <c r="JA31" s="25"/>
      <c r="JB31" s="148" t="str">
        <f t="shared" si="222"/>
        <v/>
      </c>
      <c r="JC31" s="118" t="str">
        <f t="shared" si="223"/>
        <v/>
      </c>
      <c r="JD31" s="25"/>
      <c r="JE31" s="25"/>
      <c r="JF31" s="148" t="str">
        <f t="shared" si="47"/>
        <v/>
      </c>
      <c r="JG31" s="118" t="str">
        <f t="shared" si="166"/>
        <v/>
      </c>
      <c r="JH31" s="25"/>
      <c r="JI31" s="25"/>
      <c r="JJ31" s="148" t="str">
        <f t="shared" si="126"/>
        <v/>
      </c>
      <c r="JK31" s="118" t="str">
        <f t="shared" si="167"/>
        <v/>
      </c>
      <c r="JL31" s="25"/>
      <c r="JM31" s="25"/>
      <c r="JN31" s="148" t="str">
        <f t="shared" si="127"/>
        <v/>
      </c>
      <c r="JO31" s="118" t="str">
        <f t="shared" si="128"/>
        <v/>
      </c>
      <c r="JP31" s="92"/>
      <c r="JQ31" s="93" t="str">
        <f t="shared" si="247"/>
        <v/>
      </c>
      <c r="JR31" s="94" t="str">
        <f t="shared" si="247"/>
        <v/>
      </c>
      <c r="JS31" s="83"/>
      <c r="JT31" s="25"/>
      <c r="JU31" s="148" t="str">
        <f t="shared" si="131"/>
        <v/>
      </c>
      <c r="JV31" s="118" t="str">
        <f t="shared" si="132"/>
        <v/>
      </c>
      <c r="JW31" s="25"/>
      <c r="JX31" s="25"/>
      <c r="JY31" s="148" t="str">
        <f t="shared" si="226"/>
        <v/>
      </c>
      <c r="JZ31" s="118" t="str">
        <f t="shared" si="227"/>
        <v/>
      </c>
      <c r="KA31" s="25"/>
      <c r="KB31" s="25"/>
      <c r="KC31" s="148" t="str">
        <f t="shared" si="50"/>
        <v/>
      </c>
      <c r="KD31" s="118" t="str">
        <f t="shared" si="168"/>
        <v/>
      </c>
      <c r="KE31" s="25"/>
      <c r="KF31" s="25"/>
      <c r="KG31" s="148" t="str">
        <f t="shared" si="133"/>
        <v/>
      </c>
      <c r="KH31" s="118" t="str">
        <f t="shared" si="169"/>
        <v/>
      </c>
      <c r="KI31" s="25"/>
      <c r="KJ31" s="25"/>
      <c r="KK31" s="148" t="str">
        <f t="shared" si="134"/>
        <v/>
      </c>
      <c r="KL31" s="118" t="str">
        <f t="shared" si="135"/>
        <v/>
      </c>
      <c r="KN31" s="93" t="str">
        <f t="shared" si="248"/>
        <v/>
      </c>
      <c r="KO31" s="94" t="str">
        <f t="shared" si="248"/>
        <v/>
      </c>
      <c r="KP31" s="83"/>
      <c r="KQ31" s="25"/>
      <c r="KR31" s="148" t="str">
        <f t="shared" si="138"/>
        <v/>
      </c>
      <c r="KS31" s="118" t="str">
        <f t="shared" si="139"/>
        <v/>
      </c>
      <c r="KT31" s="25"/>
      <c r="KU31" s="25"/>
      <c r="KV31" s="148" t="str">
        <f t="shared" si="230"/>
        <v/>
      </c>
      <c r="KW31" s="118" t="str">
        <f t="shared" si="231"/>
        <v/>
      </c>
      <c r="KX31" s="25"/>
      <c r="KY31" s="25"/>
      <c r="KZ31" s="148" t="str">
        <f t="shared" si="53"/>
        <v/>
      </c>
      <c r="LA31" s="118" t="str">
        <f t="shared" si="170"/>
        <v/>
      </c>
      <c r="LB31" s="25"/>
      <c r="LC31" s="25"/>
      <c r="LD31" s="148" t="str">
        <f t="shared" si="140"/>
        <v/>
      </c>
      <c r="LE31" s="118" t="str">
        <f t="shared" si="171"/>
        <v/>
      </c>
      <c r="LF31" s="25"/>
      <c r="LG31" s="25"/>
      <c r="LH31" s="148" t="str">
        <f t="shared" si="141"/>
        <v/>
      </c>
      <c r="LI31" s="118" t="str">
        <f t="shared" si="142"/>
        <v/>
      </c>
      <c r="LK31" s="93" t="str">
        <f t="shared" si="249"/>
        <v/>
      </c>
      <c r="LL31" s="94" t="str">
        <f t="shared" si="249"/>
        <v/>
      </c>
      <c r="LM31" s="83"/>
      <c r="LN31" s="25"/>
      <c r="LO31" s="148" t="str">
        <f t="shared" si="145"/>
        <v/>
      </c>
      <c r="LP31" s="118" t="str">
        <f t="shared" si="146"/>
        <v/>
      </c>
      <c r="LQ31" s="25"/>
      <c r="LR31" s="25"/>
      <c r="LS31" s="148" t="str">
        <f t="shared" si="234"/>
        <v/>
      </c>
      <c r="LT31" s="118" t="str">
        <f t="shared" si="235"/>
        <v/>
      </c>
    </row>
    <row r="32" spans="1:332" ht="15" customHeight="1">
      <c r="A32" s="112"/>
      <c r="B32" s="111"/>
      <c r="C32" s="82"/>
      <c r="D32" s="24"/>
      <c r="E32" s="2" t="str">
        <f t="shared" si="56"/>
        <v/>
      </c>
      <c r="F32" s="95" t="str">
        <f t="shared" si="0"/>
        <v/>
      </c>
      <c r="G32" s="24"/>
      <c r="H32" s="24"/>
      <c r="I32" s="2" t="str">
        <f t="shared" si="172"/>
        <v/>
      </c>
      <c r="J32" s="95" t="str">
        <f t="shared" si="173"/>
        <v/>
      </c>
      <c r="K32" s="24"/>
      <c r="L32" s="24"/>
      <c r="M32" s="2" t="str">
        <f t="shared" si="174"/>
        <v/>
      </c>
      <c r="N32" s="95" t="str">
        <f t="shared" si="175"/>
        <v/>
      </c>
      <c r="O32" s="24"/>
      <c r="P32" s="24"/>
      <c r="Q32" s="2" t="str">
        <f t="shared" si="176"/>
        <v/>
      </c>
      <c r="R32" s="95" t="str">
        <f t="shared" si="177"/>
        <v/>
      </c>
      <c r="S32" s="24"/>
      <c r="T32" s="24"/>
      <c r="U32" s="2" t="str">
        <f t="shared" si="178"/>
        <v/>
      </c>
      <c r="V32" s="95" t="str">
        <f t="shared" si="179"/>
        <v/>
      </c>
      <c r="W32" s="92"/>
      <c r="X32" s="90" t="str">
        <f t="shared" si="236"/>
        <v/>
      </c>
      <c r="Y32" s="91" t="str">
        <f t="shared" si="236"/>
        <v/>
      </c>
      <c r="Z32" s="82"/>
      <c r="AA32" s="24"/>
      <c r="AB32" s="2" t="str">
        <f t="shared" si="62"/>
        <v/>
      </c>
      <c r="AC32" s="95" t="str">
        <f t="shared" si="9"/>
        <v/>
      </c>
      <c r="AD32" s="24"/>
      <c r="AE32" s="24"/>
      <c r="AF32" s="2" t="str">
        <f t="shared" si="182"/>
        <v/>
      </c>
      <c r="AG32" s="95" t="str">
        <f t="shared" si="183"/>
        <v/>
      </c>
      <c r="AH32" s="24"/>
      <c r="AI32" s="24"/>
      <c r="AJ32" s="2" t="str">
        <f t="shared" si="12"/>
        <v/>
      </c>
      <c r="AK32" s="95" t="str">
        <f t="shared" si="13"/>
        <v/>
      </c>
      <c r="AL32" s="24"/>
      <c r="AM32" s="24"/>
      <c r="AN32" s="2" t="str">
        <f t="shared" si="14"/>
        <v/>
      </c>
      <c r="AO32" s="95" t="str">
        <f t="shared" si="15"/>
        <v/>
      </c>
      <c r="AP32" s="24"/>
      <c r="AQ32" s="24"/>
      <c r="AR32" s="2" t="str">
        <f t="shared" si="16"/>
        <v/>
      </c>
      <c r="AS32" s="95" t="str">
        <f t="shared" si="17"/>
        <v/>
      </c>
      <c r="AU32" s="90" t="str">
        <f t="shared" si="237"/>
        <v/>
      </c>
      <c r="AV32" s="91" t="str">
        <f t="shared" si="237"/>
        <v/>
      </c>
      <c r="AW32" s="82"/>
      <c r="AX32" s="24"/>
      <c r="AY32" s="2" t="str">
        <f t="shared" si="63"/>
        <v/>
      </c>
      <c r="AZ32" s="95" t="str">
        <f t="shared" si="64"/>
        <v/>
      </c>
      <c r="BA32" s="24"/>
      <c r="BB32" s="24"/>
      <c r="BC32" s="2" t="str">
        <f t="shared" si="186"/>
        <v/>
      </c>
      <c r="BD32" s="95" t="str">
        <f t="shared" si="187"/>
        <v/>
      </c>
      <c r="BE32" s="24"/>
      <c r="BF32" s="24"/>
      <c r="BG32" s="2" t="str">
        <f t="shared" si="20"/>
        <v/>
      </c>
      <c r="BH32" s="95" t="str">
        <f t="shared" si="148"/>
        <v/>
      </c>
      <c r="BI32" s="24"/>
      <c r="BJ32" s="24"/>
      <c r="BK32" s="2" t="str">
        <f t="shared" si="65"/>
        <v/>
      </c>
      <c r="BL32" s="95" t="str">
        <f t="shared" si="149"/>
        <v/>
      </c>
      <c r="BM32" s="24"/>
      <c r="BN32" s="24"/>
      <c r="BO32" s="2" t="str">
        <f t="shared" si="66"/>
        <v/>
      </c>
      <c r="BP32" s="95" t="str">
        <f t="shared" si="67"/>
        <v/>
      </c>
      <c r="BR32" s="90" t="str">
        <f t="shared" si="238"/>
        <v/>
      </c>
      <c r="BS32" s="91" t="str">
        <f t="shared" si="238"/>
        <v/>
      </c>
      <c r="BT32" s="82"/>
      <c r="BU32" s="24"/>
      <c r="BV32" s="2" t="str">
        <f t="shared" si="69"/>
        <v/>
      </c>
      <c r="BW32" s="95" t="str">
        <f t="shared" si="70"/>
        <v/>
      </c>
      <c r="BX32" s="24"/>
      <c r="BY32" s="24"/>
      <c r="BZ32" s="2" t="str">
        <f t="shared" si="190"/>
        <v/>
      </c>
      <c r="CA32" s="95" t="str">
        <f t="shared" si="191"/>
        <v/>
      </c>
      <c r="CB32" s="24"/>
      <c r="CC32" s="24"/>
      <c r="CD32" s="2" t="str">
        <f t="shared" si="23"/>
        <v/>
      </c>
      <c r="CE32" s="95" t="str">
        <f t="shared" si="150"/>
        <v/>
      </c>
      <c r="CF32" s="24"/>
      <c r="CG32" s="24"/>
      <c r="CH32" s="2" t="str">
        <f t="shared" si="71"/>
        <v/>
      </c>
      <c r="CI32" s="95" t="str">
        <f t="shared" si="151"/>
        <v/>
      </c>
      <c r="CJ32" s="24"/>
      <c r="CK32" s="24"/>
      <c r="CL32" s="2" t="str">
        <f t="shared" si="72"/>
        <v/>
      </c>
      <c r="CM32" s="95" t="str">
        <f t="shared" si="73"/>
        <v/>
      </c>
      <c r="CO32" s="90" t="str">
        <f t="shared" si="239"/>
        <v/>
      </c>
      <c r="CP32" s="91" t="str">
        <f t="shared" si="239"/>
        <v/>
      </c>
      <c r="CQ32" s="82"/>
      <c r="CR32" s="24"/>
      <c r="CS32" s="2" t="str">
        <f t="shared" si="75"/>
        <v/>
      </c>
      <c r="CT32" s="95" t="str">
        <f t="shared" si="76"/>
        <v/>
      </c>
      <c r="CU32" s="24"/>
      <c r="CV32" s="24"/>
      <c r="CW32" s="2" t="str">
        <f t="shared" si="194"/>
        <v/>
      </c>
      <c r="CX32" s="95" t="str">
        <f t="shared" si="195"/>
        <v/>
      </c>
      <c r="CY32" s="24"/>
      <c r="CZ32" s="24"/>
      <c r="DA32" s="2" t="str">
        <f t="shared" si="26"/>
        <v/>
      </c>
      <c r="DB32" s="95" t="str">
        <f t="shared" si="152"/>
        <v/>
      </c>
      <c r="DC32" s="24"/>
      <c r="DD32" s="24"/>
      <c r="DE32" s="2" t="str">
        <f t="shared" si="77"/>
        <v/>
      </c>
      <c r="DF32" s="95" t="str">
        <f t="shared" si="153"/>
        <v/>
      </c>
      <c r="DG32" s="24"/>
      <c r="DH32" s="24"/>
      <c r="DI32" s="2" t="str">
        <f t="shared" si="78"/>
        <v/>
      </c>
      <c r="DJ32" s="95" t="str">
        <f t="shared" si="79"/>
        <v/>
      </c>
      <c r="DL32" s="90" t="str">
        <f t="shared" si="240"/>
        <v/>
      </c>
      <c r="DM32" s="91" t="str">
        <f t="shared" si="240"/>
        <v/>
      </c>
      <c r="DN32" s="82"/>
      <c r="DO32" s="24"/>
      <c r="DP32" s="2" t="str">
        <f t="shared" si="82"/>
        <v/>
      </c>
      <c r="DQ32" s="95" t="str">
        <f t="shared" si="83"/>
        <v/>
      </c>
      <c r="DR32" s="24"/>
      <c r="DS32" s="24"/>
      <c r="DT32" s="2" t="str">
        <f t="shared" si="198"/>
        <v/>
      </c>
      <c r="DU32" s="95" t="str">
        <f t="shared" si="199"/>
        <v/>
      </c>
      <c r="DV32" s="24"/>
      <c r="DW32" s="24"/>
      <c r="DX32" s="2" t="str">
        <f t="shared" si="29"/>
        <v/>
      </c>
      <c r="DY32" s="95" t="str">
        <f t="shared" si="154"/>
        <v/>
      </c>
      <c r="DZ32" s="24"/>
      <c r="EA32" s="24"/>
      <c r="EB32" s="2" t="str">
        <f t="shared" si="84"/>
        <v/>
      </c>
      <c r="EC32" s="95" t="str">
        <f t="shared" si="155"/>
        <v/>
      </c>
      <c r="ED32" s="24"/>
      <c r="EE32" s="24"/>
      <c r="EF32" s="2" t="str">
        <f t="shared" si="85"/>
        <v/>
      </c>
      <c r="EG32" s="95" t="str">
        <f t="shared" si="86"/>
        <v/>
      </c>
      <c r="EI32" s="90" t="str">
        <f t="shared" si="241"/>
        <v/>
      </c>
      <c r="EJ32" s="91" t="str">
        <f t="shared" si="241"/>
        <v/>
      </c>
      <c r="EK32" s="82"/>
      <c r="EL32" s="24"/>
      <c r="EM32" s="2" t="str">
        <f t="shared" si="89"/>
        <v/>
      </c>
      <c r="EN32" s="95" t="str">
        <f t="shared" si="90"/>
        <v/>
      </c>
      <c r="EO32" s="24"/>
      <c r="EP32" s="24"/>
      <c r="EQ32" s="2" t="str">
        <f t="shared" si="202"/>
        <v/>
      </c>
      <c r="ER32" s="95" t="str">
        <f t="shared" si="203"/>
        <v/>
      </c>
      <c r="ES32" s="24"/>
      <c r="ET32" s="24"/>
      <c r="EU32" s="2" t="str">
        <f t="shared" si="32"/>
        <v/>
      </c>
      <c r="EV32" s="95" t="str">
        <f t="shared" si="156"/>
        <v/>
      </c>
      <c r="EW32" s="24"/>
      <c r="EX32" s="24"/>
      <c r="EY32" s="2" t="str">
        <f t="shared" si="91"/>
        <v/>
      </c>
      <c r="EZ32" s="95" t="str">
        <f t="shared" si="157"/>
        <v/>
      </c>
      <c r="FA32" s="24"/>
      <c r="FB32" s="24"/>
      <c r="FC32" s="2" t="str">
        <f t="shared" si="92"/>
        <v/>
      </c>
      <c r="FD32" s="95" t="str">
        <f t="shared" si="93"/>
        <v/>
      </c>
      <c r="FF32" s="90" t="str">
        <f t="shared" si="242"/>
        <v/>
      </c>
      <c r="FG32" s="91" t="str">
        <f t="shared" si="242"/>
        <v/>
      </c>
      <c r="FH32" s="82"/>
      <c r="FI32" s="24"/>
      <c r="FJ32" s="2" t="str">
        <f t="shared" si="96"/>
        <v/>
      </c>
      <c r="FK32" s="95" t="str">
        <f t="shared" si="97"/>
        <v/>
      </c>
      <c r="FL32" s="24"/>
      <c r="FM32" s="24"/>
      <c r="FN32" s="2" t="str">
        <f t="shared" si="206"/>
        <v/>
      </c>
      <c r="FO32" s="95" t="str">
        <f t="shared" si="207"/>
        <v/>
      </c>
      <c r="FP32" s="24"/>
      <c r="FQ32" s="24"/>
      <c r="FR32" s="2" t="str">
        <f t="shared" si="35"/>
        <v/>
      </c>
      <c r="FS32" s="95" t="str">
        <f t="shared" si="158"/>
        <v/>
      </c>
      <c r="FT32" s="24"/>
      <c r="FU32" s="24"/>
      <c r="FV32" s="2" t="str">
        <f t="shared" si="98"/>
        <v/>
      </c>
      <c r="FW32" s="95" t="str">
        <f t="shared" si="159"/>
        <v/>
      </c>
      <c r="FX32" s="24"/>
      <c r="FY32" s="24"/>
      <c r="FZ32" s="2" t="str">
        <f t="shared" si="99"/>
        <v/>
      </c>
      <c r="GA32" s="95" t="str">
        <f t="shared" si="100"/>
        <v/>
      </c>
      <c r="GC32" s="90" t="str">
        <f t="shared" si="243"/>
        <v/>
      </c>
      <c r="GD32" s="91" t="str">
        <f t="shared" si="243"/>
        <v/>
      </c>
      <c r="GE32" s="82"/>
      <c r="GF32" s="24"/>
      <c r="GG32" s="2" t="str">
        <f t="shared" si="103"/>
        <v/>
      </c>
      <c r="GH32" s="95" t="str">
        <f t="shared" si="104"/>
        <v/>
      </c>
      <c r="GI32" s="24"/>
      <c r="GJ32" s="24"/>
      <c r="GK32" s="2" t="str">
        <f t="shared" si="210"/>
        <v/>
      </c>
      <c r="GL32" s="95" t="str">
        <f t="shared" si="211"/>
        <v/>
      </c>
      <c r="GM32" s="24"/>
      <c r="GN32" s="24"/>
      <c r="GO32" s="2" t="str">
        <f t="shared" si="38"/>
        <v/>
      </c>
      <c r="GP32" s="95" t="str">
        <f t="shared" si="160"/>
        <v/>
      </c>
      <c r="GQ32" s="24"/>
      <c r="GR32" s="24"/>
      <c r="GS32" s="2" t="str">
        <f t="shared" si="105"/>
        <v/>
      </c>
      <c r="GT32" s="95" t="str">
        <f t="shared" si="161"/>
        <v/>
      </c>
      <c r="GU32" s="24"/>
      <c r="GV32" s="24"/>
      <c r="GW32" s="2" t="str">
        <f t="shared" si="106"/>
        <v/>
      </c>
      <c r="GX32" s="95" t="str">
        <f t="shared" si="107"/>
        <v/>
      </c>
      <c r="GZ32" s="90" t="str">
        <f t="shared" si="244"/>
        <v/>
      </c>
      <c r="HA32" s="91" t="str">
        <f t="shared" si="244"/>
        <v/>
      </c>
      <c r="HB32" s="82"/>
      <c r="HC32" s="24"/>
      <c r="HD32" s="2" t="str">
        <f t="shared" si="110"/>
        <v/>
      </c>
      <c r="HE32" s="95" t="str">
        <f t="shared" si="111"/>
        <v/>
      </c>
      <c r="HF32" s="24"/>
      <c r="HG32" s="24"/>
      <c r="HH32" s="2" t="str">
        <f t="shared" si="214"/>
        <v/>
      </c>
      <c r="HI32" s="95" t="str">
        <f t="shared" si="215"/>
        <v/>
      </c>
      <c r="HJ32" s="24"/>
      <c r="HK32" s="24"/>
      <c r="HL32" s="2" t="str">
        <f t="shared" si="41"/>
        <v/>
      </c>
      <c r="HM32" s="95" t="str">
        <f t="shared" si="162"/>
        <v/>
      </c>
      <c r="HN32" s="24"/>
      <c r="HO32" s="24"/>
      <c r="HP32" s="2" t="str">
        <f t="shared" si="112"/>
        <v/>
      </c>
      <c r="HQ32" s="95" t="str">
        <f t="shared" si="163"/>
        <v/>
      </c>
      <c r="HR32" s="24"/>
      <c r="HS32" s="24"/>
      <c r="HT32" s="2" t="str">
        <f t="shared" si="113"/>
        <v/>
      </c>
      <c r="HU32" s="95" t="str">
        <f t="shared" si="114"/>
        <v/>
      </c>
      <c r="HW32" s="90" t="str">
        <f t="shared" si="245"/>
        <v/>
      </c>
      <c r="HX32" s="91" t="str">
        <f t="shared" si="245"/>
        <v/>
      </c>
      <c r="HY32" s="82"/>
      <c r="HZ32" s="24"/>
      <c r="IA32" s="2" t="str">
        <f t="shared" si="117"/>
        <v/>
      </c>
      <c r="IB32" s="95" t="str">
        <f t="shared" si="118"/>
        <v/>
      </c>
      <c r="IC32" s="24"/>
      <c r="ID32" s="24"/>
      <c r="IE32" s="2" t="str">
        <f t="shared" si="218"/>
        <v/>
      </c>
      <c r="IF32" s="95" t="str">
        <f t="shared" si="219"/>
        <v/>
      </c>
      <c r="IG32" s="24"/>
      <c r="IH32" s="24"/>
      <c r="II32" s="2" t="str">
        <f t="shared" si="44"/>
        <v/>
      </c>
      <c r="IJ32" s="95" t="str">
        <f t="shared" si="164"/>
        <v/>
      </c>
      <c r="IK32" s="24"/>
      <c r="IL32" s="24"/>
      <c r="IM32" s="2" t="str">
        <f t="shared" si="119"/>
        <v/>
      </c>
      <c r="IN32" s="95" t="str">
        <f t="shared" si="165"/>
        <v/>
      </c>
      <c r="IO32" s="24"/>
      <c r="IP32" s="24"/>
      <c r="IQ32" s="2" t="str">
        <f t="shared" si="120"/>
        <v/>
      </c>
      <c r="IR32" s="95" t="str">
        <f t="shared" si="121"/>
        <v/>
      </c>
      <c r="IT32" s="90" t="str">
        <f t="shared" si="246"/>
        <v/>
      </c>
      <c r="IU32" s="91" t="str">
        <f t="shared" si="246"/>
        <v/>
      </c>
      <c r="IV32" s="82"/>
      <c r="IW32" s="24"/>
      <c r="IX32" s="2" t="str">
        <f t="shared" si="124"/>
        <v/>
      </c>
      <c r="IY32" s="95" t="str">
        <f t="shared" si="125"/>
        <v/>
      </c>
      <c r="IZ32" s="24"/>
      <c r="JA32" s="24"/>
      <c r="JB32" s="2" t="str">
        <f t="shared" si="222"/>
        <v/>
      </c>
      <c r="JC32" s="95" t="str">
        <f t="shared" si="223"/>
        <v/>
      </c>
      <c r="JD32" s="24"/>
      <c r="JE32" s="24"/>
      <c r="JF32" s="2" t="str">
        <f t="shared" si="47"/>
        <v/>
      </c>
      <c r="JG32" s="95" t="str">
        <f t="shared" si="166"/>
        <v/>
      </c>
      <c r="JH32" s="24"/>
      <c r="JI32" s="24"/>
      <c r="JJ32" s="2" t="str">
        <f t="shared" si="126"/>
        <v/>
      </c>
      <c r="JK32" s="95" t="str">
        <f t="shared" si="167"/>
        <v/>
      </c>
      <c r="JL32" s="24"/>
      <c r="JM32" s="24"/>
      <c r="JN32" s="2" t="str">
        <f t="shared" si="127"/>
        <v/>
      </c>
      <c r="JO32" s="95" t="str">
        <f t="shared" si="128"/>
        <v/>
      </c>
      <c r="JP32" s="92"/>
      <c r="JQ32" s="90" t="str">
        <f t="shared" si="247"/>
        <v/>
      </c>
      <c r="JR32" s="91" t="str">
        <f t="shared" si="247"/>
        <v/>
      </c>
      <c r="JS32" s="82"/>
      <c r="JT32" s="24"/>
      <c r="JU32" s="2" t="str">
        <f t="shared" si="131"/>
        <v/>
      </c>
      <c r="JV32" s="95" t="str">
        <f t="shared" si="132"/>
        <v/>
      </c>
      <c r="JW32" s="24"/>
      <c r="JX32" s="24"/>
      <c r="JY32" s="2" t="str">
        <f t="shared" si="226"/>
        <v/>
      </c>
      <c r="JZ32" s="95" t="str">
        <f t="shared" si="227"/>
        <v/>
      </c>
      <c r="KA32" s="24"/>
      <c r="KB32" s="24"/>
      <c r="KC32" s="2" t="str">
        <f t="shared" si="50"/>
        <v/>
      </c>
      <c r="KD32" s="95" t="str">
        <f t="shared" si="168"/>
        <v/>
      </c>
      <c r="KE32" s="24"/>
      <c r="KF32" s="24"/>
      <c r="KG32" s="2" t="str">
        <f t="shared" si="133"/>
        <v/>
      </c>
      <c r="KH32" s="95" t="str">
        <f t="shared" si="169"/>
        <v/>
      </c>
      <c r="KI32" s="24"/>
      <c r="KJ32" s="24"/>
      <c r="KK32" s="2" t="str">
        <f t="shared" si="134"/>
        <v/>
      </c>
      <c r="KL32" s="95" t="str">
        <f t="shared" si="135"/>
        <v/>
      </c>
      <c r="KN32" s="90" t="str">
        <f t="shared" si="248"/>
        <v/>
      </c>
      <c r="KO32" s="91" t="str">
        <f t="shared" si="248"/>
        <v/>
      </c>
      <c r="KP32" s="82"/>
      <c r="KQ32" s="24"/>
      <c r="KR32" s="2" t="str">
        <f t="shared" si="138"/>
        <v/>
      </c>
      <c r="KS32" s="95" t="str">
        <f t="shared" si="139"/>
        <v/>
      </c>
      <c r="KT32" s="24"/>
      <c r="KU32" s="24"/>
      <c r="KV32" s="2" t="str">
        <f t="shared" si="230"/>
        <v/>
      </c>
      <c r="KW32" s="95" t="str">
        <f t="shared" si="231"/>
        <v/>
      </c>
      <c r="KX32" s="24"/>
      <c r="KY32" s="24"/>
      <c r="KZ32" s="2" t="str">
        <f t="shared" si="53"/>
        <v/>
      </c>
      <c r="LA32" s="95" t="str">
        <f t="shared" si="170"/>
        <v/>
      </c>
      <c r="LB32" s="24"/>
      <c r="LC32" s="24"/>
      <c r="LD32" s="2" t="str">
        <f t="shared" si="140"/>
        <v/>
      </c>
      <c r="LE32" s="95" t="str">
        <f t="shared" si="171"/>
        <v/>
      </c>
      <c r="LF32" s="24"/>
      <c r="LG32" s="24"/>
      <c r="LH32" s="2" t="str">
        <f t="shared" si="141"/>
        <v/>
      </c>
      <c r="LI32" s="95" t="str">
        <f t="shared" si="142"/>
        <v/>
      </c>
      <c r="LK32" s="90" t="str">
        <f t="shared" si="249"/>
        <v/>
      </c>
      <c r="LL32" s="91" t="str">
        <f t="shared" si="249"/>
        <v/>
      </c>
      <c r="LM32" s="82"/>
      <c r="LN32" s="24"/>
      <c r="LO32" s="2" t="str">
        <f t="shared" si="145"/>
        <v/>
      </c>
      <c r="LP32" s="95" t="str">
        <f t="shared" si="146"/>
        <v/>
      </c>
      <c r="LQ32" s="24"/>
      <c r="LR32" s="24"/>
      <c r="LS32" s="2" t="str">
        <f t="shared" si="234"/>
        <v/>
      </c>
      <c r="LT32" s="95" t="str">
        <f t="shared" si="235"/>
        <v/>
      </c>
    </row>
    <row r="33" spans="1:332" ht="15" customHeight="1">
      <c r="A33" s="114"/>
      <c r="B33" s="113"/>
      <c r="C33" s="83"/>
      <c r="D33" s="25"/>
      <c r="E33" s="148" t="str">
        <f t="shared" si="56"/>
        <v/>
      </c>
      <c r="F33" s="118" t="str">
        <f t="shared" si="0"/>
        <v/>
      </c>
      <c r="G33" s="25"/>
      <c r="H33" s="25"/>
      <c r="I33" s="148" t="str">
        <f t="shared" si="172"/>
        <v/>
      </c>
      <c r="J33" s="118" t="str">
        <f t="shared" si="173"/>
        <v/>
      </c>
      <c r="K33" s="25"/>
      <c r="L33" s="25"/>
      <c r="M33" s="148" t="str">
        <f t="shared" si="174"/>
        <v/>
      </c>
      <c r="N33" s="118" t="str">
        <f t="shared" si="175"/>
        <v/>
      </c>
      <c r="O33" s="25"/>
      <c r="P33" s="25"/>
      <c r="Q33" s="148" t="str">
        <f t="shared" si="176"/>
        <v/>
      </c>
      <c r="R33" s="118" t="str">
        <f t="shared" si="177"/>
        <v/>
      </c>
      <c r="S33" s="25"/>
      <c r="T33" s="25"/>
      <c r="U33" s="148" t="str">
        <f t="shared" si="178"/>
        <v/>
      </c>
      <c r="V33" s="118" t="str">
        <f t="shared" si="179"/>
        <v/>
      </c>
      <c r="W33" s="92"/>
      <c r="X33" s="93" t="str">
        <f t="shared" si="236"/>
        <v/>
      </c>
      <c r="Y33" s="94" t="str">
        <f t="shared" si="236"/>
        <v/>
      </c>
      <c r="Z33" s="83"/>
      <c r="AA33" s="25"/>
      <c r="AB33" s="148" t="str">
        <f t="shared" si="62"/>
        <v/>
      </c>
      <c r="AC33" s="118" t="str">
        <f t="shared" si="9"/>
        <v/>
      </c>
      <c r="AD33" s="25"/>
      <c r="AE33" s="25"/>
      <c r="AF33" s="148" t="str">
        <f t="shared" si="182"/>
        <v/>
      </c>
      <c r="AG33" s="118" t="str">
        <f t="shared" si="183"/>
        <v/>
      </c>
      <c r="AH33" s="25"/>
      <c r="AI33" s="25"/>
      <c r="AJ33" s="148" t="str">
        <f t="shared" si="12"/>
        <v/>
      </c>
      <c r="AK33" s="118" t="str">
        <f t="shared" si="13"/>
        <v/>
      </c>
      <c r="AL33" s="25"/>
      <c r="AM33" s="25"/>
      <c r="AN33" s="148" t="str">
        <f t="shared" si="14"/>
        <v/>
      </c>
      <c r="AO33" s="118" t="str">
        <f t="shared" si="15"/>
        <v/>
      </c>
      <c r="AP33" s="25"/>
      <c r="AQ33" s="25"/>
      <c r="AR33" s="148" t="str">
        <f t="shared" si="16"/>
        <v/>
      </c>
      <c r="AS33" s="118" t="str">
        <f t="shared" si="17"/>
        <v/>
      </c>
      <c r="AU33" s="93" t="str">
        <f t="shared" si="237"/>
        <v/>
      </c>
      <c r="AV33" s="94" t="str">
        <f t="shared" si="237"/>
        <v/>
      </c>
      <c r="AW33" s="83"/>
      <c r="AX33" s="25"/>
      <c r="AY33" s="148" t="str">
        <f t="shared" si="63"/>
        <v/>
      </c>
      <c r="AZ33" s="118" t="str">
        <f t="shared" si="64"/>
        <v/>
      </c>
      <c r="BA33" s="25"/>
      <c r="BB33" s="25"/>
      <c r="BC33" s="148" t="str">
        <f t="shared" si="186"/>
        <v/>
      </c>
      <c r="BD33" s="118" t="str">
        <f t="shared" si="187"/>
        <v/>
      </c>
      <c r="BE33" s="25"/>
      <c r="BF33" s="25"/>
      <c r="BG33" s="148" t="str">
        <f t="shared" si="20"/>
        <v/>
      </c>
      <c r="BH33" s="118" t="str">
        <f t="shared" si="148"/>
        <v/>
      </c>
      <c r="BI33" s="25"/>
      <c r="BJ33" s="25"/>
      <c r="BK33" s="148" t="str">
        <f t="shared" si="65"/>
        <v/>
      </c>
      <c r="BL33" s="118" t="str">
        <f t="shared" si="149"/>
        <v/>
      </c>
      <c r="BM33" s="25"/>
      <c r="BN33" s="25"/>
      <c r="BO33" s="148" t="str">
        <f t="shared" si="66"/>
        <v/>
      </c>
      <c r="BP33" s="118" t="str">
        <f t="shared" si="67"/>
        <v/>
      </c>
      <c r="BR33" s="93" t="str">
        <f t="shared" si="238"/>
        <v/>
      </c>
      <c r="BS33" s="94" t="str">
        <f t="shared" si="238"/>
        <v/>
      </c>
      <c r="BT33" s="83"/>
      <c r="BU33" s="25"/>
      <c r="BV33" s="148" t="str">
        <f t="shared" si="69"/>
        <v/>
      </c>
      <c r="BW33" s="118" t="str">
        <f t="shared" si="70"/>
        <v/>
      </c>
      <c r="BX33" s="25"/>
      <c r="BY33" s="25"/>
      <c r="BZ33" s="148" t="str">
        <f t="shared" si="190"/>
        <v/>
      </c>
      <c r="CA33" s="118" t="str">
        <f t="shared" si="191"/>
        <v/>
      </c>
      <c r="CB33" s="25"/>
      <c r="CC33" s="25"/>
      <c r="CD33" s="148" t="str">
        <f t="shared" si="23"/>
        <v/>
      </c>
      <c r="CE33" s="118" t="str">
        <f t="shared" si="150"/>
        <v/>
      </c>
      <c r="CF33" s="25"/>
      <c r="CG33" s="25"/>
      <c r="CH33" s="148" t="str">
        <f t="shared" si="71"/>
        <v/>
      </c>
      <c r="CI33" s="118" t="str">
        <f t="shared" si="151"/>
        <v/>
      </c>
      <c r="CJ33" s="25"/>
      <c r="CK33" s="25"/>
      <c r="CL33" s="148" t="str">
        <f t="shared" si="72"/>
        <v/>
      </c>
      <c r="CM33" s="118" t="str">
        <f t="shared" si="73"/>
        <v/>
      </c>
      <c r="CO33" s="93" t="str">
        <f t="shared" si="239"/>
        <v/>
      </c>
      <c r="CP33" s="94" t="str">
        <f t="shared" si="239"/>
        <v/>
      </c>
      <c r="CQ33" s="83"/>
      <c r="CR33" s="25"/>
      <c r="CS33" s="148" t="str">
        <f t="shared" si="75"/>
        <v/>
      </c>
      <c r="CT33" s="118" t="str">
        <f t="shared" si="76"/>
        <v/>
      </c>
      <c r="CU33" s="25"/>
      <c r="CV33" s="25"/>
      <c r="CW33" s="148" t="str">
        <f t="shared" si="194"/>
        <v/>
      </c>
      <c r="CX33" s="118" t="str">
        <f t="shared" si="195"/>
        <v/>
      </c>
      <c r="CY33" s="25"/>
      <c r="CZ33" s="25"/>
      <c r="DA33" s="148" t="str">
        <f t="shared" si="26"/>
        <v/>
      </c>
      <c r="DB33" s="118" t="str">
        <f t="shared" si="152"/>
        <v/>
      </c>
      <c r="DC33" s="25"/>
      <c r="DD33" s="25"/>
      <c r="DE33" s="148" t="str">
        <f t="shared" si="77"/>
        <v/>
      </c>
      <c r="DF33" s="118" t="str">
        <f t="shared" si="153"/>
        <v/>
      </c>
      <c r="DG33" s="25"/>
      <c r="DH33" s="25"/>
      <c r="DI33" s="148" t="str">
        <f t="shared" si="78"/>
        <v/>
      </c>
      <c r="DJ33" s="118" t="str">
        <f t="shared" si="79"/>
        <v/>
      </c>
      <c r="DL33" s="93" t="str">
        <f t="shared" si="240"/>
        <v/>
      </c>
      <c r="DM33" s="94" t="str">
        <f t="shared" si="240"/>
        <v/>
      </c>
      <c r="DN33" s="83"/>
      <c r="DO33" s="25"/>
      <c r="DP33" s="148" t="str">
        <f t="shared" si="82"/>
        <v/>
      </c>
      <c r="DQ33" s="118" t="str">
        <f t="shared" si="83"/>
        <v/>
      </c>
      <c r="DR33" s="25"/>
      <c r="DS33" s="25"/>
      <c r="DT33" s="148" t="str">
        <f t="shared" si="198"/>
        <v/>
      </c>
      <c r="DU33" s="118" t="str">
        <f t="shared" si="199"/>
        <v/>
      </c>
      <c r="DV33" s="25"/>
      <c r="DW33" s="25"/>
      <c r="DX33" s="148" t="str">
        <f t="shared" si="29"/>
        <v/>
      </c>
      <c r="DY33" s="118" t="str">
        <f t="shared" si="154"/>
        <v/>
      </c>
      <c r="DZ33" s="25"/>
      <c r="EA33" s="25"/>
      <c r="EB33" s="148" t="str">
        <f t="shared" si="84"/>
        <v/>
      </c>
      <c r="EC33" s="118" t="str">
        <f t="shared" si="155"/>
        <v/>
      </c>
      <c r="ED33" s="25"/>
      <c r="EE33" s="25"/>
      <c r="EF33" s="148" t="str">
        <f t="shared" si="85"/>
        <v/>
      </c>
      <c r="EG33" s="118" t="str">
        <f t="shared" si="86"/>
        <v/>
      </c>
      <c r="EI33" s="93" t="str">
        <f t="shared" si="241"/>
        <v/>
      </c>
      <c r="EJ33" s="94" t="str">
        <f t="shared" si="241"/>
        <v/>
      </c>
      <c r="EK33" s="83"/>
      <c r="EL33" s="25"/>
      <c r="EM33" s="148" t="str">
        <f t="shared" si="89"/>
        <v/>
      </c>
      <c r="EN33" s="118" t="str">
        <f t="shared" si="90"/>
        <v/>
      </c>
      <c r="EO33" s="25"/>
      <c r="EP33" s="25"/>
      <c r="EQ33" s="148" t="str">
        <f t="shared" si="202"/>
        <v/>
      </c>
      <c r="ER33" s="118" t="str">
        <f t="shared" si="203"/>
        <v/>
      </c>
      <c r="ES33" s="25"/>
      <c r="ET33" s="25"/>
      <c r="EU33" s="148" t="str">
        <f t="shared" si="32"/>
        <v/>
      </c>
      <c r="EV33" s="118" t="str">
        <f t="shared" si="156"/>
        <v/>
      </c>
      <c r="EW33" s="25"/>
      <c r="EX33" s="25"/>
      <c r="EY33" s="148" t="str">
        <f t="shared" si="91"/>
        <v/>
      </c>
      <c r="EZ33" s="118" t="str">
        <f t="shared" si="157"/>
        <v/>
      </c>
      <c r="FA33" s="25"/>
      <c r="FB33" s="25"/>
      <c r="FC33" s="148" t="str">
        <f t="shared" si="92"/>
        <v/>
      </c>
      <c r="FD33" s="118" t="str">
        <f t="shared" si="93"/>
        <v/>
      </c>
      <c r="FF33" s="93" t="str">
        <f t="shared" si="242"/>
        <v/>
      </c>
      <c r="FG33" s="94" t="str">
        <f t="shared" si="242"/>
        <v/>
      </c>
      <c r="FH33" s="83"/>
      <c r="FI33" s="25"/>
      <c r="FJ33" s="148" t="str">
        <f t="shared" si="96"/>
        <v/>
      </c>
      <c r="FK33" s="118" t="str">
        <f t="shared" si="97"/>
        <v/>
      </c>
      <c r="FL33" s="25"/>
      <c r="FM33" s="25"/>
      <c r="FN33" s="148" t="str">
        <f t="shared" si="206"/>
        <v/>
      </c>
      <c r="FO33" s="118" t="str">
        <f t="shared" si="207"/>
        <v/>
      </c>
      <c r="FP33" s="25"/>
      <c r="FQ33" s="25"/>
      <c r="FR33" s="148" t="str">
        <f t="shared" si="35"/>
        <v/>
      </c>
      <c r="FS33" s="118" t="str">
        <f t="shared" si="158"/>
        <v/>
      </c>
      <c r="FT33" s="25"/>
      <c r="FU33" s="25"/>
      <c r="FV33" s="148" t="str">
        <f t="shared" si="98"/>
        <v/>
      </c>
      <c r="FW33" s="118" t="str">
        <f t="shared" si="159"/>
        <v/>
      </c>
      <c r="FX33" s="25"/>
      <c r="FY33" s="25"/>
      <c r="FZ33" s="148" t="str">
        <f t="shared" si="99"/>
        <v/>
      </c>
      <c r="GA33" s="118" t="str">
        <f t="shared" si="100"/>
        <v/>
      </c>
      <c r="GC33" s="93" t="str">
        <f t="shared" si="243"/>
        <v/>
      </c>
      <c r="GD33" s="94" t="str">
        <f t="shared" si="243"/>
        <v/>
      </c>
      <c r="GE33" s="83"/>
      <c r="GF33" s="25"/>
      <c r="GG33" s="148" t="str">
        <f t="shared" si="103"/>
        <v/>
      </c>
      <c r="GH33" s="118" t="str">
        <f t="shared" si="104"/>
        <v/>
      </c>
      <c r="GI33" s="25"/>
      <c r="GJ33" s="25"/>
      <c r="GK33" s="148" t="str">
        <f t="shared" si="210"/>
        <v/>
      </c>
      <c r="GL33" s="118" t="str">
        <f t="shared" si="211"/>
        <v/>
      </c>
      <c r="GM33" s="25"/>
      <c r="GN33" s="25"/>
      <c r="GO33" s="148" t="str">
        <f t="shared" si="38"/>
        <v/>
      </c>
      <c r="GP33" s="118" t="str">
        <f t="shared" si="160"/>
        <v/>
      </c>
      <c r="GQ33" s="25"/>
      <c r="GR33" s="25"/>
      <c r="GS33" s="148" t="str">
        <f t="shared" si="105"/>
        <v/>
      </c>
      <c r="GT33" s="118" t="str">
        <f t="shared" si="161"/>
        <v/>
      </c>
      <c r="GU33" s="25"/>
      <c r="GV33" s="25"/>
      <c r="GW33" s="148" t="str">
        <f t="shared" si="106"/>
        <v/>
      </c>
      <c r="GX33" s="118" t="str">
        <f t="shared" si="107"/>
        <v/>
      </c>
      <c r="GZ33" s="93" t="str">
        <f t="shared" si="244"/>
        <v/>
      </c>
      <c r="HA33" s="94" t="str">
        <f t="shared" si="244"/>
        <v/>
      </c>
      <c r="HB33" s="83"/>
      <c r="HC33" s="25"/>
      <c r="HD33" s="148" t="str">
        <f t="shared" si="110"/>
        <v/>
      </c>
      <c r="HE33" s="118" t="str">
        <f t="shared" si="111"/>
        <v/>
      </c>
      <c r="HF33" s="25"/>
      <c r="HG33" s="25"/>
      <c r="HH33" s="148" t="str">
        <f t="shared" si="214"/>
        <v/>
      </c>
      <c r="HI33" s="118" t="str">
        <f t="shared" si="215"/>
        <v/>
      </c>
      <c r="HJ33" s="25"/>
      <c r="HK33" s="25"/>
      <c r="HL33" s="148" t="str">
        <f t="shared" si="41"/>
        <v/>
      </c>
      <c r="HM33" s="118" t="str">
        <f t="shared" si="162"/>
        <v/>
      </c>
      <c r="HN33" s="25"/>
      <c r="HO33" s="25"/>
      <c r="HP33" s="148" t="str">
        <f t="shared" si="112"/>
        <v/>
      </c>
      <c r="HQ33" s="118" t="str">
        <f t="shared" si="163"/>
        <v/>
      </c>
      <c r="HR33" s="25"/>
      <c r="HS33" s="25"/>
      <c r="HT33" s="148" t="str">
        <f t="shared" si="113"/>
        <v/>
      </c>
      <c r="HU33" s="118" t="str">
        <f t="shared" si="114"/>
        <v/>
      </c>
      <c r="HW33" s="93" t="str">
        <f t="shared" si="245"/>
        <v/>
      </c>
      <c r="HX33" s="94" t="str">
        <f t="shared" si="245"/>
        <v/>
      </c>
      <c r="HY33" s="83"/>
      <c r="HZ33" s="25"/>
      <c r="IA33" s="148" t="str">
        <f t="shared" si="117"/>
        <v/>
      </c>
      <c r="IB33" s="118" t="str">
        <f t="shared" si="118"/>
        <v/>
      </c>
      <c r="IC33" s="25"/>
      <c r="ID33" s="25"/>
      <c r="IE33" s="148" t="str">
        <f t="shared" si="218"/>
        <v/>
      </c>
      <c r="IF33" s="118" t="str">
        <f t="shared" si="219"/>
        <v/>
      </c>
      <c r="IG33" s="25"/>
      <c r="IH33" s="25"/>
      <c r="II33" s="148" t="str">
        <f t="shared" si="44"/>
        <v/>
      </c>
      <c r="IJ33" s="118" t="str">
        <f t="shared" si="164"/>
        <v/>
      </c>
      <c r="IK33" s="25"/>
      <c r="IL33" s="25"/>
      <c r="IM33" s="148" t="str">
        <f t="shared" si="119"/>
        <v/>
      </c>
      <c r="IN33" s="118" t="str">
        <f t="shared" si="165"/>
        <v/>
      </c>
      <c r="IO33" s="25"/>
      <c r="IP33" s="25"/>
      <c r="IQ33" s="148" t="str">
        <f t="shared" si="120"/>
        <v/>
      </c>
      <c r="IR33" s="118" t="str">
        <f t="shared" si="121"/>
        <v/>
      </c>
      <c r="IT33" s="93" t="str">
        <f t="shared" si="246"/>
        <v/>
      </c>
      <c r="IU33" s="94" t="str">
        <f t="shared" si="246"/>
        <v/>
      </c>
      <c r="IV33" s="83"/>
      <c r="IW33" s="25"/>
      <c r="IX33" s="148" t="str">
        <f t="shared" si="124"/>
        <v/>
      </c>
      <c r="IY33" s="118" t="str">
        <f t="shared" si="125"/>
        <v/>
      </c>
      <c r="IZ33" s="25"/>
      <c r="JA33" s="25"/>
      <c r="JB33" s="148" t="str">
        <f t="shared" si="222"/>
        <v/>
      </c>
      <c r="JC33" s="118" t="str">
        <f t="shared" si="223"/>
        <v/>
      </c>
      <c r="JD33" s="25"/>
      <c r="JE33" s="25"/>
      <c r="JF33" s="148" t="str">
        <f t="shared" si="47"/>
        <v/>
      </c>
      <c r="JG33" s="118" t="str">
        <f t="shared" si="166"/>
        <v/>
      </c>
      <c r="JH33" s="25"/>
      <c r="JI33" s="25"/>
      <c r="JJ33" s="148" t="str">
        <f t="shared" si="126"/>
        <v/>
      </c>
      <c r="JK33" s="118" t="str">
        <f t="shared" si="167"/>
        <v/>
      </c>
      <c r="JL33" s="25"/>
      <c r="JM33" s="25"/>
      <c r="JN33" s="148" t="str">
        <f t="shared" si="127"/>
        <v/>
      </c>
      <c r="JO33" s="118" t="str">
        <f t="shared" si="128"/>
        <v/>
      </c>
      <c r="JP33" s="92"/>
      <c r="JQ33" s="93" t="str">
        <f t="shared" si="247"/>
        <v/>
      </c>
      <c r="JR33" s="94" t="str">
        <f t="shared" si="247"/>
        <v/>
      </c>
      <c r="JS33" s="83"/>
      <c r="JT33" s="25"/>
      <c r="JU33" s="148" t="str">
        <f t="shared" si="131"/>
        <v/>
      </c>
      <c r="JV33" s="118" t="str">
        <f t="shared" si="132"/>
        <v/>
      </c>
      <c r="JW33" s="25"/>
      <c r="JX33" s="25"/>
      <c r="JY33" s="148" t="str">
        <f t="shared" si="226"/>
        <v/>
      </c>
      <c r="JZ33" s="118" t="str">
        <f t="shared" si="227"/>
        <v/>
      </c>
      <c r="KA33" s="25"/>
      <c r="KB33" s="25"/>
      <c r="KC33" s="148" t="str">
        <f t="shared" si="50"/>
        <v/>
      </c>
      <c r="KD33" s="118" t="str">
        <f t="shared" si="168"/>
        <v/>
      </c>
      <c r="KE33" s="25"/>
      <c r="KF33" s="25"/>
      <c r="KG33" s="148" t="str">
        <f t="shared" si="133"/>
        <v/>
      </c>
      <c r="KH33" s="118" t="str">
        <f t="shared" si="169"/>
        <v/>
      </c>
      <c r="KI33" s="25"/>
      <c r="KJ33" s="25"/>
      <c r="KK33" s="148" t="str">
        <f t="shared" si="134"/>
        <v/>
      </c>
      <c r="KL33" s="118" t="str">
        <f t="shared" si="135"/>
        <v/>
      </c>
      <c r="KN33" s="93" t="str">
        <f t="shared" si="248"/>
        <v/>
      </c>
      <c r="KO33" s="94" t="str">
        <f t="shared" si="248"/>
        <v/>
      </c>
      <c r="KP33" s="83"/>
      <c r="KQ33" s="25"/>
      <c r="KR33" s="148" t="str">
        <f t="shared" si="138"/>
        <v/>
      </c>
      <c r="KS33" s="118" t="str">
        <f t="shared" si="139"/>
        <v/>
      </c>
      <c r="KT33" s="25"/>
      <c r="KU33" s="25"/>
      <c r="KV33" s="148" t="str">
        <f t="shared" si="230"/>
        <v/>
      </c>
      <c r="KW33" s="118" t="str">
        <f t="shared" si="231"/>
        <v/>
      </c>
      <c r="KX33" s="25"/>
      <c r="KY33" s="25"/>
      <c r="KZ33" s="148" t="str">
        <f t="shared" si="53"/>
        <v/>
      </c>
      <c r="LA33" s="118" t="str">
        <f t="shared" si="170"/>
        <v/>
      </c>
      <c r="LB33" s="25"/>
      <c r="LC33" s="25"/>
      <c r="LD33" s="148" t="str">
        <f t="shared" si="140"/>
        <v/>
      </c>
      <c r="LE33" s="118" t="str">
        <f t="shared" si="171"/>
        <v/>
      </c>
      <c r="LF33" s="25"/>
      <c r="LG33" s="25"/>
      <c r="LH33" s="148" t="str">
        <f t="shared" si="141"/>
        <v/>
      </c>
      <c r="LI33" s="118" t="str">
        <f t="shared" si="142"/>
        <v/>
      </c>
      <c r="LK33" s="93" t="str">
        <f t="shared" si="249"/>
        <v/>
      </c>
      <c r="LL33" s="94" t="str">
        <f t="shared" si="249"/>
        <v/>
      </c>
      <c r="LM33" s="83"/>
      <c r="LN33" s="25"/>
      <c r="LO33" s="148" t="str">
        <f t="shared" si="145"/>
        <v/>
      </c>
      <c r="LP33" s="118" t="str">
        <f t="shared" si="146"/>
        <v/>
      </c>
      <c r="LQ33" s="25"/>
      <c r="LR33" s="25"/>
      <c r="LS33" s="148" t="str">
        <f t="shared" si="234"/>
        <v/>
      </c>
      <c r="LT33" s="118" t="str">
        <f t="shared" si="235"/>
        <v/>
      </c>
    </row>
    <row r="34" spans="1:332" ht="15" customHeight="1">
      <c r="A34" s="112"/>
      <c r="B34" s="111"/>
      <c r="C34" s="82"/>
      <c r="D34" s="24"/>
      <c r="E34" s="2" t="str">
        <f t="shared" si="56"/>
        <v/>
      </c>
      <c r="F34" s="95" t="str">
        <f t="shared" si="0"/>
        <v/>
      </c>
      <c r="G34" s="24"/>
      <c r="H34" s="24"/>
      <c r="I34" s="2" t="str">
        <f t="shared" si="172"/>
        <v/>
      </c>
      <c r="J34" s="95" t="str">
        <f t="shared" si="173"/>
        <v/>
      </c>
      <c r="K34" s="24"/>
      <c r="L34" s="24"/>
      <c r="M34" s="2" t="str">
        <f t="shared" si="174"/>
        <v/>
      </c>
      <c r="N34" s="95" t="str">
        <f t="shared" si="175"/>
        <v/>
      </c>
      <c r="O34" s="24"/>
      <c r="P34" s="24"/>
      <c r="Q34" s="2" t="str">
        <f t="shared" si="176"/>
        <v/>
      </c>
      <c r="R34" s="95" t="str">
        <f t="shared" si="177"/>
        <v/>
      </c>
      <c r="S34" s="24"/>
      <c r="T34" s="24"/>
      <c r="U34" s="2" t="str">
        <f t="shared" si="178"/>
        <v/>
      </c>
      <c r="V34" s="95" t="str">
        <f t="shared" si="179"/>
        <v/>
      </c>
      <c r="W34" s="92"/>
      <c r="X34" s="90" t="str">
        <f t="shared" si="236"/>
        <v/>
      </c>
      <c r="Y34" s="91" t="str">
        <f t="shared" si="236"/>
        <v/>
      </c>
      <c r="Z34" s="82"/>
      <c r="AA34" s="24"/>
      <c r="AB34" s="2" t="str">
        <f t="shared" si="62"/>
        <v/>
      </c>
      <c r="AC34" s="95" t="str">
        <f t="shared" si="9"/>
        <v/>
      </c>
      <c r="AD34" s="24"/>
      <c r="AE34" s="24"/>
      <c r="AF34" s="2" t="str">
        <f t="shared" si="182"/>
        <v/>
      </c>
      <c r="AG34" s="95" t="str">
        <f t="shared" si="183"/>
        <v/>
      </c>
      <c r="AH34" s="24"/>
      <c r="AI34" s="24"/>
      <c r="AJ34" s="2" t="str">
        <f t="shared" si="12"/>
        <v/>
      </c>
      <c r="AK34" s="95" t="str">
        <f t="shared" si="13"/>
        <v/>
      </c>
      <c r="AL34" s="24"/>
      <c r="AM34" s="24"/>
      <c r="AN34" s="2" t="str">
        <f t="shared" si="14"/>
        <v/>
      </c>
      <c r="AO34" s="95" t="str">
        <f t="shared" si="15"/>
        <v/>
      </c>
      <c r="AP34" s="24"/>
      <c r="AQ34" s="24"/>
      <c r="AR34" s="2" t="str">
        <f t="shared" si="16"/>
        <v/>
      </c>
      <c r="AS34" s="95" t="str">
        <f t="shared" si="17"/>
        <v/>
      </c>
      <c r="AU34" s="90" t="str">
        <f t="shared" si="237"/>
        <v/>
      </c>
      <c r="AV34" s="91" t="str">
        <f t="shared" si="237"/>
        <v/>
      </c>
      <c r="AW34" s="82"/>
      <c r="AX34" s="24"/>
      <c r="AY34" s="2" t="str">
        <f t="shared" si="63"/>
        <v/>
      </c>
      <c r="AZ34" s="95" t="str">
        <f t="shared" si="64"/>
        <v/>
      </c>
      <c r="BA34" s="24"/>
      <c r="BB34" s="24"/>
      <c r="BC34" s="2" t="str">
        <f t="shared" si="186"/>
        <v/>
      </c>
      <c r="BD34" s="95" t="str">
        <f t="shared" si="187"/>
        <v/>
      </c>
      <c r="BE34" s="24"/>
      <c r="BF34" s="24"/>
      <c r="BG34" s="2" t="str">
        <f t="shared" si="20"/>
        <v/>
      </c>
      <c r="BH34" s="95" t="str">
        <f t="shared" si="148"/>
        <v/>
      </c>
      <c r="BI34" s="24"/>
      <c r="BJ34" s="24"/>
      <c r="BK34" s="2" t="str">
        <f t="shared" si="65"/>
        <v/>
      </c>
      <c r="BL34" s="95" t="str">
        <f t="shared" si="149"/>
        <v/>
      </c>
      <c r="BM34" s="24"/>
      <c r="BN34" s="24"/>
      <c r="BO34" s="2" t="str">
        <f t="shared" si="66"/>
        <v/>
      </c>
      <c r="BP34" s="95" t="str">
        <f t="shared" si="67"/>
        <v/>
      </c>
      <c r="BR34" s="90" t="str">
        <f t="shared" si="238"/>
        <v/>
      </c>
      <c r="BS34" s="91" t="str">
        <f t="shared" si="238"/>
        <v/>
      </c>
      <c r="BT34" s="82"/>
      <c r="BU34" s="24"/>
      <c r="BV34" s="2" t="str">
        <f t="shared" si="69"/>
        <v/>
      </c>
      <c r="BW34" s="95" t="str">
        <f t="shared" si="70"/>
        <v/>
      </c>
      <c r="BX34" s="24"/>
      <c r="BY34" s="24"/>
      <c r="BZ34" s="2" t="str">
        <f t="shared" si="190"/>
        <v/>
      </c>
      <c r="CA34" s="95" t="str">
        <f t="shared" si="191"/>
        <v/>
      </c>
      <c r="CB34" s="24"/>
      <c r="CC34" s="24"/>
      <c r="CD34" s="2" t="str">
        <f t="shared" si="23"/>
        <v/>
      </c>
      <c r="CE34" s="95" t="str">
        <f t="shared" si="150"/>
        <v/>
      </c>
      <c r="CF34" s="24"/>
      <c r="CG34" s="24"/>
      <c r="CH34" s="2" t="str">
        <f t="shared" si="71"/>
        <v/>
      </c>
      <c r="CI34" s="95" t="str">
        <f t="shared" si="151"/>
        <v/>
      </c>
      <c r="CJ34" s="24"/>
      <c r="CK34" s="24"/>
      <c r="CL34" s="2" t="str">
        <f t="shared" si="72"/>
        <v/>
      </c>
      <c r="CM34" s="95" t="str">
        <f t="shared" si="73"/>
        <v/>
      </c>
      <c r="CO34" s="90" t="str">
        <f t="shared" si="239"/>
        <v/>
      </c>
      <c r="CP34" s="91" t="str">
        <f t="shared" si="239"/>
        <v/>
      </c>
      <c r="CQ34" s="82"/>
      <c r="CR34" s="24"/>
      <c r="CS34" s="2" t="str">
        <f t="shared" si="75"/>
        <v/>
      </c>
      <c r="CT34" s="95" t="str">
        <f t="shared" si="76"/>
        <v/>
      </c>
      <c r="CU34" s="24"/>
      <c r="CV34" s="24"/>
      <c r="CW34" s="2" t="str">
        <f t="shared" si="194"/>
        <v/>
      </c>
      <c r="CX34" s="95" t="str">
        <f t="shared" si="195"/>
        <v/>
      </c>
      <c r="CY34" s="24"/>
      <c r="CZ34" s="24"/>
      <c r="DA34" s="2" t="str">
        <f t="shared" si="26"/>
        <v/>
      </c>
      <c r="DB34" s="95" t="str">
        <f t="shared" si="152"/>
        <v/>
      </c>
      <c r="DC34" s="24"/>
      <c r="DD34" s="24"/>
      <c r="DE34" s="2" t="str">
        <f t="shared" si="77"/>
        <v/>
      </c>
      <c r="DF34" s="95" t="str">
        <f t="shared" si="153"/>
        <v/>
      </c>
      <c r="DG34" s="24"/>
      <c r="DH34" s="24"/>
      <c r="DI34" s="2" t="str">
        <f t="shared" si="78"/>
        <v/>
      </c>
      <c r="DJ34" s="95" t="str">
        <f t="shared" si="79"/>
        <v/>
      </c>
      <c r="DL34" s="90" t="str">
        <f t="shared" si="240"/>
        <v/>
      </c>
      <c r="DM34" s="91" t="str">
        <f t="shared" si="240"/>
        <v/>
      </c>
      <c r="DN34" s="82"/>
      <c r="DO34" s="24"/>
      <c r="DP34" s="2" t="str">
        <f t="shared" si="82"/>
        <v/>
      </c>
      <c r="DQ34" s="95" t="str">
        <f t="shared" si="83"/>
        <v/>
      </c>
      <c r="DR34" s="24"/>
      <c r="DS34" s="24"/>
      <c r="DT34" s="2" t="str">
        <f t="shared" si="198"/>
        <v/>
      </c>
      <c r="DU34" s="95" t="str">
        <f t="shared" si="199"/>
        <v/>
      </c>
      <c r="DV34" s="24"/>
      <c r="DW34" s="24"/>
      <c r="DX34" s="2" t="str">
        <f t="shared" si="29"/>
        <v/>
      </c>
      <c r="DY34" s="95" t="str">
        <f t="shared" si="154"/>
        <v/>
      </c>
      <c r="DZ34" s="24"/>
      <c r="EA34" s="24"/>
      <c r="EB34" s="2" t="str">
        <f t="shared" si="84"/>
        <v/>
      </c>
      <c r="EC34" s="95" t="str">
        <f t="shared" si="155"/>
        <v/>
      </c>
      <c r="ED34" s="24"/>
      <c r="EE34" s="24"/>
      <c r="EF34" s="2" t="str">
        <f t="shared" si="85"/>
        <v/>
      </c>
      <c r="EG34" s="95" t="str">
        <f t="shared" si="86"/>
        <v/>
      </c>
      <c r="EI34" s="90" t="str">
        <f t="shared" si="241"/>
        <v/>
      </c>
      <c r="EJ34" s="91" t="str">
        <f t="shared" si="241"/>
        <v/>
      </c>
      <c r="EK34" s="82"/>
      <c r="EL34" s="24"/>
      <c r="EM34" s="2" t="str">
        <f t="shared" si="89"/>
        <v/>
      </c>
      <c r="EN34" s="95" t="str">
        <f t="shared" si="90"/>
        <v/>
      </c>
      <c r="EO34" s="24"/>
      <c r="EP34" s="24"/>
      <c r="EQ34" s="2" t="str">
        <f t="shared" si="202"/>
        <v/>
      </c>
      <c r="ER34" s="95" t="str">
        <f t="shared" si="203"/>
        <v/>
      </c>
      <c r="ES34" s="24"/>
      <c r="ET34" s="24"/>
      <c r="EU34" s="2" t="str">
        <f t="shared" si="32"/>
        <v/>
      </c>
      <c r="EV34" s="95" t="str">
        <f t="shared" si="156"/>
        <v/>
      </c>
      <c r="EW34" s="24"/>
      <c r="EX34" s="24"/>
      <c r="EY34" s="2" t="str">
        <f t="shared" si="91"/>
        <v/>
      </c>
      <c r="EZ34" s="95" t="str">
        <f t="shared" si="157"/>
        <v/>
      </c>
      <c r="FA34" s="24"/>
      <c r="FB34" s="24"/>
      <c r="FC34" s="2" t="str">
        <f t="shared" si="92"/>
        <v/>
      </c>
      <c r="FD34" s="95" t="str">
        <f t="shared" si="93"/>
        <v/>
      </c>
      <c r="FF34" s="90" t="str">
        <f t="shared" si="242"/>
        <v/>
      </c>
      <c r="FG34" s="91" t="str">
        <f t="shared" si="242"/>
        <v/>
      </c>
      <c r="FH34" s="82"/>
      <c r="FI34" s="24"/>
      <c r="FJ34" s="2" t="str">
        <f t="shared" si="96"/>
        <v/>
      </c>
      <c r="FK34" s="95" t="str">
        <f t="shared" si="97"/>
        <v/>
      </c>
      <c r="FL34" s="24"/>
      <c r="FM34" s="24"/>
      <c r="FN34" s="2" t="str">
        <f t="shared" si="206"/>
        <v/>
      </c>
      <c r="FO34" s="95" t="str">
        <f t="shared" si="207"/>
        <v/>
      </c>
      <c r="FP34" s="24"/>
      <c r="FQ34" s="24"/>
      <c r="FR34" s="2" t="str">
        <f t="shared" si="35"/>
        <v/>
      </c>
      <c r="FS34" s="95" t="str">
        <f t="shared" si="158"/>
        <v/>
      </c>
      <c r="FT34" s="24"/>
      <c r="FU34" s="24"/>
      <c r="FV34" s="2" t="str">
        <f t="shared" si="98"/>
        <v/>
      </c>
      <c r="FW34" s="95" t="str">
        <f t="shared" si="159"/>
        <v/>
      </c>
      <c r="FX34" s="24"/>
      <c r="FY34" s="24"/>
      <c r="FZ34" s="2" t="str">
        <f t="shared" si="99"/>
        <v/>
      </c>
      <c r="GA34" s="95" t="str">
        <f t="shared" si="100"/>
        <v/>
      </c>
      <c r="GC34" s="90" t="str">
        <f t="shared" si="243"/>
        <v/>
      </c>
      <c r="GD34" s="91" t="str">
        <f t="shared" si="243"/>
        <v/>
      </c>
      <c r="GE34" s="82"/>
      <c r="GF34" s="24"/>
      <c r="GG34" s="2" t="str">
        <f t="shared" si="103"/>
        <v/>
      </c>
      <c r="GH34" s="95" t="str">
        <f t="shared" si="104"/>
        <v/>
      </c>
      <c r="GI34" s="24"/>
      <c r="GJ34" s="24"/>
      <c r="GK34" s="2" t="str">
        <f t="shared" si="210"/>
        <v/>
      </c>
      <c r="GL34" s="95" t="str">
        <f t="shared" si="211"/>
        <v/>
      </c>
      <c r="GM34" s="24"/>
      <c r="GN34" s="24"/>
      <c r="GO34" s="2" t="str">
        <f t="shared" si="38"/>
        <v/>
      </c>
      <c r="GP34" s="95" t="str">
        <f t="shared" si="160"/>
        <v/>
      </c>
      <c r="GQ34" s="24"/>
      <c r="GR34" s="24"/>
      <c r="GS34" s="2" t="str">
        <f t="shared" si="105"/>
        <v/>
      </c>
      <c r="GT34" s="95" t="str">
        <f t="shared" si="161"/>
        <v/>
      </c>
      <c r="GU34" s="24"/>
      <c r="GV34" s="24"/>
      <c r="GW34" s="2" t="str">
        <f t="shared" si="106"/>
        <v/>
      </c>
      <c r="GX34" s="95" t="str">
        <f t="shared" si="107"/>
        <v/>
      </c>
      <c r="GZ34" s="90" t="str">
        <f t="shared" si="244"/>
        <v/>
      </c>
      <c r="HA34" s="91" t="str">
        <f t="shared" si="244"/>
        <v/>
      </c>
      <c r="HB34" s="82"/>
      <c r="HC34" s="24"/>
      <c r="HD34" s="2" t="str">
        <f t="shared" si="110"/>
        <v/>
      </c>
      <c r="HE34" s="95" t="str">
        <f t="shared" si="111"/>
        <v/>
      </c>
      <c r="HF34" s="24"/>
      <c r="HG34" s="24"/>
      <c r="HH34" s="2" t="str">
        <f t="shared" si="214"/>
        <v/>
      </c>
      <c r="HI34" s="95" t="str">
        <f t="shared" si="215"/>
        <v/>
      </c>
      <c r="HJ34" s="24"/>
      <c r="HK34" s="24"/>
      <c r="HL34" s="2" t="str">
        <f t="shared" si="41"/>
        <v/>
      </c>
      <c r="HM34" s="95" t="str">
        <f t="shared" si="162"/>
        <v/>
      </c>
      <c r="HN34" s="24"/>
      <c r="HO34" s="24"/>
      <c r="HP34" s="2" t="str">
        <f t="shared" si="112"/>
        <v/>
      </c>
      <c r="HQ34" s="95" t="str">
        <f t="shared" si="163"/>
        <v/>
      </c>
      <c r="HR34" s="24"/>
      <c r="HS34" s="24"/>
      <c r="HT34" s="2" t="str">
        <f t="shared" si="113"/>
        <v/>
      </c>
      <c r="HU34" s="95" t="str">
        <f t="shared" si="114"/>
        <v/>
      </c>
      <c r="HW34" s="90" t="str">
        <f t="shared" si="245"/>
        <v/>
      </c>
      <c r="HX34" s="91" t="str">
        <f t="shared" si="245"/>
        <v/>
      </c>
      <c r="HY34" s="82"/>
      <c r="HZ34" s="24"/>
      <c r="IA34" s="2" t="str">
        <f t="shared" si="117"/>
        <v/>
      </c>
      <c r="IB34" s="95" t="str">
        <f t="shared" si="118"/>
        <v/>
      </c>
      <c r="IC34" s="24"/>
      <c r="ID34" s="24"/>
      <c r="IE34" s="2" t="str">
        <f t="shared" si="218"/>
        <v/>
      </c>
      <c r="IF34" s="95" t="str">
        <f t="shared" si="219"/>
        <v/>
      </c>
      <c r="IG34" s="24"/>
      <c r="IH34" s="24"/>
      <c r="II34" s="2" t="str">
        <f t="shared" si="44"/>
        <v/>
      </c>
      <c r="IJ34" s="95" t="str">
        <f t="shared" si="164"/>
        <v/>
      </c>
      <c r="IK34" s="24"/>
      <c r="IL34" s="24"/>
      <c r="IM34" s="2" t="str">
        <f t="shared" si="119"/>
        <v/>
      </c>
      <c r="IN34" s="95" t="str">
        <f t="shared" si="165"/>
        <v/>
      </c>
      <c r="IO34" s="24"/>
      <c r="IP34" s="24"/>
      <c r="IQ34" s="2" t="str">
        <f t="shared" si="120"/>
        <v/>
      </c>
      <c r="IR34" s="95" t="str">
        <f t="shared" si="121"/>
        <v/>
      </c>
      <c r="IT34" s="90" t="str">
        <f t="shared" si="246"/>
        <v/>
      </c>
      <c r="IU34" s="91" t="str">
        <f t="shared" si="246"/>
        <v/>
      </c>
      <c r="IV34" s="82"/>
      <c r="IW34" s="24"/>
      <c r="IX34" s="2" t="str">
        <f t="shared" si="124"/>
        <v/>
      </c>
      <c r="IY34" s="95" t="str">
        <f t="shared" si="125"/>
        <v/>
      </c>
      <c r="IZ34" s="24"/>
      <c r="JA34" s="24"/>
      <c r="JB34" s="2" t="str">
        <f t="shared" si="222"/>
        <v/>
      </c>
      <c r="JC34" s="95" t="str">
        <f t="shared" si="223"/>
        <v/>
      </c>
      <c r="JD34" s="24"/>
      <c r="JE34" s="24"/>
      <c r="JF34" s="2" t="str">
        <f t="shared" si="47"/>
        <v/>
      </c>
      <c r="JG34" s="95" t="str">
        <f t="shared" si="166"/>
        <v/>
      </c>
      <c r="JH34" s="24"/>
      <c r="JI34" s="24"/>
      <c r="JJ34" s="2" t="str">
        <f t="shared" si="126"/>
        <v/>
      </c>
      <c r="JK34" s="95" t="str">
        <f t="shared" si="167"/>
        <v/>
      </c>
      <c r="JL34" s="24"/>
      <c r="JM34" s="24"/>
      <c r="JN34" s="2" t="str">
        <f t="shared" si="127"/>
        <v/>
      </c>
      <c r="JO34" s="95" t="str">
        <f t="shared" si="128"/>
        <v/>
      </c>
      <c r="JP34" s="92"/>
      <c r="JQ34" s="90" t="str">
        <f t="shared" si="247"/>
        <v/>
      </c>
      <c r="JR34" s="91" t="str">
        <f t="shared" si="247"/>
        <v/>
      </c>
      <c r="JS34" s="82"/>
      <c r="JT34" s="24"/>
      <c r="JU34" s="2" t="str">
        <f t="shared" si="131"/>
        <v/>
      </c>
      <c r="JV34" s="95" t="str">
        <f t="shared" si="132"/>
        <v/>
      </c>
      <c r="JW34" s="24"/>
      <c r="JX34" s="24"/>
      <c r="JY34" s="2" t="str">
        <f t="shared" si="226"/>
        <v/>
      </c>
      <c r="JZ34" s="95" t="str">
        <f t="shared" si="227"/>
        <v/>
      </c>
      <c r="KA34" s="24"/>
      <c r="KB34" s="24"/>
      <c r="KC34" s="2" t="str">
        <f t="shared" si="50"/>
        <v/>
      </c>
      <c r="KD34" s="95" t="str">
        <f t="shared" si="168"/>
        <v/>
      </c>
      <c r="KE34" s="24"/>
      <c r="KF34" s="24"/>
      <c r="KG34" s="2" t="str">
        <f t="shared" si="133"/>
        <v/>
      </c>
      <c r="KH34" s="95" t="str">
        <f t="shared" si="169"/>
        <v/>
      </c>
      <c r="KI34" s="24"/>
      <c r="KJ34" s="24"/>
      <c r="KK34" s="2" t="str">
        <f t="shared" si="134"/>
        <v/>
      </c>
      <c r="KL34" s="95" t="str">
        <f t="shared" si="135"/>
        <v/>
      </c>
      <c r="KN34" s="90" t="str">
        <f t="shared" si="248"/>
        <v/>
      </c>
      <c r="KO34" s="91" t="str">
        <f t="shared" si="248"/>
        <v/>
      </c>
      <c r="KP34" s="82"/>
      <c r="KQ34" s="24"/>
      <c r="KR34" s="2" t="str">
        <f t="shared" si="138"/>
        <v/>
      </c>
      <c r="KS34" s="95" t="str">
        <f t="shared" si="139"/>
        <v/>
      </c>
      <c r="KT34" s="24"/>
      <c r="KU34" s="24"/>
      <c r="KV34" s="2" t="str">
        <f t="shared" si="230"/>
        <v/>
      </c>
      <c r="KW34" s="95" t="str">
        <f t="shared" si="231"/>
        <v/>
      </c>
      <c r="KX34" s="24"/>
      <c r="KY34" s="24"/>
      <c r="KZ34" s="2" t="str">
        <f t="shared" si="53"/>
        <v/>
      </c>
      <c r="LA34" s="95" t="str">
        <f t="shared" si="170"/>
        <v/>
      </c>
      <c r="LB34" s="24"/>
      <c r="LC34" s="24"/>
      <c r="LD34" s="2" t="str">
        <f t="shared" si="140"/>
        <v/>
      </c>
      <c r="LE34" s="95" t="str">
        <f t="shared" si="171"/>
        <v/>
      </c>
      <c r="LF34" s="24"/>
      <c r="LG34" s="24"/>
      <c r="LH34" s="2" t="str">
        <f t="shared" si="141"/>
        <v/>
      </c>
      <c r="LI34" s="95" t="str">
        <f t="shared" si="142"/>
        <v/>
      </c>
      <c r="LK34" s="90" t="str">
        <f t="shared" si="249"/>
        <v/>
      </c>
      <c r="LL34" s="91" t="str">
        <f t="shared" si="249"/>
        <v/>
      </c>
      <c r="LM34" s="82"/>
      <c r="LN34" s="24"/>
      <c r="LO34" s="2" t="str">
        <f t="shared" si="145"/>
        <v/>
      </c>
      <c r="LP34" s="95" t="str">
        <f t="shared" si="146"/>
        <v/>
      </c>
      <c r="LQ34" s="24"/>
      <c r="LR34" s="24"/>
      <c r="LS34" s="2" t="str">
        <f t="shared" si="234"/>
        <v/>
      </c>
      <c r="LT34" s="95" t="str">
        <f t="shared" si="235"/>
        <v/>
      </c>
    </row>
    <row r="35" spans="1:332" ht="15" customHeight="1">
      <c r="A35" s="114"/>
      <c r="B35" s="113"/>
      <c r="C35" s="83"/>
      <c r="D35" s="25"/>
      <c r="E35" s="148" t="str">
        <f t="shared" si="56"/>
        <v/>
      </c>
      <c r="F35" s="118" t="str">
        <f t="shared" si="0"/>
        <v/>
      </c>
      <c r="G35" s="25"/>
      <c r="H35" s="25"/>
      <c r="I35" s="148" t="str">
        <f t="shared" si="172"/>
        <v/>
      </c>
      <c r="J35" s="118" t="str">
        <f t="shared" si="173"/>
        <v/>
      </c>
      <c r="K35" s="25"/>
      <c r="L35" s="25"/>
      <c r="M35" s="148" t="str">
        <f t="shared" si="174"/>
        <v/>
      </c>
      <c r="N35" s="118" t="str">
        <f t="shared" si="175"/>
        <v/>
      </c>
      <c r="O35" s="25"/>
      <c r="P35" s="25"/>
      <c r="Q35" s="148" t="str">
        <f t="shared" si="176"/>
        <v/>
      </c>
      <c r="R35" s="118" t="str">
        <f t="shared" si="177"/>
        <v/>
      </c>
      <c r="S35" s="25"/>
      <c r="T35" s="25"/>
      <c r="U35" s="148" t="str">
        <f t="shared" si="178"/>
        <v/>
      </c>
      <c r="V35" s="118" t="str">
        <f t="shared" si="179"/>
        <v/>
      </c>
      <c r="W35" s="92"/>
      <c r="X35" s="93" t="str">
        <f t="shared" si="236"/>
        <v/>
      </c>
      <c r="Y35" s="94" t="str">
        <f t="shared" si="236"/>
        <v/>
      </c>
      <c r="Z35" s="83"/>
      <c r="AA35" s="25"/>
      <c r="AB35" s="148" t="str">
        <f t="shared" si="62"/>
        <v/>
      </c>
      <c r="AC35" s="118" t="str">
        <f t="shared" si="9"/>
        <v/>
      </c>
      <c r="AD35" s="25"/>
      <c r="AE35" s="25"/>
      <c r="AF35" s="148" t="str">
        <f t="shared" si="182"/>
        <v/>
      </c>
      <c r="AG35" s="118" t="str">
        <f t="shared" si="183"/>
        <v/>
      </c>
      <c r="AH35" s="25"/>
      <c r="AI35" s="25"/>
      <c r="AJ35" s="148" t="str">
        <f t="shared" si="12"/>
        <v/>
      </c>
      <c r="AK35" s="118" t="str">
        <f t="shared" si="13"/>
        <v/>
      </c>
      <c r="AL35" s="25"/>
      <c r="AM35" s="25"/>
      <c r="AN35" s="148" t="str">
        <f t="shared" si="14"/>
        <v/>
      </c>
      <c r="AO35" s="118" t="str">
        <f t="shared" si="15"/>
        <v/>
      </c>
      <c r="AP35" s="25"/>
      <c r="AQ35" s="25"/>
      <c r="AR35" s="148" t="str">
        <f t="shared" si="16"/>
        <v/>
      </c>
      <c r="AS35" s="118" t="str">
        <f t="shared" si="17"/>
        <v/>
      </c>
      <c r="AU35" s="93" t="str">
        <f t="shared" si="237"/>
        <v/>
      </c>
      <c r="AV35" s="94" t="str">
        <f t="shared" si="237"/>
        <v/>
      </c>
      <c r="AW35" s="83"/>
      <c r="AX35" s="25"/>
      <c r="AY35" s="148" t="str">
        <f t="shared" si="63"/>
        <v/>
      </c>
      <c r="AZ35" s="118" t="str">
        <f t="shared" si="64"/>
        <v/>
      </c>
      <c r="BA35" s="25"/>
      <c r="BB35" s="25"/>
      <c r="BC35" s="148" t="str">
        <f t="shared" si="186"/>
        <v/>
      </c>
      <c r="BD35" s="118" t="str">
        <f t="shared" si="187"/>
        <v/>
      </c>
      <c r="BE35" s="25"/>
      <c r="BF35" s="25"/>
      <c r="BG35" s="148" t="str">
        <f t="shared" si="20"/>
        <v/>
      </c>
      <c r="BH35" s="118" t="str">
        <f t="shared" si="148"/>
        <v/>
      </c>
      <c r="BI35" s="25"/>
      <c r="BJ35" s="25"/>
      <c r="BK35" s="148" t="str">
        <f t="shared" si="65"/>
        <v/>
      </c>
      <c r="BL35" s="118" t="str">
        <f t="shared" si="149"/>
        <v/>
      </c>
      <c r="BM35" s="25"/>
      <c r="BN35" s="25"/>
      <c r="BO35" s="148" t="str">
        <f t="shared" si="66"/>
        <v/>
      </c>
      <c r="BP35" s="118" t="str">
        <f t="shared" si="67"/>
        <v/>
      </c>
      <c r="BR35" s="93" t="str">
        <f t="shared" si="238"/>
        <v/>
      </c>
      <c r="BS35" s="94" t="str">
        <f t="shared" si="238"/>
        <v/>
      </c>
      <c r="BT35" s="83"/>
      <c r="BU35" s="25"/>
      <c r="BV35" s="148" t="str">
        <f t="shared" si="69"/>
        <v/>
      </c>
      <c r="BW35" s="118" t="str">
        <f t="shared" si="70"/>
        <v/>
      </c>
      <c r="BX35" s="25"/>
      <c r="BY35" s="25"/>
      <c r="BZ35" s="148" t="str">
        <f t="shared" si="190"/>
        <v/>
      </c>
      <c r="CA35" s="118" t="str">
        <f t="shared" si="191"/>
        <v/>
      </c>
      <c r="CB35" s="25"/>
      <c r="CC35" s="25"/>
      <c r="CD35" s="148" t="str">
        <f t="shared" si="23"/>
        <v/>
      </c>
      <c r="CE35" s="118" t="str">
        <f t="shared" si="150"/>
        <v/>
      </c>
      <c r="CF35" s="25"/>
      <c r="CG35" s="25"/>
      <c r="CH35" s="148" t="str">
        <f t="shared" si="71"/>
        <v/>
      </c>
      <c r="CI35" s="118" t="str">
        <f t="shared" si="151"/>
        <v/>
      </c>
      <c r="CJ35" s="25"/>
      <c r="CK35" s="25"/>
      <c r="CL35" s="148" t="str">
        <f t="shared" si="72"/>
        <v/>
      </c>
      <c r="CM35" s="118" t="str">
        <f t="shared" si="73"/>
        <v/>
      </c>
      <c r="CO35" s="93" t="str">
        <f t="shared" si="239"/>
        <v/>
      </c>
      <c r="CP35" s="94" t="str">
        <f t="shared" si="239"/>
        <v/>
      </c>
      <c r="CQ35" s="83"/>
      <c r="CR35" s="25"/>
      <c r="CS35" s="148" t="str">
        <f t="shared" si="75"/>
        <v/>
      </c>
      <c r="CT35" s="118" t="str">
        <f t="shared" si="76"/>
        <v/>
      </c>
      <c r="CU35" s="25"/>
      <c r="CV35" s="25"/>
      <c r="CW35" s="148" t="str">
        <f t="shared" si="194"/>
        <v/>
      </c>
      <c r="CX35" s="118" t="str">
        <f t="shared" si="195"/>
        <v/>
      </c>
      <c r="CY35" s="25"/>
      <c r="CZ35" s="25"/>
      <c r="DA35" s="148" t="str">
        <f t="shared" si="26"/>
        <v/>
      </c>
      <c r="DB35" s="118" t="str">
        <f t="shared" si="152"/>
        <v/>
      </c>
      <c r="DC35" s="25"/>
      <c r="DD35" s="25"/>
      <c r="DE35" s="148" t="str">
        <f t="shared" si="77"/>
        <v/>
      </c>
      <c r="DF35" s="118" t="str">
        <f t="shared" si="153"/>
        <v/>
      </c>
      <c r="DG35" s="25"/>
      <c r="DH35" s="25"/>
      <c r="DI35" s="148" t="str">
        <f t="shared" si="78"/>
        <v/>
      </c>
      <c r="DJ35" s="118" t="str">
        <f t="shared" si="79"/>
        <v/>
      </c>
      <c r="DL35" s="93" t="str">
        <f t="shared" si="240"/>
        <v/>
      </c>
      <c r="DM35" s="94" t="str">
        <f t="shared" si="240"/>
        <v/>
      </c>
      <c r="DN35" s="83"/>
      <c r="DO35" s="25"/>
      <c r="DP35" s="148" t="str">
        <f t="shared" si="82"/>
        <v/>
      </c>
      <c r="DQ35" s="118" t="str">
        <f t="shared" si="83"/>
        <v/>
      </c>
      <c r="DR35" s="25"/>
      <c r="DS35" s="25"/>
      <c r="DT35" s="148" t="str">
        <f t="shared" si="198"/>
        <v/>
      </c>
      <c r="DU35" s="118" t="str">
        <f t="shared" si="199"/>
        <v/>
      </c>
      <c r="DV35" s="25"/>
      <c r="DW35" s="25"/>
      <c r="DX35" s="148" t="str">
        <f t="shared" si="29"/>
        <v/>
      </c>
      <c r="DY35" s="118" t="str">
        <f t="shared" si="154"/>
        <v/>
      </c>
      <c r="DZ35" s="25"/>
      <c r="EA35" s="25"/>
      <c r="EB35" s="148" t="str">
        <f t="shared" si="84"/>
        <v/>
      </c>
      <c r="EC35" s="118" t="str">
        <f t="shared" si="155"/>
        <v/>
      </c>
      <c r="ED35" s="25"/>
      <c r="EE35" s="25"/>
      <c r="EF35" s="148" t="str">
        <f t="shared" si="85"/>
        <v/>
      </c>
      <c r="EG35" s="118" t="str">
        <f t="shared" si="86"/>
        <v/>
      </c>
      <c r="EI35" s="93" t="str">
        <f t="shared" si="241"/>
        <v/>
      </c>
      <c r="EJ35" s="94" t="str">
        <f t="shared" si="241"/>
        <v/>
      </c>
      <c r="EK35" s="83"/>
      <c r="EL35" s="25"/>
      <c r="EM35" s="148" t="str">
        <f t="shared" si="89"/>
        <v/>
      </c>
      <c r="EN35" s="118" t="str">
        <f t="shared" si="90"/>
        <v/>
      </c>
      <c r="EO35" s="25"/>
      <c r="EP35" s="25"/>
      <c r="EQ35" s="148" t="str">
        <f t="shared" si="202"/>
        <v/>
      </c>
      <c r="ER35" s="118" t="str">
        <f t="shared" si="203"/>
        <v/>
      </c>
      <c r="ES35" s="25"/>
      <c r="ET35" s="25"/>
      <c r="EU35" s="148" t="str">
        <f t="shared" si="32"/>
        <v/>
      </c>
      <c r="EV35" s="118" t="str">
        <f t="shared" si="156"/>
        <v/>
      </c>
      <c r="EW35" s="25"/>
      <c r="EX35" s="25"/>
      <c r="EY35" s="148" t="str">
        <f t="shared" si="91"/>
        <v/>
      </c>
      <c r="EZ35" s="118" t="str">
        <f t="shared" si="157"/>
        <v/>
      </c>
      <c r="FA35" s="25"/>
      <c r="FB35" s="25"/>
      <c r="FC35" s="148" t="str">
        <f t="shared" si="92"/>
        <v/>
      </c>
      <c r="FD35" s="118" t="str">
        <f t="shared" si="93"/>
        <v/>
      </c>
      <c r="FF35" s="93" t="str">
        <f t="shared" si="242"/>
        <v/>
      </c>
      <c r="FG35" s="94" t="str">
        <f t="shared" si="242"/>
        <v/>
      </c>
      <c r="FH35" s="83"/>
      <c r="FI35" s="25"/>
      <c r="FJ35" s="148" t="str">
        <f t="shared" si="96"/>
        <v/>
      </c>
      <c r="FK35" s="118" t="str">
        <f t="shared" si="97"/>
        <v/>
      </c>
      <c r="FL35" s="25"/>
      <c r="FM35" s="25"/>
      <c r="FN35" s="148" t="str">
        <f t="shared" si="206"/>
        <v/>
      </c>
      <c r="FO35" s="118" t="str">
        <f t="shared" si="207"/>
        <v/>
      </c>
      <c r="FP35" s="25"/>
      <c r="FQ35" s="25"/>
      <c r="FR35" s="148" t="str">
        <f t="shared" si="35"/>
        <v/>
      </c>
      <c r="FS35" s="118" t="str">
        <f t="shared" si="158"/>
        <v/>
      </c>
      <c r="FT35" s="25"/>
      <c r="FU35" s="25"/>
      <c r="FV35" s="148" t="str">
        <f t="shared" si="98"/>
        <v/>
      </c>
      <c r="FW35" s="118" t="str">
        <f t="shared" si="159"/>
        <v/>
      </c>
      <c r="FX35" s="25"/>
      <c r="FY35" s="25"/>
      <c r="FZ35" s="148" t="str">
        <f t="shared" si="99"/>
        <v/>
      </c>
      <c r="GA35" s="118" t="str">
        <f t="shared" si="100"/>
        <v/>
      </c>
      <c r="GC35" s="93" t="str">
        <f t="shared" si="243"/>
        <v/>
      </c>
      <c r="GD35" s="94" t="str">
        <f t="shared" si="243"/>
        <v/>
      </c>
      <c r="GE35" s="83"/>
      <c r="GF35" s="25"/>
      <c r="GG35" s="148" t="str">
        <f t="shared" si="103"/>
        <v/>
      </c>
      <c r="GH35" s="118" t="str">
        <f t="shared" si="104"/>
        <v/>
      </c>
      <c r="GI35" s="25"/>
      <c r="GJ35" s="25"/>
      <c r="GK35" s="148" t="str">
        <f t="shared" si="210"/>
        <v/>
      </c>
      <c r="GL35" s="118" t="str">
        <f t="shared" si="211"/>
        <v/>
      </c>
      <c r="GM35" s="25"/>
      <c r="GN35" s="25"/>
      <c r="GO35" s="148" t="str">
        <f t="shared" si="38"/>
        <v/>
      </c>
      <c r="GP35" s="118" t="str">
        <f t="shared" si="160"/>
        <v/>
      </c>
      <c r="GQ35" s="25"/>
      <c r="GR35" s="25"/>
      <c r="GS35" s="148" t="str">
        <f t="shared" si="105"/>
        <v/>
      </c>
      <c r="GT35" s="118" t="str">
        <f t="shared" si="161"/>
        <v/>
      </c>
      <c r="GU35" s="25"/>
      <c r="GV35" s="25"/>
      <c r="GW35" s="148" t="str">
        <f t="shared" si="106"/>
        <v/>
      </c>
      <c r="GX35" s="118" t="str">
        <f t="shared" si="107"/>
        <v/>
      </c>
      <c r="GZ35" s="93" t="str">
        <f t="shared" si="244"/>
        <v/>
      </c>
      <c r="HA35" s="94" t="str">
        <f t="shared" si="244"/>
        <v/>
      </c>
      <c r="HB35" s="83"/>
      <c r="HC35" s="25"/>
      <c r="HD35" s="148" t="str">
        <f t="shared" si="110"/>
        <v/>
      </c>
      <c r="HE35" s="118" t="str">
        <f t="shared" si="111"/>
        <v/>
      </c>
      <c r="HF35" s="25"/>
      <c r="HG35" s="25"/>
      <c r="HH35" s="148" t="str">
        <f t="shared" si="214"/>
        <v/>
      </c>
      <c r="HI35" s="118" t="str">
        <f t="shared" si="215"/>
        <v/>
      </c>
      <c r="HJ35" s="25"/>
      <c r="HK35" s="25"/>
      <c r="HL35" s="148" t="str">
        <f t="shared" si="41"/>
        <v/>
      </c>
      <c r="HM35" s="118" t="str">
        <f t="shared" si="162"/>
        <v/>
      </c>
      <c r="HN35" s="25"/>
      <c r="HO35" s="25"/>
      <c r="HP35" s="148" t="str">
        <f t="shared" si="112"/>
        <v/>
      </c>
      <c r="HQ35" s="118" t="str">
        <f t="shared" si="163"/>
        <v/>
      </c>
      <c r="HR35" s="25"/>
      <c r="HS35" s="25"/>
      <c r="HT35" s="148" t="str">
        <f t="shared" si="113"/>
        <v/>
      </c>
      <c r="HU35" s="118" t="str">
        <f t="shared" si="114"/>
        <v/>
      </c>
      <c r="HW35" s="93" t="str">
        <f t="shared" si="245"/>
        <v/>
      </c>
      <c r="HX35" s="94" t="str">
        <f t="shared" si="245"/>
        <v/>
      </c>
      <c r="HY35" s="83"/>
      <c r="HZ35" s="25"/>
      <c r="IA35" s="148" t="str">
        <f t="shared" si="117"/>
        <v/>
      </c>
      <c r="IB35" s="118" t="str">
        <f t="shared" si="118"/>
        <v/>
      </c>
      <c r="IC35" s="25"/>
      <c r="ID35" s="25"/>
      <c r="IE35" s="148" t="str">
        <f t="shared" si="218"/>
        <v/>
      </c>
      <c r="IF35" s="118" t="str">
        <f t="shared" si="219"/>
        <v/>
      </c>
      <c r="IG35" s="25"/>
      <c r="IH35" s="25"/>
      <c r="II35" s="148" t="str">
        <f t="shared" si="44"/>
        <v/>
      </c>
      <c r="IJ35" s="118" t="str">
        <f t="shared" si="164"/>
        <v/>
      </c>
      <c r="IK35" s="25"/>
      <c r="IL35" s="25"/>
      <c r="IM35" s="148" t="str">
        <f t="shared" si="119"/>
        <v/>
      </c>
      <c r="IN35" s="118" t="str">
        <f t="shared" si="165"/>
        <v/>
      </c>
      <c r="IO35" s="25"/>
      <c r="IP35" s="25"/>
      <c r="IQ35" s="148" t="str">
        <f t="shared" si="120"/>
        <v/>
      </c>
      <c r="IR35" s="118" t="str">
        <f t="shared" si="121"/>
        <v/>
      </c>
      <c r="IT35" s="93" t="str">
        <f t="shared" si="246"/>
        <v/>
      </c>
      <c r="IU35" s="94" t="str">
        <f t="shared" si="246"/>
        <v/>
      </c>
      <c r="IV35" s="83"/>
      <c r="IW35" s="25"/>
      <c r="IX35" s="148" t="str">
        <f t="shared" si="124"/>
        <v/>
      </c>
      <c r="IY35" s="118" t="str">
        <f t="shared" si="125"/>
        <v/>
      </c>
      <c r="IZ35" s="25"/>
      <c r="JA35" s="25"/>
      <c r="JB35" s="148" t="str">
        <f t="shared" si="222"/>
        <v/>
      </c>
      <c r="JC35" s="118" t="str">
        <f t="shared" si="223"/>
        <v/>
      </c>
      <c r="JD35" s="25"/>
      <c r="JE35" s="25"/>
      <c r="JF35" s="148" t="str">
        <f t="shared" si="47"/>
        <v/>
      </c>
      <c r="JG35" s="118" t="str">
        <f t="shared" si="166"/>
        <v/>
      </c>
      <c r="JH35" s="25"/>
      <c r="JI35" s="25"/>
      <c r="JJ35" s="148" t="str">
        <f t="shared" si="126"/>
        <v/>
      </c>
      <c r="JK35" s="118" t="str">
        <f t="shared" si="167"/>
        <v/>
      </c>
      <c r="JL35" s="25"/>
      <c r="JM35" s="25"/>
      <c r="JN35" s="148" t="str">
        <f t="shared" si="127"/>
        <v/>
      </c>
      <c r="JO35" s="118" t="str">
        <f t="shared" si="128"/>
        <v/>
      </c>
      <c r="JP35" s="92"/>
      <c r="JQ35" s="93" t="str">
        <f t="shared" si="247"/>
        <v/>
      </c>
      <c r="JR35" s="94" t="str">
        <f t="shared" si="247"/>
        <v/>
      </c>
      <c r="JS35" s="83"/>
      <c r="JT35" s="25"/>
      <c r="JU35" s="148" t="str">
        <f t="shared" si="131"/>
        <v/>
      </c>
      <c r="JV35" s="118" t="str">
        <f t="shared" si="132"/>
        <v/>
      </c>
      <c r="JW35" s="25"/>
      <c r="JX35" s="25"/>
      <c r="JY35" s="148" t="str">
        <f t="shared" si="226"/>
        <v/>
      </c>
      <c r="JZ35" s="118" t="str">
        <f t="shared" si="227"/>
        <v/>
      </c>
      <c r="KA35" s="25"/>
      <c r="KB35" s="25"/>
      <c r="KC35" s="148" t="str">
        <f t="shared" si="50"/>
        <v/>
      </c>
      <c r="KD35" s="118" t="str">
        <f t="shared" si="168"/>
        <v/>
      </c>
      <c r="KE35" s="25"/>
      <c r="KF35" s="25"/>
      <c r="KG35" s="148" t="str">
        <f t="shared" si="133"/>
        <v/>
      </c>
      <c r="KH35" s="118" t="str">
        <f t="shared" si="169"/>
        <v/>
      </c>
      <c r="KI35" s="25"/>
      <c r="KJ35" s="25"/>
      <c r="KK35" s="148" t="str">
        <f t="shared" si="134"/>
        <v/>
      </c>
      <c r="KL35" s="118" t="str">
        <f t="shared" si="135"/>
        <v/>
      </c>
      <c r="KN35" s="93" t="str">
        <f t="shared" si="248"/>
        <v/>
      </c>
      <c r="KO35" s="94" t="str">
        <f t="shared" si="248"/>
        <v/>
      </c>
      <c r="KP35" s="83"/>
      <c r="KQ35" s="25"/>
      <c r="KR35" s="148" t="str">
        <f t="shared" si="138"/>
        <v/>
      </c>
      <c r="KS35" s="118" t="str">
        <f t="shared" si="139"/>
        <v/>
      </c>
      <c r="KT35" s="25"/>
      <c r="KU35" s="25"/>
      <c r="KV35" s="148" t="str">
        <f t="shared" si="230"/>
        <v/>
      </c>
      <c r="KW35" s="118" t="str">
        <f t="shared" si="231"/>
        <v/>
      </c>
      <c r="KX35" s="25"/>
      <c r="KY35" s="25"/>
      <c r="KZ35" s="148" t="str">
        <f t="shared" si="53"/>
        <v/>
      </c>
      <c r="LA35" s="118" t="str">
        <f t="shared" si="170"/>
        <v/>
      </c>
      <c r="LB35" s="25"/>
      <c r="LC35" s="25"/>
      <c r="LD35" s="148" t="str">
        <f t="shared" si="140"/>
        <v/>
      </c>
      <c r="LE35" s="118" t="str">
        <f t="shared" si="171"/>
        <v/>
      </c>
      <c r="LF35" s="25"/>
      <c r="LG35" s="25"/>
      <c r="LH35" s="148" t="str">
        <f t="shared" si="141"/>
        <v/>
      </c>
      <c r="LI35" s="118" t="str">
        <f t="shared" si="142"/>
        <v/>
      </c>
      <c r="LK35" s="93" t="str">
        <f t="shared" si="249"/>
        <v/>
      </c>
      <c r="LL35" s="94" t="str">
        <f t="shared" si="249"/>
        <v/>
      </c>
      <c r="LM35" s="83"/>
      <c r="LN35" s="25"/>
      <c r="LO35" s="148" t="str">
        <f t="shared" si="145"/>
        <v/>
      </c>
      <c r="LP35" s="118" t="str">
        <f t="shared" si="146"/>
        <v/>
      </c>
      <c r="LQ35" s="25"/>
      <c r="LR35" s="25"/>
      <c r="LS35" s="148" t="str">
        <f t="shared" si="234"/>
        <v/>
      </c>
      <c r="LT35" s="118" t="str">
        <f t="shared" si="235"/>
        <v/>
      </c>
    </row>
    <row r="38" spans="1:332">
      <c r="X38" s="116"/>
    </row>
  </sheetData>
  <sheetProtection selectLockedCells="1"/>
  <mergeCells count="348">
    <mergeCell ref="JN1:JO3"/>
    <mergeCell ref="JN4:JO4"/>
    <mergeCell ref="JU1:JV3"/>
    <mergeCell ref="JU4:JV4"/>
    <mergeCell ref="JY1:JZ3"/>
    <mergeCell ref="JY4:JZ4"/>
    <mergeCell ref="KC1:KD3"/>
    <mergeCell ref="KC4:KD4"/>
    <mergeCell ref="KG1:KH3"/>
    <mergeCell ref="KG4:KH4"/>
    <mergeCell ref="JW1:JW4"/>
    <mergeCell ref="JX1:JX4"/>
    <mergeCell ref="KA1:KA4"/>
    <mergeCell ref="KB1:KB4"/>
    <mergeCell ref="KE1:KE4"/>
    <mergeCell ref="KF1:KF4"/>
    <mergeCell ref="JQ1:JR1"/>
    <mergeCell ref="JS1:JS4"/>
    <mergeCell ref="JT1:JT4"/>
    <mergeCell ref="JQ2:JR2"/>
    <mergeCell ref="JQ3:JR3"/>
    <mergeCell ref="JQ4:JR4"/>
    <mergeCell ref="HT1:HU3"/>
    <mergeCell ref="HT4:HU4"/>
    <mergeCell ref="IA1:IB3"/>
    <mergeCell ref="IA4:IB4"/>
    <mergeCell ref="IE1:IF3"/>
    <mergeCell ref="IE4:IF4"/>
    <mergeCell ref="HW4:HX4"/>
    <mergeCell ref="IQ1:IR3"/>
    <mergeCell ref="IQ4:IR4"/>
    <mergeCell ref="IK1:IK4"/>
    <mergeCell ref="IL1:IL4"/>
    <mergeCell ref="IO1:IO4"/>
    <mergeCell ref="IP1:IP4"/>
    <mergeCell ref="ID1:ID4"/>
    <mergeCell ref="IG1:IG4"/>
    <mergeCell ref="IH1:IH4"/>
    <mergeCell ref="HW1:HX1"/>
    <mergeCell ref="HY1:HY4"/>
    <mergeCell ref="HZ1:HZ4"/>
    <mergeCell ref="IC1:IC4"/>
    <mergeCell ref="II1:IJ3"/>
    <mergeCell ref="II4:IJ4"/>
    <mergeCell ref="IM1:IN3"/>
    <mergeCell ref="IM4:IN4"/>
    <mergeCell ref="GK1:GL3"/>
    <mergeCell ref="GK4:GL4"/>
    <mergeCell ref="GO1:GP3"/>
    <mergeCell ref="GO4:GP4"/>
    <mergeCell ref="GC2:GD2"/>
    <mergeCell ref="GC3:GD3"/>
    <mergeCell ref="GC4:GD4"/>
    <mergeCell ref="HL4:HM4"/>
    <mergeCell ref="HP1:HQ3"/>
    <mergeCell ref="HP4:HQ4"/>
    <mergeCell ref="GE1:GE4"/>
    <mergeCell ref="GF1:GF4"/>
    <mergeCell ref="GI1:GI4"/>
    <mergeCell ref="GJ1:GJ4"/>
    <mergeCell ref="GC1:GD1"/>
    <mergeCell ref="GG1:GH3"/>
    <mergeCell ref="GG4:GH4"/>
    <mergeCell ref="GU1:GU4"/>
    <mergeCell ref="GV1:GV4"/>
    <mergeCell ref="GM1:GM4"/>
    <mergeCell ref="GN1:GN4"/>
    <mergeCell ref="GQ1:GQ4"/>
    <mergeCell ref="GS1:GT3"/>
    <mergeCell ref="GS4:GT4"/>
    <mergeCell ref="FJ1:FK3"/>
    <mergeCell ref="FJ4:FK4"/>
    <mergeCell ref="FN1:FO3"/>
    <mergeCell ref="FN4:FO4"/>
    <mergeCell ref="FR1:FS3"/>
    <mergeCell ref="FR4:FS4"/>
    <mergeCell ref="FI1:FI4"/>
    <mergeCell ref="FA1:FA4"/>
    <mergeCell ref="FB1:FB4"/>
    <mergeCell ref="FL1:FL4"/>
    <mergeCell ref="FM1:FM4"/>
    <mergeCell ref="FP1:FP4"/>
    <mergeCell ref="DI1:DJ3"/>
    <mergeCell ref="DI4:DJ4"/>
    <mergeCell ref="DP1:DQ3"/>
    <mergeCell ref="DP4:DQ4"/>
    <mergeCell ref="DT1:DU3"/>
    <mergeCell ref="DT4:DU4"/>
    <mergeCell ref="DX1:DY3"/>
    <mergeCell ref="DX4:DY4"/>
    <mergeCell ref="DL1:DM1"/>
    <mergeCell ref="DL2:DM2"/>
    <mergeCell ref="DL3:DM3"/>
    <mergeCell ref="DL4:DM4"/>
    <mergeCell ref="BN1:BN4"/>
    <mergeCell ref="CD1:CE3"/>
    <mergeCell ref="CD4:CE4"/>
    <mergeCell ref="CH1:CI3"/>
    <mergeCell ref="CH4:CI4"/>
    <mergeCell ref="CL1:CM3"/>
    <mergeCell ref="CL4:CM4"/>
    <mergeCell ref="CS1:CT3"/>
    <mergeCell ref="CS4:CT4"/>
    <mergeCell ref="CO2:CP2"/>
    <mergeCell ref="CO3:CP3"/>
    <mergeCell ref="CO4:CP4"/>
    <mergeCell ref="BO1:BP3"/>
    <mergeCell ref="BO4:BP4"/>
    <mergeCell ref="BV1:BW3"/>
    <mergeCell ref="BV4:BW4"/>
    <mergeCell ref="BZ1:CA3"/>
    <mergeCell ref="BZ4:CA4"/>
    <mergeCell ref="BU1:BU4"/>
    <mergeCell ref="BX1:BX4"/>
    <mergeCell ref="BY1:BY4"/>
    <mergeCell ref="LS1:LT3"/>
    <mergeCell ref="LS4:LT4"/>
    <mergeCell ref="LK2:LL2"/>
    <mergeCell ref="LR1:LR4"/>
    <mergeCell ref="AJ1:AK3"/>
    <mergeCell ref="AJ4:AK4"/>
    <mergeCell ref="AN1:AO3"/>
    <mergeCell ref="AN4:AO4"/>
    <mergeCell ref="AR1:AS3"/>
    <mergeCell ref="AR4:AS4"/>
    <mergeCell ref="AY1:AZ3"/>
    <mergeCell ref="AY4:AZ4"/>
    <mergeCell ref="BC1:BD3"/>
    <mergeCell ref="BC4:BD4"/>
    <mergeCell ref="AU1:AV1"/>
    <mergeCell ref="AU2:AV2"/>
    <mergeCell ref="AU3:AV3"/>
    <mergeCell ref="AU4:AV4"/>
    <mergeCell ref="BA1:BA4"/>
    <mergeCell ref="BB1:BB4"/>
    <mergeCell ref="BG1:BH3"/>
    <mergeCell ref="BG4:BH4"/>
    <mergeCell ref="BK1:BL3"/>
    <mergeCell ref="BK4:BL4"/>
    <mergeCell ref="KV1:KW3"/>
    <mergeCell ref="KV4:KW4"/>
    <mergeCell ref="KZ1:LA3"/>
    <mergeCell ref="LK3:LL3"/>
    <mergeCell ref="KZ4:LA4"/>
    <mergeCell ref="LD1:LE3"/>
    <mergeCell ref="LD4:LE4"/>
    <mergeCell ref="LH1:LI3"/>
    <mergeCell ref="LH4:LI4"/>
    <mergeCell ref="LK1:LL1"/>
    <mergeCell ref="LM1:LM4"/>
    <mergeCell ref="LN1:LN4"/>
    <mergeCell ref="LQ1:LQ4"/>
    <mergeCell ref="LK4:LL4"/>
    <mergeCell ref="KX1:KX4"/>
    <mergeCell ref="KY1:KY4"/>
    <mergeCell ref="LB1:LB4"/>
    <mergeCell ref="LC1:LC4"/>
    <mergeCell ref="LF1:LF4"/>
    <mergeCell ref="LG1:LG4"/>
    <mergeCell ref="LO1:LP3"/>
    <mergeCell ref="LO4:LP4"/>
    <mergeCell ref="KI1:KI4"/>
    <mergeCell ref="KJ1:KJ4"/>
    <mergeCell ref="KN1:KO1"/>
    <mergeCell ref="KP1:KP4"/>
    <mergeCell ref="KQ1:KQ4"/>
    <mergeCell ref="KT1:KT4"/>
    <mergeCell ref="KU1:KU4"/>
    <mergeCell ref="KK1:KL3"/>
    <mergeCell ref="KK4:KL4"/>
    <mergeCell ref="KN2:KO2"/>
    <mergeCell ref="KN3:KO3"/>
    <mergeCell ref="KN4:KO4"/>
    <mergeCell ref="KR1:KS3"/>
    <mergeCell ref="KR4:KS4"/>
    <mergeCell ref="BE1:BE4"/>
    <mergeCell ref="BF1:BF4"/>
    <mergeCell ref="AW1:AW4"/>
    <mergeCell ref="AX1:AX4"/>
    <mergeCell ref="BM1:BM4"/>
    <mergeCell ref="DZ1:DZ4"/>
    <mergeCell ref="EA1:EA4"/>
    <mergeCell ref="BR1:BS1"/>
    <mergeCell ref="AL1:AL4"/>
    <mergeCell ref="AM1:AM4"/>
    <mergeCell ref="AP1:AP4"/>
    <mergeCell ref="AQ1:AQ4"/>
    <mergeCell ref="BT1:BT4"/>
    <mergeCell ref="BI1:BI4"/>
    <mergeCell ref="BJ1:BJ4"/>
    <mergeCell ref="CJ1:CJ4"/>
    <mergeCell ref="CK1:CK4"/>
    <mergeCell ref="BR2:BS2"/>
    <mergeCell ref="BR3:BS3"/>
    <mergeCell ref="BR4:BS4"/>
    <mergeCell ref="CB1:CB4"/>
    <mergeCell ref="CC1:CC4"/>
    <mergeCell ref="CF1:CF4"/>
    <mergeCell ref="CG1:CG4"/>
    <mergeCell ref="A1:B1"/>
    <mergeCell ref="S1:S4"/>
    <mergeCell ref="A4:B4"/>
    <mergeCell ref="AD1:AD4"/>
    <mergeCell ref="AE1:AE4"/>
    <mergeCell ref="G1:G4"/>
    <mergeCell ref="H1:H4"/>
    <mergeCell ref="X1:Y1"/>
    <mergeCell ref="X2:Y2"/>
    <mergeCell ref="X3:Y3"/>
    <mergeCell ref="X4:Y4"/>
    <mergeCell ref="P1:P4"/>
    <mergeCell ref="K1:K4"/>
    <mergeCell ref="L1:L4"/>
    <mergeCell ref="AH1:AH4"/>
    <mergeCell ref="AI1:AI4"/>
    <mergeCell ref="A3:B3"/>
    <mergeCell ref="T1:T4"/>
    <mergeCell ref="O1:O4"/>
    <mergeCell ref="D1:D4"/>
    <mergeCell ref="C1:C4"/>
    <mergeCell ref="E1:F3"/>
    <mergeCell ref="E4:F4"/>
    <mergeCell ref="I1:J3"/>
    <mergeCell ref="I4:J4"/>
    <mergeCell ref="M1:N3"/>
    <mergeCell ref="AF4:AG4"/>
    <mergeCell ref="U1:V3"/>
    <mergeCell ref="U4:V4"/>
    <mergeCell ref="Z1:Z4"/>
    <mergeCell ref="AA1:AA4"/>
    <mergeCell ref="M4:N4"/>
    <mergeCell ref="Q1:R3"/>
    <mergeCell ref="Q4:R4"/>
    <mergeCell ref="AB1:AC3"/>
    <mergeCell ref="AB4:AC4"/>
    <mergeCell ref="AF1:AG3"/>
    <mergeCell ref="A2:B2"/>
    <mergeCell ref="DC1:DC4"/>
    <mergeCell ref="DD1:DD4"/>
    <mergeCell ref="DG1:DG4"/>
    <mergeCell ref="DH1:DH4"/>
    <mergeCell ref="CV1:CV4"/>
    <mergeCell ref="CY1:CY4"/>
    <mergeCell ref="CZ1:CZ4"/>
    <mergeCell ref="CO1:CP1"/>
    <mergeCell ref="CQ1:CQ4"/>
    <mergeCell ref="CR1:CR4"/>
    <mergeCell ref="CU1:CU4"/>
    <mergeCell ref="DA1:DB3"/>
    <mergeCell ref="DA4:DB4"/>
    <mergeCell ref="DE1:DF3"/>
    <mergeCell ref="DE4:DF4"/>
    <mergeCell ref="CW1:CX3"/>
    <mergeCell ref="CW4:CX4"/>
    <mergeCell ref="ED1:ED4"/>
    <mergeCell ref="EE1:EE4"/>
    <mergeCell ref="FF1:FG1"/>
    <mergeCell ref="FH1:FH4"/>
    <mergeCell ref="DV1:DV4"/>
    <mergeCell ref="DW1:DW4"/>
    <mergeCell ref="DR1:DR4"/>
    <mergeCell ref="DS1:DS4"/>
    <mergeCell ref="DN1:DN4"/>
    <mergeCell ref="DO1:DO4"/>
    <mergeCell ref="EB1:EC3"/>
    <mergeCell ref="EB4:EC4"/>
    <mergeCell ref="EF1:EG3"/>
    <mergeCell ref="EF4:EG4"/>
    <mergeCell ref="EM1:EN3"/>
    <mergeCell ref="EM4:EN4"/>
    <mergeCell ref="EQ1:ER3"/>
    <mergeCell ref="EQ4:ER4"/>
    <mergeCell ref="EU1:EV3"/>
    <mergeCell ref="EI2:EJ2"/>
    <mergeCell ref="EI3:EJ3"/>
    <mergeCell ref="EI4:EJ4"/>
    <mergeCell ref="EW1:EW4"/>
    <mergeCell ref="EX1:EX4"/>
    <mergeCell ref="EP1:EP4"/>
    <mergeCell ref="ES1:ES4"/>
    <mergeCell ref="ET1:ET4"/>
    <mergeCell ref="EI1:EJ1"/>
    <mergeCell ref="EK1:EK4"/>
    <mergeCell ref="EL1:EL4"/>
    <mergeCell ref="FF2:FG2"/>
    <mergeCell ref="FF3:FG3"/>
    <mergeCell ref="FF4:FG4"/>
    <mergeCell ref="EO1:EO4"/>
    <mergeCell ref="EU4:EV4"/>
    <mergeCell ref="EY1:EZ3"/>
    <mergeCell ref="EY4:EZ4"/>
    <mergeCell ref="FC1:FD3"/>
    <mergeCell ref="FC4:FD4"/>
    <mergeCell ref="FX1:FX4"/>
    <mergeCell ref="FY1:FY4"/>
    <mergeCell ref="FQ1:FQ4"/>
    <mergeCell ref="FT1:FT4"/>
    <mergeCell ref="FU1:FU4"/>
    <mergeCell ref="FV1:FW3"/>
    <mergeCell ref="FV4:FW4"/>
    <mergeCell ref="FZ1:GA3"/>
    <mergeCell ref="FZ4:GA4"/>
    <mergeCell ref="GW1:GX3"/>
    <mergeCell ref="GW4:GX4"/>
    <mergeCell ref="GR1:GR4"/>
    <mergeCell ref="GZ2:HA2"/>
    <mergeCell ref="GZ3:HA3"/>
    <mergeCell ref="GZ4:HA4"/>
    <mergeCell ref="HN1:HN4"/>
    <mergeCell ref="HO1:HO4"/>
    <mergeCell ref="HR1:HR4"/>
    <mergeCell ref="HS1:HS4"/>
    <mergeCell ref="HG1:HG4"/>
    <mergeCell ref="HJ1:HJ4"/>
    <mergeCell ref="HK1:HK4"/>
    <mergeCell ref="GZ1:HA1"/>
    <mergeCell ref="HB1:HB4"/>
    <mergeCell ref="HC1:HC4"/>
    <mergeCell ref="HF1:HF4"/>
    <mergeCell ref="HD1:HE3"/>
    <mergeCell ref="HD4:HE4"/>
    <mergeCell ref="HH1:HI3"/>
    <mergeCell ref="HH4:HI4"/>
    <mergeCell ref="HL1:HM3"/>
    <mergeCell ref="HW2:HX2"/>
    <mergeCell ref="HW3:HX3"/>
    <mergeCell ref="JL1:JL4"/>
    <mergeCell ref="JM1:JM4"/>
    <mergeCell ref="JA1:JA4"/>
    <mergeCell ref="JD1:JD4"/>
    <mergeCell ref="JE1:JE4"/>
    <mergeCell ref="IT1:IU1"/>
    <mergeCell ref="IV1:IV4"/>
    <mergeCell ref="IW1:IW4"/>
    <mergeCell ref="IZ1:IZ4"/>
    <mergeCell ref="IX1:IY3"/>
    <mergeCell ref="IX4:IY4"/>
    <mergeCell ref="JB1:JC3"/>
    <mergeCell ref="JB4:JC4"/>
    <mergeCell ref="JF1:JG3"/>
    <mergeCell ref="JF4:JG4"/>
    <mergeCell ref="JJ1:JK3"/>
    <mergeCell ref="JJ4:JK4"/>
    <mergeCell ref="IT2:IU2"/>
    <mergeCell ref="IT3:IU3"/>
    <mergeCell ref="IT4:IU4"/>
    <mergeCell ref="JH1:JH4"/>
    <mergeCell ref="JI1:JI4"/>
  </mergeCells>
  <printOptions horizontalCentered="1"/>
  <pageMargins left="0.25" right="0.25" top="0.21" bottom="0.09" header="0.11" footer="0.09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:LA35"/>
  <sheetViews>
    <sheetView topLeftCell="JY1" zoomScaleSheetLayoutView="100" workbookViewId="0">
      <selection activeCell="KV6" sqref="KV6"/>
    </sheetView>
  </sheetViews>
  <sheetFormatPr baseColWidth="10" defaultColWidth="4.6640625" defaultRowHeight="14.4"/>
  <cols>
    <col min="1" max="2" width="18.6640625" style="1" customWidth="1"/>
    <col min="3" max="22" width="4.6640625" style="1" customWidth="1"/>
    <col min="23" max="23" width="4.6640625" style="103" customWidth="1"/>
    <col min="24" max="25" width="18.6640625" style="1" customWidth="1"/>
    <col min="26" max="45" width="4.6640625" style="1" customWidth="1"/>
    <col min="46" max="46" width="4.6640625" customWidth="1"/>
    <col min="47" max="48" width="18.6640625" style="1" customWidth="1"/>
    <col min="49" max="68" width="4.6640625" style="1" customWidth="1"/>
    <col min="69" max="69" width="4.6640625" customWidth="1"/>
    <col min="70" max="71" width="18.6640625" style="1" customWidth="1"/>
    <col min="72" max="91" width="4.6640625" style="1" customWidth="1"/>
    <col min="93" max="94" width="18.6640625" style="1" customWidth="1"/>
    <col min="95" max="114" width="4.6640625" style="1" customWidth="1"/>
    <col min="115" max="115" width="4.6640625" customWidth="1"/>
    <col min="116" max="117" width="18.6640625" style="1" customWidth="1"/>
    <col min="118" max="137" width="4.6640625" style="1" customWidth="1"/>
    <col min="138" max="138" width="4.6640625" customWidth="1"/>
    <col min="139" max="140" width="18.6640625" style="1" customWidth="1"/>
    <col min="141" max="160" width="4.6640625" style="1" customWidth="1"/>
    <col min="161" max="161" width="4.6640625" customWidth="1"/>
    <col min="162" max="163" width="18.6640625" style="1" customWidth="1"/>
    <col min="164" max="183" width="4.6640625" style="1" customWidth="1"/>
    <col min="184" max="184" width="4.6640625" customWidth="1"/>
    <col min="185" max="186" width="18.6640625" style="1" customWidth="1"/>
    <col min="187" max="206" width="4.6640625" style="1" customWidth="1"/>
    <col min="207" max="207" width="4.6640625" customWidth="1"/>
    <col min="208" max="209" width="18.6640625" style="1" customWidth="1"/>
    <col min="210" max="229" width="4.6640625" style="1" customWidth="1"/>
    <col min="230" max="230" width="4.6640625" customWidth="1"/>
    <col min="231" max="232" width="18.6640625" style="1" customWidth="1"/>
    <col min="233" max="252" width="4.6640625" style="1" customWidth="1"/>
    <col min="253" max="253" width="4.6640625" style="103" customWidth="1"/>
    <col min="254" max="255" width="18.6640625" style="1" customWidth="1"/>
    <col min="256" max="275" width="4.6640625" style="1" customWidth="1"/>
    <col min="276" max="276" width="4.6640625" customWidth="1"/>
    <col min="277" max="278" width="18.6640625" style="1" customWidth="1"/>
    <col min="279" max="298" width="4.6640625" style="1" customWidth="1"/>
    <col min="300" max="301" width="18.6640625" style="1" customWidth="1"/>
    <col min="302" max="313" width="4.6640625" style="1" customWidth="1"/>
    <col min="314" max="320" width="4.6640625" customWidth="1"/>
    <col min="322" max="323" width="18.6640625" customWidth="1"/>
    <col min="324" max="343" width="4.6640625" customWidth="1"/>
    <col min="345" max="346" width="18.6640625" customWidth="1"/>
    <col min="347" max="366" width="4.6640625" customWidth="1"/>
    <col min="368" max="369" width="18.6640625" customWidth="1"/>
    <col min="370" max="389" width="4.6640625" customWidth="1"/>
    <col min="391" max="392" width="18.6640625" customWidth="1"/>
    <col min="393" max="412" width="4.6640625" customWidth="1"/>
    <col min="414" max="415" width="18.6640625" customWidth="1"/>
    <col min="416" max="435" width="4.6640625" customWidth="1"/>
    <col min="437" max="438" width="18.6640625" customWidth="1"/>
    <col min="439" max="458" width="4.6640625" customWidth="1"/>
    <col min="460" max="461" width="18.6640625" customWidth="1"/>
    <col min="462" max="481" width="4.6640625" customWidth="1"/>
    <col min="483" max="484" width="18.6640625" customWidth="1"/>
    <col min="485" max="504" width="4.6640625" customWidth="1"/>
    <col min="506" max="507" width="18.6640625" customWidth="1"/>
    <col min="508" max="527" width="4.6640625" customWidth="1"/>
    <col min="529" max="530" width="18.6640625" customWidth="1"/>
    <col min="531" max="550" width="4.6640625" customWidth="1"/>
    <col min="552" max="553" width="18.6640625" customWidth="1"/>
    <col min="554" max="573" width="4.6640625" customWidth="1"/>
    <col min="575" max="576" width="18.6640625" customWidth="1"/>
    <col min="577" max="596" width="4.6640625" customWidth="1"/>
    <col min="598" max="599" width="18.6640625" customWidth="1"/>
    <col min="600" max="619" width="4.6640625" customWidth="1"/>
    <col min="621" max="622" width="18.6640625" customWidth="1"/>
    <col min="623" max="642" width="4.6640625" customWidth="1"/>
    <col min="644" max="645" width="18.6640625" customWidth="1"/>
    <col min="646" max="665" width="4.6640625" customWidth="1"/>
    <col min="667" max="668" width="18.6640625" customWidth="1"/>
    <col min="669" max="676" width="4.6640625" customWidth="1"/>
    <col min="677" max="688" width="0" hidden="1" customWidth="1"/>
    <col min="690" max="711" width="0" hidden="1" customWidth="1"/>
    <col min="713" max="734" width="0" hidden="1" customWidth="1"/>
    <col min="736" max="757" width="0" hidden="1" customWidth="1"/>
    <col min="759" max="780" width="0" hidden="1" customWidth="1"/>
    <col min="782" max="803" width="0" hidden="1" customWidth="1"/>
    <col min="805" max="826" width="0" hidden="1" customWidth="1"/>
  </cols>
  <sheetData>
    <row r="1" spans="1:313" ht="41.25" customHeight="1">
      <c r="A1" s="236" t="s">
        <v>3</v>
      </c>
      <c r="B1" s="236"/>
      <c r="C1" s="232"/>
      <c r="D1" s="232"/>
      <c r="E1" s="233" t="str">
        <f>Livret1!$B87</f>
        <v>Ecrit la suite des nombres  jusqu'à  99</v>
      </c>
      <c r="F1" s="233"/>
      <c r="G1" s="232"/>
      <c r="H1" s="232"/>
      <c r="I1" s="233" t="str">
        <f>Livret1!$B88</f>
        <v>Ecrit des nombres dictés jusqu'à 99</v>
      </c>
      <c r="J1" s="233"/>
      <c r="K1" s="232"/>
      <c r="L1" s="232"/>
      <c r="M1" s="233" t="str">
        <f>Livret1!$B89</f>
        <v>Chiffre une quantité</v>
      </c>
      <c r="N1" s="233"/>
      <c r="O1" s="232"/>
      <c r="P1" s="232"/>
      <c r="Q1" s="233" t="str">
        <f>Livret1!$B90</f>
        <v xml:space="preserve">Dénombre une quantité </v>
      </c>
      <c r="R1" s="233"/>
      <c r="S1" s="232"/>
      <c r="T1" s="232"/>
      <c r="U1" s="233" t="str">
        <f>Livret1!$B91</f>
        <v>Dessine une quantité</v>
      </c>
      <c r="V1" s="233"/>
      <c r="W1" s="102"/>
      <c r="X1" s="236" t="str">
        <f>IF(COUNTBLANK(C6:V6)=10,LEFT($A$1,5)&amp;" - "&amp;MID(A1,9,1),LEFT($A$1,5)&amp;" - "&amp;MID(A1,9,1)+1)</f>
        <v>Maths - 2</v>
      </c>
      <c r="Y1" s="236"/>
      <c r="Z1" s="232"/>
      <c r="AA1" s="232"/>
      <c r="AB1" s="233" t="str">
        <f>Livret1!$B92</f>
        <v>Compare des nombres</v>
      </c>
      <c r="AC1" s="233"/>
      <c r="AD1" s="232"/>
      <c r="AE1" s="232"/>
      <c r="AF1" s="233" t="str">
        <f>Livret1!$B93</f>
        <v>Range des nombres</v>
      </c>
      <c r="AG1" s="233"/>
      <c r="AH1" s="232"/>
      <c r="AI1" s="232"/>
      <c r="AJ1" s="233" t="str">
        <f>Livret1!$B94</f>
        <v>Décompose des nombres</v>
      </c>
      <c r="AK1" s="233"/>
      <c r="AL1" s="232"/>
      <c r="AM1" s="232"/>
      <c r="AN1" s="233" t="str">
        <f>Livret1!$B95</f>
        <v>Connaît la suite écrite de 2 en 2</v>
      </c>
      <c r="AO1" s="233"/>
      <c r="AP1" s="232"/>
      <c r="AQ1" s="232"/>
      <c r="AR1" s="233" t="str">
        <f>Livret1!$B96</f>
        <v>Connaît la suite écrite de 5 en 5</v>
      </c>
      <c r="AS1" s="233"/>
      <c r="AU1" s="236" t="str">
        <f>IF(COUNTBLANK(Z6:AS6)=10,LEFT($A$1,5)&amp;" - "&amp;MID(X1,9,1),LEFT($A$1,5)&amp;" - "&amp;MID(X1,9,1)+1)</f>
        <v>Maths - 2</v>
      </c>
      <c r="AV1" s="236"/>
      <c r="AW1" s="232"/>
      <c r="AX1" s="232"/>
      <c r="AY1" s="233" t="str">
        <f>Livret1!$B97</f>
        <v>Connaît la suite écrite de 10 en 10</v>
      </c>
      <c r="AZ1" s="233"/>
      <c r="BA1" s="232"/>
      <c r="BB1" s="232"/>
      <c r="BC1" s="233" t="str">
        <f>Livret1!$B98</f>
        <v>Connaît les compléments à 10</v>
      </c>
      <c r="BD1" s="233"/>
      <c r="BE1" s="232"/>
      <c r="BF1" s="232"/>
      <c r="BG1" s="233" t="str">
        <f>Livret1!$B99</f>
        <v>Connaît quelques doubles et moitié</v>
      </c>
      <c r="BH1" s="233"/>
      <c r="BI1" s="232"/>
      <c r="BJ1" s="232"/>
      <c r="BK1" s="233" t="str">
        <f>Livret1!$B100</f>
        <v>Ecrit, nomme, compare, range les nombres entiers naturels &lt;1000</v>
      </c>
      <c r="BL1" s="233"/>
      <c r="BM1" s="232"/>
      <c r="BN1" s="232"/>
      <c r="BO1" s="233" t="str">
        <f>Livret1!$B101</f>
        <v>Résout des problèmes de dénombrement</v>
      </c>
      <c r="BP1" s="233"/>
      <c r="BR1" s="236" t="str">
        <f>IF(COUNTBLANK(AW6:BP6)=10,LEFT($A$1,5)&amp;" - "&amp;MID(AU1,9,1),LEFT($A$1,5)&amp;" - "&amp;MID(AU1,9,1)+1)</f>
        <v>Maths - 2</v>
      </c>
      <c r="BS1" s="236"/>
      <c r="BT1" s="232"/>
      <c r="BU1" s="232"/>
      <c r="BV1" s="233" t="str">
        <f>Livret1!$B102</f>
        <v xml:space="preserve">Maîtrise la technique opératoire de l'addition sans retenue  </v>
      </c>
      <c r="BW1" s="233"/>
      <c r="BX1" s="232"/>
      <c r="BY1" s="232"/>
      <c r="BZ1" s="233" t="str">
        <f>Livret1!$B103</f>
        <v xml:space="preserve">Maîtrise la technique opératoire de l'addition avec retenue  </v>
      </c>
      <c r="CA1" s="233"/>
      <c r="CB1" s="232"/>
      <c r="CC1" s="232"/>
      <c r="CD1" s="233" t="str">
        <f>Livret1!$B104</f>
        <v>Maîtrise la technique opératoire de la soustraction sans retenue</v>
      </c>
      <c r="CE1" s="233"/>
      <c r="CF1" s="232"/>
      <c r="CG1" s="13"/>
      <c r="CH1" s="233" t="str">
        <f>Livret1!$B105</f>
        <v>Maîtrise la technique opératoire de la soustraction avec retenue</v>
      </c>
      <c r="CI1" s="233"/>
      <c r="CJ1" s="232"/>
      <c r="CK1" s="232"/>
      <c r="CL1" s="233" t="str">
        <f>Livret1!$B106</f>
        <v xml:space="preserve">Maîtrise la technique opératoire de la multiplication </v>
      </c>
      <c r="CM1" s="233"/>
      <c r="CO1" s="236" t="str">
        <f>IF(COUNTBLANK(BT6:CM6)=10,LEFT($A$1,5)&amp;" - "&amp;MID(BR1,9,1),LEFT($A$1,5)&amp;" - "&amp;MID(BR1,9,1)+1)</f>
        <v>Maths - 2</v>
      </c>
      <c r="CP1" s="236"/>
      <c r="CQ1" s="232"/>
      <c r="CR1" s="232"/>
      <c r="CS1" s="233" t="str">
        <f>Livret1!$B107</f>
        <v>Calculs : additions, soustractions, multiplications</v>
      </c>
      <c r="CT1" s="233"/>
      <c r="CU1" s="232"/>
      <c r="CV1" s="13"/>
      <c r="CW1" s="233" t="str">
        <f>Livret1!$B108</f>
        <v>Divise par 2  dans le cas où le quotient exact est entier</v>
      </c>
      <c r="CX1" s="233"/>
      <c r="CY1" s="232"/>
      <c r="CZ1" s="232"/>
      <c r="DA1" s="233" t="str">
        <f>Livret1!$B109</f>
        <v>Divise par 5 dans le cas où le quotient exact est entier</v>
      </c>
      <c r="DB1" s="233"/>
      <c r="DC1" s="232"/>
      <c r="DD1" s="232"/>
      <c r="DE1" s="233" t="str">
        <f>Livret1!$B110</f>
        <v>Divise par 2 et par 5 dans le cas où le quotient exact est entier</v>
      </c>
      <c r="DF1" s="233"/>
      <c r="DG1" s="232"/>
      <c r="DH1" s="13"/>
      <c r="DI1" s="233" t="str">
        <f>Livret1!$B111</f>
        <v>Connaît les tables d'additions de  1 à 6</v>
      </c>
      <c r="DJ1" s="233"/>
      <c r="DL1" s="236" t="str">
        <f>IF(COUNTBLANK(CQ6:DJ6)=10,LEFT($A$1,5)&amp;" - "&amp;MID(CO1,9,1),LEFT($A$1,5)&amp;" - "&amp;MID(CO1,9,1)+1)</f>
        <v>Maths - 2</v>
      </c>
      <c r="DM1" s="236"/>
      <c r="DN1" s="232"/>
      <c r="DO1" s="232"/>
      <c r="DP1" s="233" t="str">
        <f>Livret1!$B112</f>
        <v>Connaît les tables de multiplication par ........</v>
      </c>
      <c r="DQ1" s="233"/>
      <c r="DR1" s="232"/>
      <c r="DS1" s="232"/>
      <c r="DT1" s="233" t="str">
        <f>Livret1!$B113</f>
        <v>Restitue et utilise les tables d'additions et de multiplication par 2, 3, 4 et 5</v>
      </c>
      <c r="DU1" s="233"/>
      <c r="DV1" s="232"/>
      <c r="DW1" s="13"/>
      <c r="DX1" s="233" t="str">
        <f>Livret1!$B114</f>
        <v>Calcule mentalement en utilisant des additions simples</v>
      </c>
      <c r="DY1" s="233"/>
      <c r="DZ1" s="232"/>
      <c r="EA1" s="232"/>
      <c r="EB1" s="233" t="str">
        <f>Livret1!$B115</f>
        <v>Calcule mentalement en utilisant des soustractions simples</v>
      </c>
      <c r="EC1" s="233"/>
      <c r="ED1" s="232"/>
      <c r="EE1" s="232"/>
      <c r="EF1" s="233" t="str">
        <f>Livret1!$B116</f>
        <v>Calcule mentalement en utilisant des multiplications simples</v>
      </c>
      <c r="EG1" s="233"/>
      <c r="EI1" s="236" t="str">
        <f>IF(COUNTBLANK(DN6:EG6)=10,LEFT($A$1,5)&amp;" - "&amp;MID(DL1,9,1),LEFT($A$1,5)&amp;" - "&amp;MID(DL1,9,1)+1)</f>
        <v>Maths - 2</v>
      </c>
      <c r="EJ1" s="236"/>
      <c r="EK1" s="232"/>
      <c r="EL1" s="13"/>
      <c r="EM1" s="233" t="str">
        <f>Livret1!$B117</f>
        <v>Calcule mentalement en utilisant des additions, des soustractions et des multiplications simples</v>
      </c>
      <c r="EN1" s="233"/>
      <c r="EO1" s="232"/>
      <c r="EP1" s="232"/>
      <c r="EQ1" s="233" t="str">
        <f>Livret1!$B118</f>
        <v>Reconnaît des situations additives</v>
      </c>
      <c r="ER1" s="233"/>
      <c r="ES1" s="232"/>
      <c r="ET1" s="232"/>
      <c r="EU1" s="233" t="str">
        <f>Livret1!$B119</f>
        <v>Reconnaît des situations soustractives</v>
      </c>
      <c r="EV1" s="233"/>
      <c r="EW1" s="232"/>
      <c r="EX1" s="13"/>
      <c r="EY1" s="233" t="str">
        <f>Livret1!$B120</f>
        <v>Reconnaît des situations multiplicatives</v>
      </c>
      <c r="EZ1" s="233"/>
      <c r="FA1" s="232"/>
      <c r="FB1" s="232"/>
      <c r="FC1" s="233" t="str">
        <f>Livret1!$B121</f>
        <v>Expose clairement le résultat (dessin, phrase…)</v>
      </c>
      <c r="FD1" s="233"/>
      <c r="FF1" s="236" t="str">
        <f>IF(COUNTBLANK(EK6:FD6)=10,LEFT($A$1,5)&amp;" - "&amp;MID(EI1,9,1),LEFT($A$1,5)&amp;" - "&amp;MID(EI1,9,1)+1)</f>
        <v>Maths - 2</v>
      </c>
      <c r="FG1" s="236"/>
      <c r="FH1" s="232"/>
      <c r="FI1" s="232"/>
      <c r="FJ1" s="233" t="str">
        <f>Livret1!$B122</f>
        <v>Résout des problèmes relevant de l'addition, de la soustraction et de la multiplication</v>
      </c>
      <c r="FK1" s="233"/>
      <c r="FL1" s="232"/>
      <c r="FM1" s="13"/>
      <c r="FN1" s="233" t="str">
        <f>Livret1!$B123</f>
        <v>Utilise les fonctions de base de la calculatrice</v>
      </c>
      <c r="FO1" s="233"/>
      <c r="FP1" s="232"/>
      <c r="FQ1" s="232"/>
      <c r="FR1" s="233" t="str">
        <f>Livret1!$B125</f>
        <v>Situe un objet ou une personne (droite, gauche, dessus, dessous, haut, bas, devant, derrière...)</v>
      </c>
      <c r="FS1" s="233"/>
      <c r="FT1" s="232"/>
      <c r="FU1" s="232"/>
      <c r="FV1" s="233" t="str">
        <f>Livret1!$B126</f>
        <v>Code et décode un déplacement</v>
      </c>
      <c r="FW1" s="233"/>
      <c r="FX1" s="13"/>
      <c r="FY1" s="232"/>
      <c r="FZ1" s="233" t="str">
        <f>Livret1!$B127</f>
        <v>Situe un objet par rapport à soi ou à un autre objet, donne sa position et décrit son déplacement</v>
      </c>
      <c r="GA1" s="233"/>
      <c r="GC1" s="236" t="str">
        <f>IF(COUNTBLANK(FH6:GA6)=10,LEFT($A$1,5)&amp;" - "&amp;MID(FF1,9,1),LEFT($A$1,5)&amp;" - "&amp;MID(FF1,9,1)+1)</f>
        <v>Maths - 2</v>
      </c>
      <c r="GD1" s="236"/>
      <c r="GE1" s="232"/>
      <c r="GF1" s="232"/>
      <c r="GG1" s="233" t="str">
        <f>Livret1!$B128</f>
        <v>Reconnaît et nomme les figures planes</v>
      </c>
      <c r="GH1" s="233"/>
      <c r="GI1" s="232"/>
      <c r="GJ1" s="232"/>
      <c r="GK1" s="233" t="str">
        <f>Livret1!$B129</f>
        <v>Reconnaît et nomme les solides</v>
      </c>
      <c r="GL1" s="233"/>
      <c r="GM1" s="232"/>
      <c r="GN1" s="13"/>
      <c r="GO1" s="233" t="str">
        <f>Livret1!$B130</f>
        <v xml:space="preserve">Décrit les figures planes </v>
      </c>
      <c r="GP1" s="233"/>
      <c r="GQ1" s="232"/>
      <c r="GR1" s="232"/>
      <c r="GS1" s="233" t="str">
        <f>Livret1!$B131</f>
        <v>Décrit les figures  solides</v>
      </c>
      <c r="GT1" s="233"/>
      <c r="GU1" s="232"/>
      <c r="GV1" s="232"/>
      <c r="GW1" s="233" t="str">
        <f>Livret1!$B132</f>
        <v>Reconnaît, nomme et décrit les figures planes et les solides usuels</v>
      </c>
      <c r="GX1" s="233"/>
      <c r="GZ1" s="236" t="str">
        <f>IF(COUNTBLANK(GE6:GX6)=10,LEFT($A$1,5)&amp;" - "&amp;MID(GC1,9,1),LEFT($A$1,5)&amp;" - "&amp;MID(GC1,9,1)+1)</f>
        <v>Maths - 2</v>
      </c>
      <c r="HA1" s="236"/>
      <c r="HB1" s="232"/>
      <c r="HC1" s="232"/>
      <c r="HD1" s="233" t="str">
        <f>Livret1!$B133</f>
        <v>Utilise la règle</v>
      </c>
      <c r="HE1" s="233"/>
      <c r="HF1" s="232"/>
      <c r="HG1" s="232"/>
      <c r="HH1" s="233" t="str">
        <f>Livret1!$B134</f>
        <v>Utilise l'équerre</v>
      </c>
      <c r="HI1" s="233"/>
      <c r="HJ1" s="232"/>
      <c r="HK1" s="232"/>
      <c r="HL1" s="233" t="str">
        <f>Livret1!$B135</f>
        <v>Trace un carré, un rectangle, un triangle rectangle sur quadrillage</v>
      </c>
      <c r="HM1" s="233"/>
      <c r="HN1" s="232"/>
      <c r="HO1" s="37"/>
      <c r="HP1" s="233" t="str">
        <f>Livret1!$B136</f>
        <v>Reproduit une figure</v>
      </c>
      <c r="HQ1" s="233"/>
      <c r="HR1" s="232"/>
      <c r="HS1" s="232"/>
      <c r="HT1" s="233" t="str">
        <f>Livret1!$B137</f>
        <v>Utilise la règle et l'équerre pour tracer avec soin et précision un carré, un rectangle, un triangle rectangle</v>
      </c>
      <c r="HU1" s="233"/>
      <c r="HW1" s="236" t="str">
        <f>IF(COUNTBLANK(HB6:HU6)=10,LEFT($A$1,5)&amp;" - "&amp;MID(GZ1,9,2),LEFT($A$1,5)&amp;" - "&amp;MID(GZ1,9,2)+1)</f>
        <v>Maths - 2</v>
      </c>
      <c r="HX1" s="236"/>
      <c r="HY1" s="232"/>
      <c r="HZ1" s="232"/>
      <c r="IA1" s="233" t="str">
        <f>Livret1!$B138</f>
        <v>Trace un carré, un rectangle, un triangle rectangle sur quadrillage</v>
      </c>
      <c r="IB1" s="233"/>
      <c r="IC1" s="232"/>
      <c r="ID1" s="232"/>
      <c r="IE1" s="233" t="str">
        <f>Livret1!$B139</f>
        <v>Trace un alignement</v>
      </c>
      <c r="IF1" s="233"/>
      <c r="IG1" s="232"/>
      <c r="IH1" s="232"/>
      <c r="II1" s="233" t="str">
        <f>Livret1!$B140</f>
        <v>Trace un angle droit</v>
      </c>
      <c r="IJ1" s="233"/>
      <c r="IK1" s="232"/>
      <c r="IL1" s="232"/>
      <c r="IM1" s="233" t="str">
        <f>Livret1!$B141</f>
        <v>Trace le symétrique</v>
      </c>
      <c r="IN1" s="233"/>
      <c r="IO1" s="232"/>
      <c r="IP1" s="37"/>
      <c r="IQ1" s="233" t="str">
        <f>Livret1!$B142</f>
        <v>Perçoit et reconnaît quelques relations et propriétés géométriques : alignement, angle droit, axe de symétrie, égalité de longueurs</v>
      </c>
      <c r="IR1" s="233"/>
      <c r="IS1" s="102"/>
      <c r="IT1" s="236" t="str">
        <f>IF(COUNTBLANK(HY6:IR6)=10,LEFT($A$1,5)&amp;" - "&amp;MID(HW1,9,2),LEFT($A$1,5)&amp;" - "&amp;MID(HW1,9,2)+1)</f>
        <v>Maths - 2</v>
      </c>
      <c r="IU1" s="236"/>
      <c r="IV1" s="232"/>
      <c r="IW1" s="232"/>
      <c r="IX1" s="233" t="str">
        <f>Livret1!$B143</f>
        <v>Repère les nœuds</v>
      </c>
      <c r="IY1" s="233"/>
      <c r="IZ1" s="232"/>
      <c r="JA1" s="232"/>
      <c r="JB1" s="233" t="str">
        <f>Livret1!$B144</f>
        <v>Repère les cases</v>
      </c>
      <c r="JC1" s="233"/>
      <c r="JD1" s="232"/>
      <c r="JE1" s="232"/>
      <c r="JF1" s="233" t="str">
        <f>Livret1!$B145</f>
        <v>Repère des cases, des nœuds d'un quadrillage</v>
      </c>
      <c r="JG1" s="233"/>
      <c r="JH1" s="232"/>
      <c r="JI1" s="232"/>
      <c r="JJ1" s="233" t="str">
        <f>Livret1!$B146</f>
        <v>Résout un problème géométrique</v>
      </c>
      <c r="JK1" s="233"/>
      <c r="JL1" s="232"/>
      <c r="JM1" s="232"/>
      <c r="JN1" s="233" t="str">
        <f>Livret1!$B148</f>
        <v>Mesure des longueurs</v>
      </c>
      <c r="JO1" s="233"/>
      <c r="JQ1" s="236" t="str">
        <f>IF(COUNTBLANK(IV6:JO6)=10,LEFT($A$1,5)&amp;" - "&amp;MID(IT1,9,2),LEFT($A$1,5)&amp;" - "&amp;MID(IT1,9,2)+1)</f>
        <v>Maths - 2</v>
      </c>
      <c r="JR1" s="236"/>
      <c r="JS1" s="232"/>
      <c r="JT1" s="37"/>
      <c r="JU1" s="233" t="str">
        <f>Livret1!$B149</f>
        <v>Compare des longueurs</v>
      </c>
      <c r="JV1" s="233"/>
      <c r="JW1" s="232"/>
      <c r="JX1" s="232"/>
      <c r="JY1" s="233" t="str">
        <f>Livret1!$B150</f>
        <v>Utilise les unités usuelles de mesure ; estime une mesure</v>
      </c>
      <c r="JZ1" s="233"/>
      <c r="KA1" s="232"/>
      <c r="KB1" s="232"/>
      <c r="KC1" s="233" t="str">
        <f>Livret1!$B151</f>
        <v>Trace des longueurs</v>
      </c>
      <c r="KD1" s="233"/>
      <c r="KE1" s="232"/>
      <c r="KF1" s="47"/>
      <c r="KG1" s="233" t="str">
        <f>Livret1!$B152</f>
        <v>Est précis et soigneux dans les tracés, les mesures et les calculs</v>
      </c>
      <c r="KH1" s="233"/>
      <c r="KI1" s="232"/>
      <c r="KJ1" s="232"/>
      <c r="KK1" s="233" t="str">
        <f>Livret1!$B153</f>
        <v>Résout des problèmes de longueur et de masse</v>
      </c>
      <c r="KL1" s="233"/>
      <c r="KN1" s="236" t="str">
        <f>IF(COUNTBLANK(JS6:KL6)=10,LEFT($A$1,5)&amp;" - "&amp;MID(JQ1,9,2),LEFT($A$1,5)&amp;" - "&amp;MID(JQ1,9,2)+1)</f>
        <v>Maths - 2</v>
      </c>
      <c r="KO1" s="236"/>
      <c r="KP1" s="232"/>
      <c r="KQ1" s="232"/>
      <c r="KR1" s="233" t="str">
        <f>Livret1!$B155</f>
        <v>Utilise un tableau, un graphique</v>
      </c>
      <c r="KS1" s="233"/>
      <c r="KT1" s="232"/>
      <c r="KU1" s="96"/>
      <c r="KV1" s="233" t="str">
        <f>Livret1!$B156</f>
        <v>Organise les données d'un énoncé</v>
      </c>
      <c r="KW1" s="233"/>
      <c r="KX1" s="232"/>
      <c r="KY1" s="232"/>
      <c r="KZ1" s="233"/>
      <c r="LA1" s="233"/>
    </row>
    <row r="2" spans="1:313" ht="41.25" customHeight="1">
      <c r="A2" s="237" t="str">
        <f>Fran!A2</f>
        <v>C2</v>
      </c>
      <c r="B2" s="237"/>
      <c r="C2" s="232"/>
      <c r="D2" s="232"/>
      <c r="E2" s="233"/>
      <c r="F2" s="233"/>
      <c r="G2" s="232"/>
      <c r="H2" s="232"/>
      <c r="I2" s="233"/>
      <c r="J2" s="233"/>
      <c r="K2" s="232"/>
      <c r="L2" s="232"/>
      <c r="M2" s="233"/>
      <c r="N2" s="233"/>
      <c r="O2" s="232"/>
      <c r="P2" s="232"/>
      <c r="Q2" s="233"/>
      <c r="R2" s="233"/>
      <c r="S2" s="232"/>
      <c r="T2" s="232"/>
      <c r="U2" s="233"/>
      <c r="V2" s="233"/>
      <c r="W2" s="102"/>
      <c r="X2" s="237" t="str">
        <f>A2</f>
        <v>C2</v>
      </c>
      <c r="Y2" s="237"/>
      <c r="Z2" s="232"/>
      <c r="AA2" s="232"/>
      <c r="AB2" s="233"/>
      <c r="AC2" s="233"/>
      <c r="AD2" s="232"/>
      <c r="AE2" s="232"/>
      <c r="AF2" s="233"/>
      <c r="AG2" s="233"/>
      <c r="AH2" s="232"/>
      <c r="AI2" s="232"/>
      <c r="AJ2" s="233"/>
      <c r="AK2" s="233"/>
      <c r="AL2" s="232"/>
      <c r="AM2" s="232"/>
      <c r="AN2" s="233"/>
      <c r="AO2" s="233"/>
      <c r="AP2" s="232"/>
      <c r="AQ2" s="232"/>
      <c r="AR2" s="233"/>
      <c r="AS2" s="233"/>
      <c r="AU2" s="237" t="str">
        <f>A2</f>
        <v>C2</v>
      </c>
      <c r="AV2" s="237"/>
      <c r="AW2" s="232"/>
      <c r="AX2" s="232"/>
      <c r="AY2" s="233"/>
      <c r="AZ2" s="233"/>
      <c r="BA2" s="232"/>
      <c r="BB2" s="232"/>
      <c r="BC2" s="233"/>
      <c r="BD2" s="233"/>
      <c r="BE2" s="232"/>
      <c r="BF2" s="232"/>
      <c r="BG2" s="233"/>
      <c r="BH2" s="233"/>
      <c r="BI2" s="232"/>
      <c r="BJ2" s="232"/>
      <c r="BK2" s="233"/>
      <c r="BL2" s="233"/>
      <c r="BM2" s="232"/>
      <c r="BN2" s="232"/>
      <c r="BO2" s="233"/>
      <c r="BP2" s="233"/>
      <c r="BR2" s="237" t="str">
        <f>X2</f>
        <v>C2</v>
      </c>
      <c r="BS2" s="237"/>
      <c r="BT2" s="232"/>
      <c r="BU2" s="232"/>
      <c r="BV2" s="233"/>
      <c r="BW2" s="233"/>
      <c r="BX2" s="232"/>
      <c r="BY2" s="232"/>
      <c r="BZ2" s="233"/>
      <c r="CA2" s="233"/>
      <c r="CB2" s="232"/>
      <c r="CC2" s="232"/>
      <c r="CD2" s="233"/>
      <c r="CE2" s="233"/>
      <c r="CF2" s="232"/>
      <c r="CG2" s="13"/>
      <c r="CH2" s="233"/>
      <c r="CI2" s="233"/>
      <c r="CJ2" s="232"/>
      <c r="CK2" s="232"/>
      <c r="CL2" s="233"/>
      <c r="CM2" s="233"/>
      <c r="CO2" s="237" t="str">
        <f>AU2</f>
        <v>C2</v>
      </c>
      <c r="CP2" s="237"/>
      <c r="CQ2" s="232"/>
      <c r="CR2" s="232"/>
      <c r="CS2" s="233"/>
      <c r="CT2" s="233"/>
      <c r="CU2" s="232"/>
      <c r="CV2" s="13"/>
      <c r="CW2" s="233"/>
      <c r="CX2" s="233"/>
      <c r="CY2" s="232"/>
      <c r="CZ2" s="232"/>
      <c r="DA2" s="233"/>
      <c r="DB2" s="233"/>
      <c r="DC2" s="232"/>
      <c r="DD2" s="232"/>
      <c r="DE2" s="233"/>
      <c r="DF2" s="233"/>
      <c r="DG2" s="232"/>
      <c r="DH2" s="13"/>
      <c r="DI2" s="233"/>
      <c r="DJ2" s="233"/>
      <c r="DL2" s="237" t="str">
        <f>BR2</f>
        <v>C2</v>
      </c>
      <c r="DM2" s="237"/>
      <c r="DN2" s="232"/>
      <c r="DO2" s="232"/>
      <c r="DP2" s="233"/>
      <c r="DQ2" s="233"/>
      <c r="DR2" s="232"/>
      <c r="DS2" s="232"/>
      <c r="DT2" s="233"/>
      <c r="DU2" s="233"/>
      <c r="DV2" s="232"/>
      <c r="DW2" s="13"/>
      <c r="DX2" s="233"/>
      <c r="DY2" s="233"/>
      <c r="DZ2" s="232"/>
      <c r="EA2" s="232"/>
      <c r="EB2" s="233"/>
      <c r="EC2" s="233"/>
      <c r="ED2" s="232"/>
      <c r="EE2" s="232"/>
      <c r="EF2" s="233"/>
      <c r="EG2" s="233"/>
      <c r="EI2" s="237" t="str">
        <f>$A2</f>
        <v>C2</v>
      </c>
      <c r="EJ2" s="237"/>
      <c r="EK2" s="232"/>
      <c r="EL2" s="13"/>
      <c r="EM2" s="233"/>
      <c r="EN2" s="233"/>
      <c r="EO2" s="232"/>
      <c r="EP2" s="232"/>
      <c r="EQ2" s="233"/>
      <c r="ER2" s="233"/>
      <c r="ES2" s="232"/>
      <c r="ET2" s="232"/>
      <c r="EU2" s="233"/>
      <c r="EV2" s="233"/>
      <c r="EW2" s="232"/>
      <c r="EX2" s="13"/>
      <c r="EY2" s="233"/>
      <c r="EZ2" s="233"/>
      <c r="FA2" s="232"/>
      <c r="FB2" s="232"/>
      <c r="FC2" s="233"/>
      <c r="FD2" s="233"/>
      <c r="FF2" s="237" t="str">
        <f>$A2</f>
        <v>C2</v>
      </c>
      <c r="FG2" s="237"/>
      <c r="FH2" s="232"/>
      <c r="FI2" s="232"/>
      <c r="FJ2" s="233"/>
      <c r="FK2" s="233"/>
      <c r="FL2" s="232"/>
      <c r="FM2" s="13"/>
      <c r="FN2" s="233"/>
      <c r="FO2" s="233"/>
      <c r="FP2" s="232"/>
      <c r="FQ2" s="232"/>
      <c r="FR2" s="233"/>
      <c r="FS2" s="233"/>
      <c r="FT2" s="232"/>
      <c r="FU2" s="232"/>
      <c r="FV2" s="233"/>
      <c r="FW2" s="233"/>
      <c r="FX2" s="13"/>
      <c r="FY2" s="232"/>
      <c r="FZ2" s="233"/>
      <c r="GA2" s="233"/>
      <c r="GC2" s="237" t="str">
        <f>EI2</f>
        <v>C2</v>
      </c>
      <c r="GD2" s="237"/>
      <c r="GE2" s="232"/>
      <c r="GF2" s="232"/>
      <c r="GG2" s="233"/>
      <c r="GH2" s="233"/>
      <c r="GI2" s="232"/>
      <c r="GJ2" s="232"/>
      <c r="GK2" s="233"/>
      <c r="GL2" s="233"/>
      <c r="GM2" s="232"/>
      <c r="GN2" s="13"/>
      <c r="GO2" s="233"/>
      <c r="GP2" s="233"/>
      <c r="GQ2" s="232"/>
      <c r="GR2" s="232"/>
      <c r="GS2" s="233"/>
      <c r="GT2" s="233"/>
      <c r="GU2" s="232"/>
      <c r="GV2" s="232"/>
      <c r="GW2" s="233"/>
      <c r="GX2" s="233"/>
      <c r="GZ2" s="237" t="str">
        <f>FF2</f>
        <v>C2</v>
      </c>
      <c r="HA2" s="237"/>
      <c r="HB2" s="232"/>
      <c r="HC2" s="232"/>
      <c r="HD2" s="233"/>
      <c r="HE2" s="233"/>
      <c r="HF2" s="232"/>
      <c r="HG2" s="232"/>
      <c r="HH2" s="233"/>
      <c r="HI2" s="233"/>
      <c r="HJ2" s="232"/>
      <c r="HK2" s="232"/>
      <c r="HL2" s="233"/>
      <c r="HM2" s="233"/>
      <c r="HN2" s="232"/>
      <c r="HO2" s="37"/>
      <c r="HP2" s="233"/>
      <c r="HQ2" s="233"/>
      <c r="HR2" s="232"/>
      <c r="HS2" s="232"/>
      <c r="HT2" s="233"/>
      <c r="HU2" s="233"/>
      <c r="HW2" s="237" t="str">
        <f>$A2</f>
        <v>C2</v>
      </c>
      <c r="HX2" s="237"/>
      <c r="HY2" s="232"/>
      <c r="HZ2" s="232"/>
      <c r="IA2" s="233"/>
      <c r="IB2" s="233"/>
      <c r="IC2" s="232"/>
      <c r="ID2" s="232"/>
      <c r="IE2" s="233"/>
      <c r="IF2" s="233"/>
      <c r="IG2" s="232"/>
      <c r="IH2" s="232"/>
      <c r="II2" s="233"/>
      <c r="IJ2" s="233"/>
      <c r="IK2" s="232"/>
      <c r="IL2" s="232"/>
      <c r="IM2" s="233"/>
      <c r="IN2" s="233"/>
      <c r="IO2" s="232"/>
      <c r="IP2" s="37"/>
      <c r="IQ2" s="233"/>
      <c r="IR2" s="233"/>
      <c r="IS2" s="102"/>
      <c r="IT2" s="237" t="str">
        <f>$A2</f>
        <v>C2</v>
      </c>
      <c r="IU2" s="237"/>
      <c r="IV2" s="232"/>
      <c r="IW2" s="232"/>
      <c r="IX2" s="233"/>
      <c r="IY2" s="233"/>
      <c r="IZ2" s="232"/>
      <c r="JA2" s="232"/>
      <c r="JB2" s="233"/>
      <c r="JC2" s="233"/>
      <c r="JD2" s="232"/>
      <c r="JE2" s="232"/>
      <c r="JF2" s="233"/>
      <c r="JG2" s="233"/>
      <c r="JH2" s="232"/>
      <c r="JI2" s="232"/>
      <c r="JJ2" s="233"/>
      <c r="JK2" s="233"/>
      <c r="JL2" s="232"/>
      <c r="JM2" s="232"/>
      <c r="JN2" s="233"/>
      <c r="JO2" s="233"/>
      <c r="JQ2" s="237" t="str">
        <f>$A2</f>
        <v>C2</v>
      </c>
      <c r="JR2" s="237"/>
      <c r="JS2" s="232"/>
      <c r="JT2" s="37"/>
      <c r="JU2" s="233"/>
      <c r="JV2" s="233"/>
      <c r="JW2" s="232"/>
      <c r="JX2" s="232"/>
      <c r="JY2" s="233"/>
      <c r="JZ2" s="233"/>
      <c r="KA2" s="232"/>
      <c r="KB2" s="232"/>
      <c r="KC2" s="233"/>
      <c r="KD2" s="233"/>
      <c r="KE2" s="232"/>
      <c r="KF2" s="47"/>
      <c r="KG2" s="233"/>
      <c r="KH2" s="233"/>
      <c r="KI2" s="232"/>
      <c r="KJ2" s="232"/>
      <c r="KK2" s="233"/>
      <c r="KL2" s="233"/>
      <c r="KN2" s="237" t="str">
        <f>$A2</f>
        <v>C2</v>
      </c>
      <c r="KO2" s="237"/>
      <c r="KP2" s="232"/>
      <c r="KQ2" s="232"/>
      <c r="KR2" s="233"/>
      <c r="KS2" s="233"/>
      <c r="KT2" s="232"/>
      <c r="KU2" s="96"/>
      <c r="KV2" s="233"/>
      <c r="KW2" s="233"/>
      <c r="KX2" s="232"/>
      <c r="KY2" s="232"/>
      <c r="KZ2" s="233"/>
      <c r="LA2" s="233"/>
    </row>
    <row r="3" spans="1:313" ht="19.5" customHeight="1">
      <c r="A3" s="238" t="str">
        <f>Fran!A3</f>
        <v>2010 - 2011</v>
      </c>
      <c r="B3" s="238"/>
      <c r="C3" s="232"/>
      <c r="D3" s="232"/>
      <c r="E3" s="233"/>
      <c r="F3" s="233"/>
      <c r="G3" s="232"/>
      <c r="H3" s="232"/>
      <c r="I3" s="233"/>
      <c r="J3" s="233"/>
      <c r="K3" s="232"/>
      <c r="L3" s="232"/>
      <c r="M3" s="233"/>
      <c r="N3" s="233"/>
      <c r="O3" s="232"/>
      <c r="P3" s="232"/>
      <c r="Q3" s="233"/>
      <c r="R3" s="233"/>
      <c r="S3" s="232"/>
      <c r="T3" s="232"/>
      <c r="U3" s="233"/>
      <c r="V3" s="233"/>
      <c r="W3" s="102"/>
      <c r="X3" s="238" t="str">
        <f>A3</f>
        <v>2010 - 2011</v>
      </c>
      <c r="Y3" s="238"/>
      <c r="Z3" s="232"/>
      <c r="AA3" s="232"/>
      <c r="AB3" s="233"/>
      <c r="AC3" s="233"/>
      <c r="AD3" s="232"/>
      <c r="AE3" s="232"/>
      <c r="AF3" s="233"/>
      <c r="AG3" s="233"/>
      <c r="AH3" s="232"/>
      <c r="AI3" s="232"/>
      <c r="AJ3" s="233"/>
      <c r="AK3" s="233"/>
      <c r="AL3" s="232"/>
      <c r="AM3" s="232"/>
      <c r="AN3" s="233"/>
      <c r="AO3" s="233"/>
      <c r="AP3" s="232"/>
      <c r="AQ3" s="232"/>
      <c r="AR3" s="233"/>
      <c r="AS3" s="233"/>
      <c r="AU3" s="237" t="str">
        <f>A3</f>
        <v>2010 - 2011</v>
      </c>
      <c r="AV3" s="237"/>
      <c r="AW3" s="232"/>
      <c r="AX3" s="232"/>
      <c r="AY3" s="233"/>
      <c r="AZ3" s="233"/>
      <c r="BA3" s="232"/>
      <c r="BB3" s="232"/>
      <c r="BC3" s="233"/>
      <c r="BD3" s="233"/>
      <c r="BE3" s="232"/>
      <c r="BF3" s="232"/>
      <c r="BG3" s="233"/>
      <c r="BH3" s="233"/>
      <c r="BI3" s="232"/>
      <c r="BJ3" s="232"/>
      <c r="BK3" s="233"/>
      <c r="BL3" s="233"/>
      <c r="BM3" s="232"/>
      <c r="BN3" s="232"/>
      <c r="BO3" s="233"/>
      <c r="BP3" s="233"/>
      <c r="BR3" s="237" t="str">
        <f>X3</f>
        <v>2010 - 2011</v>
      </c>
      <c r="BS3" s="237"/>
      <c r="BT3" s="232"/>
      <c r="BU3" s="232"/>
      <c r="BV3" s="233"/>
      <c r="BW3" s="233"/>
      <c r="BX3" s="232"/>
      <c r="BY3" s="232"/>
      <c r="BZ3" s="233"/>
      <c r="CA3" s="233"/>
      <c r="CB3" s="232"/>
      <c r="CC3" s="232"/>
      <c r="CD3" s="233"/>
      <c r="CE3" s="233"/>
      <c r="CF3" s="232"/>
      <c r="CG3" s="13"/>
      <c r="CH3" s="233"/>
      <c r="CI3" s="233"/>
      <c r="CJ3" s="232"/>
      <c r="CK3" s="232"/>
      <c r="CL3" s="233"/>
      <c r="CM3" s="233"/>
      <c r="CO3" s="237" t="str">
        <f>AU3</f>
        <v>2010 - 2011</v>
      </c>
      <c r="CP3" s="237"/>
      <c r="CQ3" s="232"/>
      <c r="CR3" s="232"/>
      <c r="CS3" s="233"/>
      <c r="CT3" s="233"/>
      <c r="CU3" s="232"/>
      <c r="CV3" s="13"/>
      <c r="CW3" s="233"/>
      <c r="CX3" s="233"/>
      <c r="CY3" s="232"/>
      <c r="CZ3" s="232"/>
      <c r="DA3" s="233"/>
      <c r="DB3" s="233"/>
      <c r="DC3" s="232"/>
      <c r="DD3" s="232"/>
      <c r="DE3" s="233"/>
      <c r="DF3" s="233"/>
      <c r="DG3" s="232"/>
      <c r="DH3" s="13"/>
      <c r="DI3" s="233"/>
      <c r="DJ3" s="233"/>
      <c r="DL3" s="237" t="str">
        <f>BR3</f>
        <v>2010 - 2011</v>
      </c>
      <c r="DM3" s="237"/>
      <c r="DN3" s="232"/>
      <c r="DO3" s="232"/>
      <c r="DP3" s="233"/>
      <c r="DQ3" s="233"/>
      <c r="DR3" s="232"/>
      <c r="DS3" s="232"/>
      <c r="DT3" s="233"/>
      <c r="DU3" s="233"/>
      <c r="DV3" s="232"/>
      <c r="DW3" s="13"/>
      <c r="DX3" s="233"/>
      <c r="DY3" s="233"/>
      <c r="DZ3" s="232"/>
      <c r="EA3" s="232"/>
      <c r="EB3" s="233"/>
      <c r="EC3" s="233"/>
      <c r="ED3" s="232"/>
      <c r="EE3" s="232"/>
      <c r="EF3" s="233"/>
      <c r="EG3" s="233"/>
      <c r="EI3" s="237" t="str">
        <f>$A3</f>
        <v>2010 - 2011</v>
      </c>
      <c r="EJ3" s="237"/>
      <c r="EK3" s="232"/>
      <c r="EL3" s="13"/>
      <c r="EM3" s="233"/>
      <c r="EN3" s="233"/>
      <c r="EO3" s="232"/>
      <c r="EP3" s="232"/>
      <c r="EQ3" s="233"/>
      <c r="ER3" s="233"/>
      <c r="ES3" s="232"/>
      <c r="ET3" s="232"/>
      <c r="EU3" s="233"/>
      <c r="EV3" s="233"/>
      <c r="EW3" s="232"/>
      <c r="EX3" s="13"/>
      <c r="EY3" s="233"/>
      <c r="EZ3" s="233"/>
      <c r="FA3" s="232"/>
      <c r="FB3" s="232"/>
      <c r="FC3" s="233"/>
      <c r="FD3" s="233"/>
      <c r="FF3" s="237" t="str">
        <f>$A3</f>
        <v>2010 - 2011</v>
      </c>
      <c r="FG3" s="237"/>
      <c r="FH3" s="232"/>
      <c r="FI3" s="232"/>
      <c r="FJ3" s="233"/>
      <c r="FK3" s="233"/>
      <c r="FL3" s="232"/>
      <c r="FM3" s="13"/>
      <c r="FN3" s="233"/>
      <c r="FO3" s="233"/>
      <c r="FP3" s="232"/>
      <c r="FQ3" s="232"/>
      <c r="FR3" s="233"/>
      <c r="FS3" s="233"/>
      <c r="FT3" s="232"/>
      <c r="FU3" s="232"/>
      <c r="FV3" s="233"/>
      <c r="FW3" s="233"/>
      <c r="FX3" s="13"/>
      <c r="FY3" s="232"/>
      <c r="FZ3" s="233"/>
      <c r="GA3" s="233"/>
      <c r="GC3" s="237" t="str">
        <f>EI3</f>
        <v>2010 - 2011</v>
      </c>
      <c r="GD3" s="237"/>
      <c r="GE3" s="232"/>
      <c r="GF3" s="232"/>
      <c r="GG3" s="233"/>
      <c r="GH3" s="233"/>
      <c r="GI3" s="232"/>
      <c r="GJ3" s="232"/>
      <c r="GK3" s="233"/>
      <c r="GL3" s="233"/>
      <c r="GM3" s="232"/>
      <c r="GN3" s="13"/>
      <c r="GO3" s="233"/>
      <c r="GP3" s="233"/>
      <c r="GQ3" s="232"/>
      <c r="GR3" s="232"/>
      <c r="GS3" s="233"/>
      <c r="GT3" s="233"/>
      <c r="GU3" s="232"/>
      <c r="GV3" s="232"/>
      <c r="GW3" s="233"/>
      <c r="GX3" s="233"/>
      <c r="GZ3" s="237" t="str">
        <f>FF3</f>
        <v>2010 - 2011</v>
      </c>
      <c r="HA3" s="237"/>
      <c r="HB3" s="232"/>
      <c r="HC3" s="232"/>
      <c r="HD3" s="233"/>
      <c r="HE3" s="233"/>
      <c r="HF3" s="232"/>
      <c r="HG3" s="232"/>
      <c r="HH3" s="233"/>
      <c r="HI3" s="233"/>
      <c r="HJ3" s="232"/>
      <c r="HK3" s="232"/>
      <c r="HL3" s="233"/>
      <c r="HM3" s="233"/>
      <c r="HN3" s="232"/>
      <c r="HO3" s="37"/>
      <c r="HP3" s="233"/>
      <c r="HQ3" s="233"/>
      <c r="HR3" s="232"/>
      <c r="HS3" s="232"/>
      <c r="HT3" s="233"/>
      <c r="HU3" s="233"/>
      <c r="HW3" s="237" t="str">
        <f>$A3</f>
        <v>2010 - 2011</v>
      </c>
      <c r="HX3" s="237"/>
      <c r="HY3" s="232"/>
      <c r="HZ3" s="232"/>
      <c r="IA3" s="233"/>
      <c r="IB3" s="233"/>
      <c r="IC3" s="232"/>
      <c r="ID3" s="232"/>
      <c r="IE3" s="233"/>
      <c r="IF3" s="233"/>
      <c r="IG3" s="232"/>
      <c r="IH3" s="232"/>
      <c r="II3" s="233"/>
      <c r="IJ3" s="233"/>
      <c r="IK3" s="232"/>
      <c r="IL3" s="232"/>
      <c r="IM3" s="233"/>
      <c r="IN3" s="233"/>
      <c r="IO3" s="232"/>
      <c r="IP3" s="37"/>
      <c r="IQ3" s="233"/>
      <c r="IR3" s="233"/>
      <c r="IS3" s="102"/>
      <c r="IT3" s="237" t="str">
        <f>$A3</f>
        <v>2010 - 2011</v>
      </c>
      <c r="IU3" s="237"/>
      <c r="IV3" s="232"/>
      <c r="IW3" s="232"/>
      <c r="IX3" s="233"/>
      <c r="IY3" s="233"/>
      <c r="IZ3" s="232"/>
      <c r="JA3" s="232"/>
      <c r="JB3" s="233"/>
      <c r="JC3" s="233"/>
      <c r="JD3" s="232"/>
      <c r="JE3" s="232"/>
      <c r="JF3" s="233"/>
      <c r="JG3" s="233"/>
      <c r="JH3" s="232"/>
      <c r="JI3" s="232"/>
      <c r="JJ3" s="233"/>
      <c r="JK3" s="233"/>
      <c r="JL3" s="232"/>
      <c r="JM3" s="232"/>
      <c r="JN3" s="233"/>
      <c r="JO3" s="233"/>
      <c r="JQ3" s="237" t="str">
        <f>$A3</f>
        <v>2010 - 2011</v>
      </c>
      <c r="JR3" s="237"/>
      <c r="JS3" s="232"/>
      <c r="JT3" s="37"/>
      <c r="JU3" s="233"/>
      <c r="JV3" s="233"/>
      <c r="JW3" s="232"/>
      <c r="JX3" s="232"/>
      <c r="JY3" s="233"/>
      <c r="JZ3" s="233"/>
      <c r="KA3" s="232"/>
      <c r="KB3" s="232"/>
      <c r="KC3" s="233"/>
      <c r="KD3" s="233"/>
      <c r="KE3" s="232"/>
      <c r="KF3" s="47"/>
      <c r="KG3" s="233"/>
      <c r="KH3" s="233"/>
      <c r="KI3" s="232"/>
      <c r="KJ3" s="232"/>
      <c r="KK3" s="233"/>
      <c r="KL3" s="233"/>
      <c r="KN3" s="237" t="str">
        <f>$A3</f>
        <v>2010 - 2011</v>
      </c>
      <c r="KO3" s="237"/>
      <c r="KP3" s="232"/>
      <c r="KQ3" s="232"/>
      <c r="KR3" s="233"/>
      <c r="KS3" s="233"/>
      <c r="KT3" s="232"/>
      <c r="KU3" s="96"/>
      <c r="KV3" s="233"/>
      <c r="KW3" s="233"/>
      <c r="KX3" s="232"/>
      <c r="KY3" s="232"/>
      <c r="KZ3" s="233"/>
      <c r="LA3" s="233"/>
    </row>
    <row r="4" spans="1:313" ht="19.5" customHeight="1">
      <c r="A4" s="239" t="str">
        <f>Fran!A4</f>
        <v>1er Trimestre</v>
      </c>
      <c r="B4" s="239"/>
      <c r="C4" s="232"/>
      <c r="D4" s="232"/>
      <c r="E4" s="235">
        <f>Livret1!$A87</f>
        <v>1</v>
      </c>
      <c r="F4" s="235"/>
      <c r="G4" s="232"/>
      <c r="H4" s="232"/>
      <c r="I4" s="235">
        <f>Livret1!$A88</f>
        <v>2</v>
      </c>
      <c r="J4" s="235"/>
      <c r="K4" s="232"/>
      <c r="L4" s="232"/>
      <c r="M4" s="235">
        <f>Livret1!$A89</f>
        <v>3</v>
      </c>
      <c r="N4" s="235"/>
      <c r="O4" s="232"/>
      <c r="P4" s="232"/>
      <c r="Q4" s="235">
        <f>Livret1!$A90</f>
        <v>4</v>
      </c>
      <c r="R4" s="235"/>
      <c r="S4" s="232"/>
      <c r="T4" s="232"/>
      <c r="U4" s="235">
        <f>Livret1!$A91</f>
        <v>5</v>
      </c>
      <c r="V4" s="235"/>
      <c r="W4" s="102"/>
      <c r="X4" s="239" t="str">
        <f>A4</f>
        <v>1er Trimestre</v>
      </c>
      <c r="Y4" s="239"/>
      <c r="Z4" s="232"/>
      <c r="AA4" s="232"/>
      <c r="AB4" s="235">
        <f>Livret1!$A92</f>
        <v>6</v>
      </c>
      <c r="AC4" s="235"/>
      <c r="AD4" s="232"/>
      <c r="AE4" s="232"/>
      <c r="AF4" s="235">
        <f>Livret1!$A93</f>
        <v>7</v>
      </c>
      <c r="AG4" s="235"/>
      <c r="AH4" s="232"/>
      <c r="AI4" s="232"/>
      <c r="AJ4" s="235">
        <f>Livret1!$A94</f>
        <v>8</v>
      </c>
      <c r="AK4" s="235"/>
      <c r="AL4" s="232"/>
      <c r="AM4" s="232"/>
      <c r="AN4" s="235">
        <f>Livret1!$A95</f>
        <v>9</v>
      </c>
      <c r="AO4" s="235"/>
      <c r="AP4" s="232"/>
      <c r="AQ4" s="232"/>
      <c r="AR4" s="235">
        <f>Livret1!$A96</f>
        <v>10</v>
      </c>
      <c r="AS4" s="235"/>
      <c r="AU4" s="237" t="str">
        <f>A4</f>
        <v>1er Trimestre</v>
      </c>
      <c r="AV4" s="237"/>
      <c r="AW4" s="232"/>
      <c r="AX4" s="232"/>
      <c r="AY4" s="235">
        <f>Livret1!$A97</f>
        <v>11</v>
      </c>
      <c r="AZ4" s="235"/>
      <c r="BA4" s="232"/>
      <c r="BB4" s="232"/>
      <c r="BC4" s="235">
        <f>Livret1!$A98</f>
        <v>12</v>
      </c>
      <c r="BD4" s="235"/>
      <c r="BE4" s="232"/>
      <c r="BF4" s="232"/>
      <c r="BG4" s="235">
        <f>Livret1!$A99</f>
        <v>13</v>
      </c>
      <c r="BH4" s="235"/>
      <c r="BI4" s="232"/>
      <c r="BJ4" s="232"/>
      <c r="BK4" s="234">
        <v>14</v>
      </c>
      <c r="BL4" s="234"/>
      <c r="BM4" s="232"/>
      <c r="BN4" s="232"/>
      <c r="BO4" s="234">
        <v>15</v>
      </c>
      <c r="BP4" s="234"/>
      <c r="BR4" s="237" t="str">
        <f>X4</f>
        <v>1er Trimestre</v>
      </c>
      <c r="BS4" s="237"/>
      <c r="BT4" s="232"/>
      <c r="BU4" s="232"/>
      <c r="BV4" s="235">
        <f>Livret1!$A102</f>
        <v>16</v>
      </c>
      <c r="BW4" s="235"/>
      <c r="BX4" s="232"/>
      <c r="BY4" s="232"/>
      <c r="BZ4" s="235">
        <f>Livret1!$A103</f>
        <v>17</v>
      </c>
      <c r="CA4" s="235"/>
      <c r="CB4" s="232"/>
      <c r="CC4" s="232"/>
      <c r="CD4" s="235">
        <f>Livret1!$A104</f>
        <v>18</v>
      </c>
      <c r="CE4" s="235"/>
      <c r="CF4" s="232"/>
      <c r="CG4" s="13"/>
      <c r="CH4" s="235">
        <f>Livret1!$A105</f>
        <v>19</v>
      </c>
      <c r="CI4" s="235"/>
      <c r="CJ4" s="232"/>
      <c r="CK4" s="232"/>
      <c r="CL4" s="235">
        <f>Livret1!$A106</f>
        <v>20</v>
      </c>
      <c r="CM4" s="235"/>
      <c r="CO4" s="237" t="str">
        <f>AU4</f>
        <v>1er Trimestre</v>
      </c>
      <c r="CP4" s="237"/>
      <c r="CQ4" s="232"/>
      <c r="CR4" s="232"/>
      <c r="CS4" s="234">
        <v>21</v>
      </c>
      <c r="CT4" s="234"/>
      <c r="CU4" s="232"/>
      <c r="CV4" s="13"/>
      <c r="CW4" s="235">
        <f>Livret1!$A108</f>
        <v>22</v>
      </c>
      <c r="CX4" s="235"/>
      <c r="CY4" s="232"/>
      <c r="CZ4" s="232"/>
      <c r="DA4" s="235">
        <f>Livret1!$A109</f>
        <v>23</v>
      </c>
      <c r="DB4" s="235"/>
      <c r="DC4" s="232"/>
      <c r="DD4" s="232"/>
      <c r="DE4" s="234">
        <f>Livret1!$A110</f>
        <v>24</v>
      </c>
      <c r="DF4" s="234"/>
      <c r="DG4" s="232"/>
      <c r="DH4" s="13"/>
      <c r="DI4" s="235">
        <f>Livret1!$A111</f>
        <v>25</v>
      </c>
      <c r="DJ4" s="235"/>
      <c r="DL4" s="237" t="str">
        <f>BR4</f>
        <v>1er Trimestre</v>
      </c>
      <c r="DM4" s="237"/>
      <c r="DN4" s="232"/>
      <c r="DO4" s="232"/>
      <c r="DP4" s="235">
        <f>Livret1!$A112</f>
        <v>26</v>
      </c>
      <c r="DQ4" s="235"/>
      <c r="DR4" s="232"/>
      <c r="DS4" s="232"/>
      <c r="DT4" s="234">
        <v>27</v>
      </c>
      <c r="DU4" s="234"/>
      <c r="DV4" s="232"/>
      <c r="DW4" s="13"/>
      <c r="DX4" s="235">
        <f>Livret1!$A114</f>
        <v>28</v>
      </c>
      <c r="DY4" s="235"/>
      <c r="DZ4" s="232"/>
      <c r="EA4" s="232"/>
      <c r="EB4" s="235">
        <v>29</v>
      </c>
      <c r="EC4" s="235"/>
      <c r="ED4" s="232"/>
      <c r="EE4" s="232"/>
      <c r="EF4" s="235">
        <f>Livret1!$A116</f>
        <v>30</v>
      </c>
      <c r="EG4" s="235"/>
      <c r="EI4" s="237" t="str">
        <f>$A4</f>
        <v>1er Trimestre</v>
      </c>
      <c r="EJ4" s="237"/>
      <c r="EK4" s="232"/>
      <c r="EL4" s="13"/>
      <c r="EM4" s="234">
        <v>31</v>
      </c>
      <c r="EN4" s="234"/>
      <c r="EO4" s="232"/>
      <c r="EP4" s="232"/>
      <c r="EQ4" s="235">
        <v>32</v>
      </c>
      <c r="ER4" s="235"/>
      <c r="ES4" s="232"/>
      <c r="ET4" s="232"/>
      <c r="EU4" s="235">
        <f>Livret1!$A119</f>
        <v>33</v>
      </c>
      <c r="EV4" s="235"/>
      <c r="EW4" s="232"/>
      <c r="EX4" s="13"/>
      <c r="EY4" s="235">
        <f>Livret1!$A120</f>
        <v>34</v>
      </c>
      <c r="EZ4" s="235"/>
      <c r="FA4" s="232"/>
      <c r="FB4" s="232"/>
      <c r="FC4" s="235">
        <f>Livret1!$A121</f>
        <v>35</v>
      </c>
      <c r="FD4" s="235"/>
      <c r="FF4" s="237" t="str">
        <f>$A4</f>
        <v>1er Trimestre</v>
      </c>
      <c r="FG4" s="237"/>
      <c r="FH4" s="232"/>
      <c r="FI4" s="232"/>
      <c r="FJ4" s="234">
        <v>36</v>
      </c>
      <c r="FK4" s="234"/>
      <c r="FL4" s="232"/>
      <c r="FM4" s="13"/>
      <c r="FN4" s="235">
        <f>Livret1!$A123</f>
        <v>37</v>
      </c>
      <c r="FO4" s="235"/>
      <c r="FP4" s="232"/>
      <c r="FQ4" s="232"/>
      <c r="FR4" s="235">
        <f>Livret1!$A125</f>
        <v>38</v>
      </c>
      <c r="FS4" s="235"/>
      <c r="FT4" s="232"/>
      <c r="FU4" s="232"/>
      <c r="FV4" s="235">
        <v>39</v>
      </c>
      <c r="FW4" s="235"/>
      <c r="FX4" s="13"/>
      <c r="FY4" s="232"/>
      <c r="FZ4" s="234">
        <v>40</v>
      </c>
      <c r="GA4" s="234"/>
      <c r="GC4" s="237" t="str">
        <f>EI4</f>
        <v>1er Trimestre</v>
      </c>
      <c r="GD4" s="237"/>
      <c r="GE4" s="232"/>
      <c r="GF4" s="232"/>
      <c r="GG4" s="235">
        <f>Livret1!$A128</f>
        <v>41</v>
      </c>
      <c r="GH4" s="235"/>
      <c r="GI4" s="232"/>
      <c r="GJ4" s="232"/>
      <c r="GK4" s="235">
        <f>Livret1!$A129</f>
        <v>42</v>
      </c>
      <c r="GL4" s="235"/>
      <c r="GM4" s="232"/>
      <c r="GN4" s="13"/>
      <c r="GO4" s="235">
        <f>Livret1!$A130</f>
        <v>43</v>
      </c>
      <c r="GP4" s="235"/>
      <c r="GQ4" s="232"/>
      <c r="GR4" s="232"/>
      <c r="GS4" s="235">
        <f>Livret1!$A131</f>
        <v>44</v>
      </c>
      <c r="GT4" s="235"/>
      <c r="GU4" s="232"/>
      <c r="GV4" s="232"/>
      <c r="GW4" s="234">
        <v>45</v>
      </c>
      <c r="GX4" s="234"/>
      <c r="GZ4" s="237" t="str">
        <f>FF4</f>
        <v>1er Trimestre</v>
      </c>
      <c r="HA4" s="237"/>
      <c r="HB4" s="232"/>
      <c r="HC4" s="232"/>
      <c r="HD4" s="235">
        <f>Livret1!$A133</f>
        <v>46</v>
      </c>
      <c r="HE4" s="235"/>
      <c r="HF4" s="232"/>
      <c r="HG4" s="232"/>
      <c r="HH4" s="235">
        <f>Livret1!$A134</f>
        <v>47</v>
      </c>
      <c r="HI4" s="235"/>
      <c r="HJ4" s="232"/>
      <c r="HK4" s="232"/>
      <c r="HL4" s="235">
        <f>Livret1!$A135</f>
        <v>48</v>
      </c>
      <c r="HM4" s="235"/>
      <c r="HN4" s="232"/>
      <c r="HO4" s="37"/>
      <c r="HP4" s="235">
        <f>Livret1!$A136</f>
        <v>49</v>
      </c>
      <c r="HQ4" s="235"/>
      <c r="HR4" s="232"/>
      <c r="HS4" s="232"/>
      <c r="HT4" s="234">
        <v>50</v>
      </c>
      <c r="HU4" s="234"/>
      <c r="HW4" s="237" t="str">
        <f>$A4</f>
        <v>1er Trimestre</v>
      </c>
      <c r="HX4" s="237"/>
      <c r="HY4" s="232"/>
      <c r="HZ4" s="232"/>
      <c r="IA4" s="235">
        <f>Livret1!$A138</f>
        <v>51</v>
      </c>
      <c r="IB4" s="235"/>
      <c r="IC4" s="232"/>
      <c r="ID4" s="232"/>
      <c r="IE4" s="235">
        <f>Livret1!$A139</f>
        <v>52</v>
      </c>
      <c r="IF4" s="235"/>
      <c r="IG4" s="232"/>
      <c r="IH4" s="232"/>
      <c r="II4" s="235">
        <f>Livret1!$A140</f>
        <v>53</v>
      </c>
      <c r="IJ4" s="235"/>
      <c r="IK4" s="232"/>
      <c r="IL4" s="232"/>
      <c r="IM4" s="235">
        <f>Livret1!$A141</f>
        <v>54</v>
      </c>
      <c r="IN4" s="235"/>
      <c r="IO4" s="232"/>
      <c r="IP4" s="37"/>
      <c r="IQ4" s="234">
        <f>Livret1!$A142</f>
        <v>55</v>
      </c>
      <c r="IR4" s="234"/>
      <c r="IS4" s="102"/>
      <c r="IT4" s="237" t="str">
        <f>$A4</f>
        <v>1er Trimestre</v>
      </c>
      <c r="IU4" s="237"/>
      <c r="IV4" s="232"/>
      <c r="IW4" s="232"/>
      <c r="IX4" s="235">
        <v>56</v>
      </c>
      <c r="IY4" s="235"/>
      <c r="IZ4" s="232"/>
      <c r="JA4" s="232"/>
      <c r="JB4" s="235">
        <f>Livret1!$A144</f>
        <v>57</v>
      </c>
      <c r="JC4" s="235"/>
      <c r="JD4" s="232"/>
      <c r="JE4" s="232"/>
      <c r="JF4" s="234">
        <v>58</v>
      </c>
      <c r="JG4" s="234"/>
      <c r="JH4" s="232"/>
      <c r="JI4" s="232"/>
      <c r="JJ4" s="234">
        <f>Livret1!$A146</f>
        <v>59</v>
      </c>
      <c r="JK4" s="234"/>
      <c r="JL4" s="232"/>
      <c r="JM4" s="232"/>
      <c r="JN4" s="235">
        <f>Livret1!$A148</f>
        <v>60</v>
      </c>
      <c r="JO4" s="235"/>
      <c r="JQ4" s="237" t="str">
        <f>$A4</f>
        <v>1er Trimestre</v>
      </c>
      <c r="JR4" s="237"/>
      <c r="JS4" s="232"/>
      <c r="JT4" s="37"/>
      <c r="JU4" s="235">
        <f>Livret1!$A149</f>
        <v>61</v>
      </c>
      <c r="JV4" s="235"/>
      <c r="JW4" s="232"/>
      <c r="JX4" s="232"/>
      <c r="JY4" s="234">
        <v>62</v>
      </c>
      <c r="JZ4" s="234"/>
      <c r="KA4" s="232"/>
      <c r="KB4" s="232"/>
      <c r="KC4" s="235">
        <v>63</v>
      </c>
      <c r="KD4" s="235"/>
      <c r="KE4" s="232"/>
      <c r="KF4" s="47"/>
      <c r="KG4" s="234">
        <v>64</v>
      </c>
      <c r="KH4" s="234"/>
      <c r="KI4" s="232"/>
      <c r="KJ4" s="232"/>
      <c r="KK4" s="234">
        <v>65</v>
      </c>
      <c r="KL4" s="234"/>
      <c r="KN4" s="237" t="str">
        <f>$A4</f>
        <v>1er Trimestre</v>
      </c>
      <c r="KO4" s="237"/>
      <c r="KP4" s="232"/>
      <c r="KQ4" s="232"/>
      <c r="KR4" s="234">
        <v>66</v>
      </c>
      <c r="KS4" s="234"/>
      <c r="KT4" s="232"/>
      <c r="KU4" s="96"/>
      <c r="KV4" s="234">
        <v>67</v>
      </c>
      <c r="KW4" s="234"/>
      <c r="KX4" s="232"/>
      <c r="KY4" s="232"/>
      <c r="KZ4" s="235"/>
      <c r="LA4" s="235"/>
    </row>
    <row r="5" spans="1:313">
      <c r="A5" s="5"/>
      <c r="B5" s="6" t="s">
        <v>0</v>
      </c>
      <c r="C5" s="27"/>
      <c r="D5" s="27">
        <v>10</v>
      </c>
      <c r="E5" s="5" t="s">
        <v>1</v>
      </c>
      <c r="F5" s="5"/>
      <c r="G5" s="27"/>
      <c r="H5" s="27"/>
      <c r="I5" s="5" t="s">
        <v>1</v>
      </c>
      <c r="J5" s="5"/>
      <c r="K5" s="27"/>
      <c r="L5" s="27"/>
      <c r="M5" s="5" t="s">
        <v>1</v>
      </c>
      <c r="N5" s="5"/>
      <c r="O5" s="27"/>
      <c r="P5" s="27"/>
      <c r="Q5" s="5" t="s">
        <v>1</v>
      </c>
      <c r="R5" s="5"/>
      <c r="S5" s="27"/>
      <c r="T5" s="27"/>
      <c r="U5" s="5" t="s">
        <v>1</v>
      </c>
      <c r="V5" s="5"/>
      <c r="X5" s="5"/>
      <c r="Y5" s="6" t="s">
        <v>0</v>
      </c>
      <c r="Z5" s="27"/>
      <c r="AA5" s="27"/>
      <c r="AB5" s="5" t="s">
        <v>1</v>
      </c>
      <c r="AC5" s="5"/>
      <c r="AD5" s="27"/>
      <c r="AE5" s="27"/>
      <c r="AF5" s="5" t="s">
        <v>1</v>
      </c>
      <c r="AG5" s="5"/>
      <c r="AH5" s="27"/>
      <c r="AI5" s="27"/>
      <c r="AJ5" s="5" t="s">
        <v>1</v>
      </c>
      <c r="AK5" s="5"/>
      <c r="AL5" s="27"/>
      <c r="AM5" s="27"/>
      <c r="AN5" s="5" t="s">
        <v>1</v>
      </c>
      <c r="AO5" s="5"/>
      <c r="AP5" s="27"/>
      <c r="AQ5" s="27"/>
      <c r="AR5" s="5" t="s">
        <v>1</v>
      </c>
      <c r="AS5" s="5"/>
      <c r="AU5" s="5"/>
      <c r="AV5" s="6" t="s">
        <v>0</v>
      </c>
      <c r="AW5" s="27"/>
      <c r="AX5" s="27"/>
      <c r="AY5" s="5" t="s">
        <v>1</v>
      </c>
      <c r="AZ5" s="5"/>
      <c r="BA5" s="27"/>
      <c r="BB5" s="27"/>
      <c r="BC5" s="5" t="s">
        <v>1</v>
      </c>
      <c r="BD5" s="5"/>
      <c r="BE5" s="27"/>
      <c r="BF5" s="27"/>
      <c r="BG5" s="5" t="s">
        <v>1</v>
      </c>
      <c r="BH5" s="5"/>
      <c r="BI5" s="27"/>
      <c r="BJ5" s="27"/>
      <c r="BK5" s="5" t="s">
        <v>1</v>
      </c>
      <c r="BL5" s="5"/>
      <c r="BM5" s="27"/>
      <c r="BN5" s="27"/>
      <c r="BO5" s="5" t="s">
        <v>1</v>
      </c>
      <c r="BP5" s="5"/>
      <c r="BR5" s="5"/>
      <c r="BS5" s="6" t="s">
        <v>0</v>
      </c>
      <c r="BT5" s="27"/>
      <c r="BU5" s="27"/>
      <c r="BV5" s="5" t="s">
        <v>1</v>
      </c>
      <c r="BW5" s="5"/>
      <c r="BX5" s="27"/>
      <c r="BY5" s="27"/>
      <c r="BZ5" s="5" t="s">
        <v>1</v>
      </c>
      <c r="CA5" s="5"/>
      <c r="CB5" s="27"/>
      <c r="CC5" s="27"/>
      <c r="CD5" s="5" t="s">
        <v>1</v>
      </c>
      <c r="CE5" s="5"/>
      <c r="CF5" s="27"/>
      <c r="CG5" s="27"/>
      <c r="CH5" s="5" t="s">
        <v>1</v>
      </c>
      <c r="CI5" s="5"/>
      <c r="CJ5" s="27"/>
      <c r="CK5" s="27"/>
      <c r="CL5" s="5" t="s">
        <v>1</v>
      </c>
      <c r="CM5" s="5"/>
      <c r="CO5" s="5"/>
      <c r="CP5" s="6" t="s">
        <v>0</v>
      </c>
      <c r="CQ5" s="27"/>
      <c r="CR5" s="27"/>
      <c r="CS5" s="5" t="s">
        <v>1</v>
      </c>
      <c r="CT5" s="5"/>
      <c r="CU5" s="27"/>
      <c r="CV5" s="27"/>
      <c r="CW5" s="5" t="s">
        <v>1</v>
      </c>
      <c r="CX5" s="5"/>
      <c r="CY5" s="27"/>
      <c r="CZ5" s="27"/>
      <c r="DA5" s="5" t="s">
        <v>1</v>
      </c>
      <c r="DB5" s="5"/>
      <c r="DC5" s="27"/>
      <c r="DD5" s="27"/>
      <c r="DE5" s="5" t="s">
        <v>1</v>
      </c>
      <c r="DF5" s="5"/>
      <c r="DG5" s="27"/>
      <c r="DH5" s="27"/>
      <c r="DI5" s="5" t="s">
        <v>1</v>
      </c>
      <c r="DJ5" s="5"/>
      <c r="DL5" s="5"/>
      <c r="DM5" s="6" t="s">
        <v>0</v>
      </c>
      <c r="DN5" s="27"/>
      <c r="DO5" s="27"/>
      <c r="DP5" s="5" t="s">
        <v>1</v>
      </c>
      <c r="DQ5" s="5"/>
      <c r="DR5" s="27"/>
      <c r="DS5" s="27"/>
      <c r="DT5" s="5" t="s">
        <v>1</v>
      </c>
      <c r="DU5" s="5"/>
      <c r="DV5" s="27"/>
      <c r="DW5" s="27"/>
      <c r="DX5" s="5" t="s">
        <v>1</v>
      </c>
      <c r="DY5" s="5"/>
      <c r="DZ5" s="27"/>
      <c r="EA5" s="27"/>
      <c r="EB5" s="5" t="s">
        <v>1</v>
      </c>
      <c r="EC5" s="5"/>
      <c r="ED5" s="27"/>
      <c r="EE5" s="27"/>
      <c r="EF5" s="5" t="s">
        <v>1</v>
      </c>
      <c r="EG5" s="5"/>
      <c r="EI5" s="5"/>
      <c r="EJ5" s="6" t="s">
        <v>0</v>
      </c>
      <c r="EK5" s="27"/>
      <c r="EL5" s="27"/>
      <c r="EM5" s="5" t="s">
        <v>1</v>
      </c>
      <c r="EN5" s="5"/>
      <c r="EO5" s="27"/>
      <c r="EP5" s="27"/>
      <c r="EQ5" s="5" t="s">
        <v>1</v>
      </c>
      <c r="ER5" s="5"/>
      <c r="ES5" s="27"/>
      <c r="ET5" s="27"/>
      <c r="EU5" s="5" t="s">
        <v>1</v>
      </c>
      <c r="EV5" s="5"/>
      <c r="EW5" s="27"/>
      <c r="EX5" s="27"/>
      <c r="EY5" s="5" t="s">
        <v>1</v>
      </c>
      <c r="EZ5" s="5"/>
      <c r="FA5" s="27"/>
      <c r="FB5" s="27"/>
      <c r="FC5" s="5" t="s">
        <v>1</v>
      </c>
      <c r="FD5" s="5"/>
      <c r="FF5" s="5"/>
      <c r="FG5" s="6" t="s">
        <v>0</v>
      </c>
      <c r="FH5" s="27"/>
      <c r="FI5" s="27"/>
      <c r="FJ5" s="5" t="s">
        <v>1</v>
      </c>
      <c r="FK5" s="5"/>
      <c r="FL5" s="27"/>
      <c r="FM5" s="27"/>
      <c r="FN5" s="5" t="s">
        <v>1</v>
      </c>
      <c r="FO5" s="5"/>
      <c r="FP5" s="27"/>
      <c r="FQ5" s="27"/>
      <c r="FR5" s="5" t="s">
        <v>1</v>
      </c>
      <c r="FS5" s="5"/>
      <c r="FT5" s="27"/>
      <c r="FU5" s="27"/>
      <c r="FV5" s="5" t="s">
        <v>1</v>
      </c>
      <c r="FW5" s="5"/>
      <c r="FX5" s="27"/>
      <c r="FY5" s="27"/>
      <c r="FZ5" s="5" t="s">
        <v>1</v>
      </c>
      <c r="GA5" s="5"/>
      <c r="GC5" s="5"/>
      <c r="GD5" s="6" t="s">
        <v>0</v>
      </c>
      <c r="GE5" s="27"/>
      <c r="GF5" s="27"/>
      <c r="GG5" s="5" t="s">
        <v>1</v>
      </c>
      <c r="GH5" s="5"/>
      <c r="GI5" s="27"/>
      <c r="GJ5" s="27"/>
      <c r="GK5" s="5" t="s">
        <v>1</v>
      </c>
      <c r="GL5" s="5"/>
      <c r="GM5" s="27"/>
      <c r="GN5" s="27"/>
      <c r="GO5" s="5" t="s">
        <v>1</v>
      </c>
      <c r="GP5" s="5"/>
      <c r="GQ5" s="27"/>
      <c r="GR5" s="27"/>
      <c r="GS5" s="5" t="s">
        <v>1</v>
      </c>
      <c r="GT5" s="5"/>
      <c r="GU5" s="27"/>
      <c r="GV5" s="27"/>
      <c r="GW5" s="5" t="s">
        <v>1</v>
      </c>
      <c r="GX5" s="5"/>
      <c r="GZ5" s="5"/>
      <c r="HA5" s="6" t="s">
        <v>0</v>
      </c>
      <c r="HB5" s="27"/>
      <c r="HC5" s="27"/>
      <c r="HD5" s="5" t="s">
        <v>1</v>
      </c>
      <c r="HE5" s="5"/>
      <c r="HF5" s="27"/>
      <c r="HG5" s="27"/>
      <c r="HH5" s="5" t="s">
        <v>1</v>
      </c>
      <c r="HI5" s="5"/>
      <c r="HJ5" s="27"/>
      <c r="HK5" s="27"/>
      <c r="HL5" s="5" t="s">
        <v>1</v>
      </c>
      <c r="HM5" s="5"/>
      <c r="HN5" s="27"/>
      <c r="HO5" s="27"/>
      <c r="HP5" s="5" t="s">
        <v>1</v>
      </c>
      <c r="HQ5" s="5"/>
      <c r="HR5" s="27"/>
      <c r="HS5" s="27"/>
      <c r="HT5" s="5" t="s">
        <v>1</v>
      </c>
      <c r="HU5" s="5"/>
      <c r="HW5" s="5"/>
      <c r="HX5" s="6" t="s">
        <v>0</v>
      </c>
      <c r="HY5" s="27"/>
      <c r="HZ5" s="27"/>
      <c r="IA5" s="5" t="s">
        <v>1</v>
      </c>
      <c r="IB5" s="5"/>
      <c r="IC5" s="27"/>
      <c r="ID5" s="27"/>
      <c r="IE5" s="5" t="s">
        <v>1</v>
      </c>
      <c r="IF5" s="5"/>
      <c r="IG5" s="27"/>
      <c r="IH5" s="27"/>
      <c r="II5" s="5" t="s">
        <v>1</v>
      </c>
      <c r="IJ5" s="5"/>
      <c r="IK5" s="27"/>
      <c r="IL5" s="27"/>
      <c r="IM5" s="5" t="s">
        <v>1</v>
      </c>
      <c r="IN5" s="5"/>
      <c r="IO5" s="27"/>
      <c r="IP5" s="27"/>
      <c r="IQ5" s="5" t="s">
        <v>1</v>
      </c>
      <c r="IR5" s="5"/>
      <c r="IT5" s="5"/>
      <c r="IU5" s="6" t="s">
        <v>0</v>
      </c>
      <c r="IV5" s="27"/>
      <c r="IW5" s="27"/>
      <c r="IX5" s="5" t="s">
        <v>1</v>
      </c>
      <c r="IY5" s="5"/>
      <c r="IZ5" s="27"/>
      <c r="JA5" s="27"/>
      <c r="JB5" s="5" t="s">
        <v>1</v>
      </c>
      <c r="JC5" s="5"/>
      <c r="JD5" s="27"/>
      <c r="JE5" s="27"/>
      <c r="JF5" s="5" t="s">
        <v>1</v>
      </c>
      <c r="JG5" s="5"/>
      <c r="JH5" s="27"/>
      <c r="JI5" s="27"/>
      <c r="JJ5" s="5" t="s">
        <v>1</v>
      </c>
      <c r="JK5" s="5"/>
      <c r="JL5" s="27"/>
      <c r="JM5" s="27"/>
      <c r="JN5" s="5" t="s">
        <v>1</v>
      </c>
      <c r="JO5" s="5"/>
      <c r="JQ5" s="5"/>
      <c r="JR5" s="6" t="s">
        <v>0</v>
      </c>
      <c r="JS5" s="27"/>
      <c r="JT5" s="27"/>
      <c r="JU5" s="5" t="s">
        <v>1</v>
      </c>
      <c r="JV5" s="5"/>
      <c r="JW5" s="27"/>
      <c r="JX5" s="27"/>
      <c r="JY5" s="5" t="s">
        <v>1</v>
      </c>
      <c r="JZ5" s="5"/>
      <c r="KA5" s="27"/>
      <c r="KB5" s="27"/>
      <c r="KC5" s="5" t="s">
        <v>1</v>
      </c>
      <c r="KD5" s="5"/>
      <c r="KE5" s="27"/>
      <c r="KF5" s="27"/>
      <c r="KG5" s="5" t="s">
        <v>1</v>
      </c>
      <c r="KH5" s="5"/>
      <c r="KI5" s="27"/>
      <c r="KJ5" s="27"/>
      <c r="KK5" s="5" t="s">
        <v>1</v>
      </c>
      <c r="KL5" s="5"/>
      <c r="KN5" s="5"/>
      <c r="KO5" s="6" t="s">
        <v>0</v>
      </c>
      <c r="KP5" s="27"/>
      <c r="KQ5" s="27"/>
      <c r="KR5" s="5" t="s">
        <v>1</v>
      </c>
      <c r="KS5" s="5"/>
      <c r="KT5" s="27"/>
      <c r="KU5" s="27"/>
      <c r="KV5" s="5" t="s">
        <v>1</v>
      </c>
      <c r="KW5" s="5"/>
      <c r="KX5" s="27"/>
      <c r="KY5" s="27"/>
      <c r="KZ5" s="5" t="s">
        <v>1</v>
      </c>
      <c r="LA5" s="5"/>
    </row>
    <row r="6" spans="1:313">
      <c r="A6" s="7" t="str">
        <f>IF(ISBLANK(Fran!A6)," ",Fran!A6)</f>
        <v>Nom 1</v>
      </c>
      <c r="B6" s="8" t="str">
        <f>IF(ISBLANK(Fran!B6)," ",Fran!B6)</f>
        <v>Prénom 1</v>
      </c>
      <c r="C6" s="28"/>
      <c r="D6" s="28">
        <v>4</v>
      </c>
      <c r="E6" s="12">
        <f t="shared" ref="E6:E35" si="0">IF(OR(AND(ISBLANK(D6),ISBLANK(C6)),AND(ISBLANK(D$5),ISBLANK(C$5)))," ",IF(OR(AND(ISNUMBER(C6),C6&gt;C$5),AND(ISNUMBER(D6),D6&gt;D$5)),"E",IF(OR(AND(C6="abs",D6="abs"),AND(ISBLANK(C6),D6="abs"),AND(ISBLANK(D6),C6="abs")),"abs",IF(OR(AND(D6="abs",C6&gt;C$5),AND(C6="abs",D6&gt;D$5)),"E",IF(OR(C6="abs",ISBLANK(C6)),D6/D$5*100,IF(OR(ISBLANK(D6),D6="abs"),C6/C$5*100,IF(OR(C6&gt;C$5,D6&gt;D$5),"E",(C6+D6)/(C$5+D$5)*100)))))))</f>
        <v>40</v>
      </c>
      <c r="F6" s="11" t="str">
        <f t="shared" ref="F6:F35" si="1">IF(OR(AND(ISBLANK(C6),D6="abs"),AND(ISBLANK(D6),C6="abs"),AND(C6="abs",D6="abs")),"abs",IF(E6=" "," ",IF(E6="E"," ",IF(E6&gt;=75,"X",IF(E6&gt;=50,"/",".")))))</f>
        <v>.</v>
      </c>
      <c r="G6" s="28"/>
      <c r="H6" s="28"/>
      <c r="I6" s="12" t="str">
        <f t="shared" ref="I6:I35" si="2">IF(OR(AND(ISBLANK(H6),ISBLANK(G6)),AND(ISBLANK(H$5),ISBLANK(G$5)))," ",IF(OR(AND(ISNUMBER(G6),G6&gt;G$5),AND(ISNUMBER(H6),H6&gt;H$5)),"E",IF(OR(AND(G6="abs",H6="abs"),AND(ISBLANK(G6),H6="abs"),AND(ISBLANK(H6),G6="abs")),"abs",IF(OR(AND(H6="abs",G6&gt;G$5),AND(G6="abs",H6&gt;H$5)),"E",IF(OR(G6="abs",ISBLANK(G6)),H6/H$5*100,IF(OR(ISBLANK(H6),H6="abs"),G6/G$5*100,IF(OR(G6&gt;G$5,H6&gt;H$5),"E",(G6+H6)/(G$5+H$5)*100)))))))</f>
        <v/>
      </c>
      <c r="J6" s="11" t="str">
        <f t="shared" ref="J6:J35" si="3">IF(OR(AND(ISBLANK(G6),H6="abs"),AND(ISBLANK(H6),G6="abs"),AND(G6="abs",H6="abs")),"abs",IF(I6=" "," ",IF(I6="E"," ",IF(I6&gt;=75,"X",IF(I6&gt;=50,"/",".")))))</f>
        <v/>
      </c>
      <c r="K6" s="28"/>
      <c r="L6" s="28"/>
      <c r="M6" s="12" t="str">
        <f t="shared" ref="M6:M35" si="4">IF(OR(AND(ISBLANK(L6),ISBLANK(K6)),AND(ISBLANK(L$5),ISBLANK(K$5)))," ",IF(OR(AND(ISNUMBER(K6),K6&gt;K$5),AND(ISNUMBER(L6),L6&gt;L$5)),"E",IF(OR(AND(K6="abs",L6="abs"),AND(ISBLANK(K6),L6="abs"),AND(ISBLANK(L6),K6="abs")),"abs",IF(OR(AND(L6="abs",K6&gt;K$5),AND(K6="abs",L6&gt;L$5)),"E",IF(OR(K6="abs",ISBLANK(K6)),L6/L$5*100,IF(OR(ISBLANK(L6),L6="abs"),K6/K$5*100,IF(OR(K6&gt;K$5,L6&gt;L$5),"E",(K6+L6)/(K$5+L$5)*100)))))))</f>
        <v/>
      </c>
      <c r="N6" s="11" t="str">
        <f t="shared" ref="N6:N35" si="5">IF(OR(AND(ISBLANK(K6),L6="abs"),AND(ISBLANK(L6),K6="abs"),AND(K6="abs",L6="abs")),"abs",IF(M6=" "," ",IF(M6="E"," ",IF(M6&gt;=75,"X",IF(M6&gt;=50,"/",".")))))</f>
        <v/>
      </c>
      <c r="O6" s="28"/>
      <c r="P6" s="28"/>
      <c r="Q6" s="12" t="str">
        <f t="shared" ref="Q6:Q35" si="6">IF(OR(AND(ISBLANK(P6),ISBLANK(O6)),AND(ISBLANK(P$5),ISBLANK(O$5)))," ",IF(OR(AND(ISNUMBER(O6),O6&gt;O$5),AND(ISNUMBER(P6),P6&gt;P$5)),"E",IF(OR(AND(O6="abs",P6="abs"),AND(ISBLANK(O6),P6="abs"),AND(ISBLANK(P6),O6="abs")),"abs",IF(OR(AND(P6="abs",O6&gt;O$5),AND(O6="abs",P6&gt;P$5)),"E",IF(OR(O6="abs",ISBLANK(O6)),P6/P$5*100,IF(OR(ISBLANK(P6),P6="abs"),O6/O$5*100,IF(OR(O6&gt;O$5,P6&gt;P$5),"E",(O6+P6)/(O$5+P$5)*100)))))))</f>
        <v/>
      </c>
      <c r="R6" s="11" t="str">
        <f t="shared" ref="R6:R35" si="7">IF(OR(AND(ISBLANK(O6),P6="abs"),AND(ISBLANK(P6),O6="abs"),AND(O6="abs",P6="abs")),"abs",IF(Q6=" "," ",IF(Q6="E"," ",IF(Q6&gt;=75,"X",IF(Q6&gt;=50,"/",".")))))</f>
        <v/>
      </c>
      <c r="S6" s="28"/>
      <c r="T6" s="28"/>
      <c r="U6" s="12" t="str">
        <f t="shared" ref="U6:U35" si="8">IF(OR(AND(ISBLANK(T6),ISBLANK(S6)),AND(ISBLANK(T$5),ISBLANK(S$5)))," ",IF(OR(AND(ISNUMBER(S6),S6&gt;S$5),AND(ISNUMBER(T6),T6&gt;T$5)),"E",IF(OR(AND(S6="abs",T6="abs"),AND(ISBLANK(S6),T6="abs"),AND(ISBLANK(T6),S6="abs")),"abs",IF(OR(AND(T6="abs",S6&gt;S$5),AND(S6="abs",T6&gt;T$5)),"E",IF(OR(S6="abs",ISBLANK(S6)),T6/T$5*100,IF(OR(ISBLANK(T6),T6="abs"),S6/S$5*100,IF(OR(S6&gt;S$5,T6&gt;T$5),"E",(S6+T6)/(S$5+T$5)*100)))))))</f>
        <v/>
      </c>
      <c r="V6" s="11" t="str">
        <f t="shared" ref="V6:V35" si="9">IF(OR(AND(ISBLANK(S6),T6="abs"),AND(ISBLANK(T6),S6="abs"),AND(S6="abs",T6="abs")),"abs",IF(U6=" "," ",IF(U6="E"," ",IF(U6&gt;=75,"X",IF(U6&gt;=50,"/",".")))))</f>
        <v/>
      </c>
      <c r="W6" s="104"/>
      <c r="X6" s="7" t="str">
        <f>IF(ISBLANK(Fran!A6)," ",Fran!A6)</f>
        <v>Nom 1</v>
      </c>
      <c r="Y6" s="8" t="str">
        <f>IF(ISBLANK(Fran!B6)," ",Fran!B6)</f>
        <v>Prénom 1</v>
      </c>
      <c r="Z6" s="28"/>
      <c r="AA6" s="28"/>
      <c r="AB6" s="12" t="str">
        <f t="shared" ref="AB6:AB35" si="10">IF(OR(AND(ISBLANK(AA6),ISBLANK(Z6)),AND(ISBLANK(AA$5),ISBLANK(Z$5)))," ",IF(OR(AND(ISNUMBER(Z6),Z6&gt;Z$5),AND(ISNUMBER(AA6),AA6&gt;AA$5)),"E",IF(OR(AND(Z6="abs",AA6="abs"),AND(ISBLANK(Z6),AA6="abs"),AND(ISBLANK(AA6),Z6="abs")),"abs",IF(OR(AND(AA6="abs",Z6&gt;Z$5),AND(Z6="abs",AA6&gt;AA$5)),"E",IF(OR(Z6="abs",ISBLANK(Z6)),AA6/AA$5*100,IF(OR(ISBLANK(AA6),AA6="abs"),Z6/Z$5*100,IF(OR(Z6&gt;Z$5,AA6&gt;AA$5),"E",(Z6+AA6)/(Z$5+AA$5)*100)))))))</f>
        <v/>
      </c>
      <c r="AC6" s="11" t="str">
        <f t="shared" ref="AC6:AC35" si="11">IF(OR(AND(ISBLANK(Z6),AA6="abs"),AND(ISBLANK(AA6),Z6="abs"),AND(Z6="abs",AA6="abs")),"abs",IF(AB6=" "," ",IF(AB6="E"," ",IF(AB6&gt;=75,"X",IF(AB6&gt;=50,"/",".")))))</f>
        <v/>
      </c>
      <c r="AD6" s="28"/>
      <c r="AE6" s="28"/>
      <c r="AF6" s="12" t="str">
        <f t="shared" ref="AF6:AF35" si="12">IF(OR(AND(ISBLANK(AE6),ISBLANK(AD6)),AND(ISBLANK(AE$5),ISBLANK(AD$5)))," ",IF(OR(AND(ISNUMBER(AD6),AD6&gt;AD$5),AND(ISNUMBER(AE6),AE6&gt;AE$5)),"E",IF(OR(AND(AD6="abs",AE6="abs"),AND(ISBLANK(AD6),AE6="abs"),AND(ISBLANK(AE6),AD6="abs")),"abs",IF(OR(AND(AE6="abs",AD6&gt;AD$5),AND(AD6="abs",AE6&gt;AE$5)),"E",IF(OR(AD6="abs",ISBLANK(AD6)),AE6/AE$5*100,IF(OR(ISBLANK(AE6),AE6="abs"),AD6/AD$5*100,IF(OR(AD6&gt;AD$5,AE6&gt;AE$5),"E",(AD6+AE6)/(AD$5+AE$5)*100)))))))</f>
        <v/>
      </c>
      <c r="AG6" s="11" t="str">
        <f t="shared" ref="AG6:AG35" si="13">IF(OR(AND(ISBLANK(AD6),AE6="abs"),AND(ISBLANK(AE6),AD6="abs"),AND(AD6="abs",AE6="abs")),"abs",IF(AF6=" "," ",IF(AF6="E"," ",IF(AF6&gt;=75,"X",IF(AF6&gt;=50,"/",".")))))</f>
        <v/>
      </c>
      <c r="AH6" s="28"/>
      <c r="AI6" s="28"/>
      <c r="AJ6" s="12" t="str">
        <f t="shared" ref="AJ6:AJ35" si="14">IF(OR(AND(ISBLANK(AI6),ISBLANK(AH6)),AND(ISBLANK(AI$5),ISBLANK(AH$5)))," ",IF(OR(AND(ISNUMBER(AH6),AH6&gt;AH$5),AND(ISNUMBER(AI6),AI6&gt;AI$5)),"E",IF(OR(AND(AH6="abs",AI6="abs"),AND(ISBLANK(AH6),AI6="abs"),AND(ISBLANK(AI6),AH6="abs")),"abs",IF(OR(AND(AI6="abs",AH6&gt;AH$5),AND(AH6="abs",AI6&gt;AI$5)),"E",IF(OR(AH6="abs",ISBLANK(AH6)),AI6/AI$5*100,IF(OR(ISBLANK(AI6),AI6="abs"),AH6/AH$5*100,IF(OR(AH6&gt;AH$5,AI6&gt;AI$5),"E",(AH6+AI6)/(AH$5+AI$5)*100)))))))</f>
        <v/>
      </c>
      <c r="AK6" s="11" t="str">
        <f t="shared" ref="AK6:AK35" si="15">IF(OR(AND(ISBLANK(AH6),AI6="abs"),AND(ISBLANK(AI6),AH6="abs"),AND(AH6="abs",AI6="abs")),"abs",IF(AJ6=" "," ",IF(AJ6="E"," ",IF(AJ6&gt;=75,"X",IF(AJ6&gt;=50,"/",".")))))</f>
        <v/>
      </c>
      <c r="AL6" s="28"/>
      <c r="AM6" s="28"/>
      <c r="AN6" s="12" t="str">
        <f t="shared" ref="AN6:AN35" si="16">IF(OR(AND(ISBLANK(AM6),ISBLANK(AL6)),AND(ISBLANK(AM$5),ISBLANK(AL$5)))," ",IF(OR(AND(ISNUMBER(AL6),AL6&gt;AL$5),AND(ISNUMBER(AM6),AM6&gt;AM$5)),"E",IF(OR(AND(AL6="abs",AM6="abs"),AND(ISBLANK(AL6),AM6="abs"),AND(ISBLANK(AM6),AL6="abs")),"abs",IF(OR(AND(AM6="abs",AL6&gt;AL$5),AND(AL6="abs",AM6&gt;AM$5)),"E",IF(OR(AL6="abs",ISBLANK(AL6)),AM6/AM$5*100,IF(OR(ISBLANK(AM6),AM6="abs"),AL6/AL$5*100,IF(OR(AL6&gt;AL$5,AM6&gt;AM$5),"E",(AL6+AM6)/(AL$5+AM$5)*100)))))))</f>
        <v/>
      </c>
      <c r="AO6" s="11" t="str">
        <f t="shared" ref="AO6:AO35" si="17">IF(OR(AND(ISBLANK(AL6),AM6="abs"),AND(ISBLANK(AM6),AL6="abs"),AND(AL6="abs",AM6="abs")),"abs",IF(AN6=" "," ",IF(AN6="E"," ",IF(AN6&gt;=75,"X",IF(AN6&gt;=50,"/",".")))))</f>
        <v/>
      </c>
      <c r="AP6" s="28"/>
      <c r="AQ6" s="28"/>
      <c r="AR6" s="12" t="str">
        <f t="shared" ref="AR6:AR35" si="18">IF(OR(AND(ISBLANK(AQ6),ISBLANK(AP6)),AND(ISBLANK(AQ$5),ISBLANK(AP$5)))," ",IF(OR(AND(ISNUMBER(AP6),AP6&gt;AP$5),AND(ISNUMBER(AQ6),AQ6&gt;AQ$5)),"E",IF(OR(AND(AP6="abs",AQ6="abs"),AND(ISBLANK(AP6),AQ6="abs"),AND(ISBLANK(AQ6),AP6="abs")),"abs",IF(OR(AND(AQ6="abs",AP6&gt;AP$5),AND(AP6="abs",AQ6&gt;AQ$5)),"E",IF(OR(AP6="abs",ISBLANK(AP6)),AQ6/AQ$5*100,IF(OR(ISBLANK(AQ6),AQ6="abs"),AP6/AP$5*100,IF(OR(AP6&gt;AP$5,AQ6&gt;AQ$5),"E",(AP6+AQ6)/(AP$5+AQ$5)*100)))))))</f>
        <v/>
      </c>
      <c r="AS6" s="11" t="str">
        <f t="shared" ref="AS6:AS35" si="19">IF(OR(AND(ISBLANK(AP6),AQ6="abs"),AND(ISBLANK(AQ6),AP6="abs"),AND(AP6="abs",AQ6="abs")),"abs",IF(AR6=" "," ",IF(AR6="E"," ",IF(AR6&gt;=75,"X",IF(AR6&gt;=50,"/",".")))))</f>
        <v/>
      </c>
      <c r="AU6" s="7" t="str">
        <f>IF(ISBLANK(Fran!A6)," ",Fran!A6)</f>
        <v>Nom 1</v>
      </c>
      <c r="AV6" s="8" t="str">
        <f>IF(ISBLANK(Fran!B6)," ",Fran!B6)</f>
        <v>Prénom 1</v>
      </c>
      <c r="AW6" s="28"/>
      <c r="AX6" s="28"/>
      <c r="AY6" s="12" t="str">
        <f t="shared" ref="AY6:AY35" si="20">IF(OR(AND(ISBLANK(AX6),ISBLANK(AW6)),AND(ISBLANK(AX$5),ISBLANK(AW$5)))," ",IF(OR(AND(ISNUMBER(AW6),AW6&gt;AW$5),AND(ISNUMBER(AX6),AX6&gt;AX$5)),"E",IF(OR(AND(AW6="abs",AX6="abs"),AND(ISBLANK(AW6),AX6="abs"),AND(ISBLANK(AX6),AW6="abs")),"abs",IF(OR(AND(AX6="abs",AW6&gt;AW$5),AND(AW6="abs",AX6&gt;AX$5)),"E",IF(OR(AW6="abs",ISBLANK(AW6)),AX6/AX$5*100,IF(OR(ISBLANK(AX6),AX6="abs"),AW6/AW$5*100,IF(OR(AW6&gt;AW$5,AX6&gt;AX$5),"E",(AW6+AX6)/(AW$5+AX$5)*100)))))))</f>
        <v/>
      </c>
      <c r="AZ6" s="11" t="str">
        <f t="shared" ref="AZ6:AZ35" si="21">IF(OR(AND(ISBLANK(AW6),AX6="abs"),AND(ISBLANK(AX6),AW6="abs"),AND(AW6="abs",AX6="abs")),"abs",IF(AY6=" "," ",IF(AY6="E"," ",IF(AY6&gt;=75,"X",IF(AY6&gt;=50,"/",".")))))</f>
        <v/>
      </c>
      <c r="BA6" s="28"/>
      <c r="BB6" s="28"/>
      <c r="BC6" s="12" t="str">
        <f t="shared" ref="BC6:BC35" si="22">IF(OR(AND(ISBLANK(BB6),ISBLANK(BA6)),AND(ISBLANK(BB$5),ISBLANK(BA$5)))," ",IF(OR(AND(ISNUMBER(BA6),BA6&gt;BA$5),AND(ISNUMBER(BB6),BB6&gt;BB$5)),"E",IF(OR(AND(BA6="abs",BB6="abs"),AND(ISBLANK(BA6),BB6="abs"),AND(ISBLANK(BB6),BA6="abs")),"abs",IF(OR(AND(BB6="abs",BA6&gt;BA$5),AND(BA6="abs",BB6&gt;BB$5)),"E",IF(OR(BA6="abs",ISBLANK(BA6)),BB6/BB$5*100,IF(OR(ISBLANK(BB6),BB6="abs"),BA6/BA$5*100,IF(OR(BA6&gt;BA$5,BB6&gt;BB$5),"E",(BA6+BB6)/(BA$5+BB$5)*100)))))))</f>
        <v/>
      </c>
      <c r="BD6" s="11" t="str">
        <f t="shared" ref="BD6:BD35" si="23">IF(OR(AND(ISBLANK(BA6),BB6="abs"),AND(ISBLANK(BB6),BA6="abs"),AND(BA6="abs",BB6="abs")),"abs",IF(BC6=" "," ",IF(BC6="E"," ",IF(BC6&gt;=75,"X",IF(BC6&gt;=50,"/",".")))))</f>
        <v/>
      </c>
      <c r="BE6" s="28"/>
      <c r="BF6" s="28"/>
      <c r="BG6" s="12" t="str">
        <f t="shared" ref="BG6:BG35" si="24">IF(OR(AND(ISBLANK(BF6),ISBLANK(BE6)),AND(ISBLANK(BF$5),ISBLANK(BE$5)))," ",IF(OR(AND(ISNUMBER(BE6),BE6&gt;BE$5),AND(ISNUMBER(BF6),BF6&gt;BF$5)),"E",IF(OR(AND(BE6="abs",BF6="abs"),AND(ISBLANK(BE6),BF6="abs"),AND(ISBLANK(BF6),BE6="abs")),"abs",IF(OR(AND(BF6="abs",BE6&gt;BE$5),AND(BE6="abs",BF6&gt;BF$5)),"E",IF(OR(BE6="abs",ISBLANK(BE6)),BF6/BF$5*100,IF(OR(ISBLANK(BF6),BF6="abs"),BE6/BE$5*100,IF(OR(BE6&gt;BE$5,BF6&gt;BF$5),"E",(BE6+BF6)/(BE$5+BF$5)*100)))))))</f>
        <v/>
      </c>
      <c r="BH6" s="11" t="str">
        <f t="shared" ref="BH6:BH35" si="25">IF(OR(AND(ISBLANK(BE6),BF6="abs"),AND(ISBLANK(BF6),BE6="abs"),AND(BE6="abs",BF6="abs")),"abs",IF(BG6=" "," ",IF(BG6="E"," ",IF(BG6&gt;=75,"X",IF(BG6&gt;=50,"/",".")))))</f>
        <v/>
      </c>
      <c r="BI6" s="28"/>
      <c r="BJ6" s="28"/>
      <c r="BK6" s="12" t="str">
        <f t="shared" ref="BK6:BK35" si="26">IF(OR(AND(ISBLANK(BJ6),ISBLANK(BI6)),AND(ISBLANK(BJ$5),ISBLANK(BI$5)))," ",IF(OR(AND(ISNUMBER(BI6),BI6&gt;BI$5),AND(ISNUMBER(BJ6),BJ6&gt;BJ$5)),"E",IF(OR(AND(BI6="abs",BJ6="abs"),AND(ISBLANK(BI6),BJ6="abs"),AND(ISBLANK(BJ6),BI6="abs")),"abs",IF(OR(AND(BJ6="abs",BI6&gt;BI$5),AND(BI6="abs",BJ6&gt;BJ$5)),"E",IF(OR(BI6="abs",ISBLANK(BI6)),BJ6/BJ$5*100,IF(OR(ISBLANK(BJ6),BJ6="abs"),BI6/BI$5*100,IF(OR(BI6&gt;BI$5,BJ6&gt;BJ$5),"E",(BI6+BJ6)/(BI$5+BJ$5)*100)))))))</f>
        <v/>
      </c>
      <c r="BL6" s="11" t="str">
        <f t="shared" ref="BL6:BL35" si="27">IF(OR(AND(ISBLANK(BI6),BJ6="abs"),AND(ISBLANK(BJ6),BI6="abs"),AND(BI6="abs",BJ6="abs")),"abs",IF(BK6=" "," ",IF(BK6="E"," ",IF(BK6&gt;=75,"X",IF(BK6&gt;=50,"/",".")))))</f>
        <v/>
      </c>
      <c r="BM6" s="28"/>
      <c r="BN6" s="28"/>
      <c r="BO6" s="12" t="str">
        <f t="shared" ref="BO6:BO35" si="28">IF(OR(AND(ISBLANK(BN6),ISBLANK(BM6)),AND(ISBLANK(BN$5),ISBLANK(BM$5)))," ",IF(OR(AND(ISNUMBER(BM6),BM6&gt;BM$5),AND(ISNUMBER(BN6),BN6&gt;BN$5)),"E",IF(OR(AND(BM6="abs",BN6="abs"),AND(ISBLANK(BM6),BN6="abs"),AND(ISBLANK(BN6),BM6="abs")),"abs",IF(OR(AND(BN6="abs",BM6&gt;BM$5),AND(BM6="abs",BN6&gt;BN$5)),"E",IF(OR(BM6="abs",ISBLANK(BM6)),BN6/BN$5*100,IF(OR(ISBLANK(BN6),BN6="abs"),BM6/BM$5*100,IF(OR(BM6&gt;BM$5,BN6&gt;BN$5),"E",(BM6+BN6)/(BM$5+BN$5)*100)))))))</f>
        <v/>
      </c>
      <c r="BP6" s="11" t="str">
        <f t="shared" ref="BP6:BP35" si="29">IF(OR(AND(ISBLANK(BM6),BN6="abs"),AND(ISBLANK(BN6),BM6="abs"),AND(BM6="abs",BN6="abs")),"abs",IF(BO6=" "," ",IF(BO6="E"," ",IF(BO6&gt;=75,"X",IF(BO6&gt;=50,"/",".")))))</f>
        <v/>
      </c>
      <c r="BR6" s="7" t="str">
        <f>IF(ISBLANK(Fran!A6)," ",Fran!A6)</f>
        <v>Nom 1</v>
      </c>
      <c r="BS6" s="8" t="str">
        <f>IF(ISBLANK(Fran!B6)," ",Fran!B6)</f>
        <v>Prénom 1</v>
      </c>
      <c r="BT6" s="28"/>
      <c r="BU6" s="28"/>
      <c r="BV6" s="12" t="str">
        <f t="shared" ref="BV6:BV35" si="30">IF(OR(AND(ISBLANK(BU6),ISBLANK(BT6)),AND(ISBLANK(BU$5),ISBLANK(BT$5)))," ",IF(OR(AND(ISNUMBER(BT6),BT6&gt;BT$5),AND(ISNUMBER(BU6),BU6&gt;BU$5)),"E",IF(OR(AND(BT6="abs",BU6="abs"),AND(ISBLANK(BT6),BU6="abs"),AND(ISBLANK(BU6),BT6="abs")),"abs",IF(OR(AND(BU6="abs",BT6&gt;BT$5),AND(BT6="abs",BU6&gt;BU$5)),"E",IF(OR(BT6="abs",ISBLANK(BT6)),BU6/BU$5*100,IF(OR(ISBLANK(BU6),BU6="abs"),BT6/BT$5*100,IF(OR(BT6&gt;BT$5,BU6&gt;BU$5),"E",(BT6+BU6)/(BT$5+BU$5)*100)))))))</f>
        <v/>
      </c>
      <c r="BW6" s="11" t="str">
        <f t="shared" ref="BW6:BW35" si="31">IF(OR(AND(ISBLANK(BT6),BU6="abs"),AND(ISBLANK(BU6),BT6="abs"),AND(BT6="abs",BU6="abs")),"abs",IF(BV6=" "," ",IF(BV6="E"," ",IF(BV6&gt;=75,"X",IF(BV6&gt;=50,"/",".")))))</f>
        <v/>
      </c>
      <c r="BX6" s="28"/>
      <c r="BY6" s="28"/>
      <c r="BZ6" s="12" t="str">
        <f t="shared" ref="BZ6:BZ35" si="32">IF(OR(AND(ISBLANK(BY6),ISBLANK(BX6)),AND(ISBLANK(BY$5),ISBLANK(BX$5)))," ",IF(OR(AND(ISNUMBER(BX6),BX6&gt;BX$5),AND(ISNUMBER(BY6),BY6&gt;BY$5)),"E",IF(OR(AND(BX6="abs",BY6="abs"),AND(ISBLANK(BX6),BY6="abs"),AND(ISBLANK(BY6),BX6="abs")),"abs",IF(OR(AND(BY6="abs",BX6&gt;BX$5),AND(BX6="abs",BY6&gt;BY$5)),"E",IF(OR(BX6="abs",ISBLANK(BX6)),BY6/BY$5*100,IF(OR(ISBLANK(BY6),BY6="abs"),BX6/BX$5*100,IF(OR(BX6&gt;BX$5,BY6&gt;BY$5),"E",(BX6+BY6)/(BX$5+BY$5)*100)))))))</f>
        <v/>
      </c>
      <c r="CA6" s="11" t="str">
        <f t="shared" ref="CA6:CA35" si="33">IF(OR(AND(ISBLANK(BX6),BY6="abs"),AND(ISBLANK(BY6),BX6="abs"),AND(BX6="abs",BY6="abs")),"abs",IF(BZ6=" "," ",IF(BZ6="E"," ",IF(BZ6&gt;=75,"X",IF(BZ6&gt;=50,"/",".")))))</f>
        <v/>
      </c>
      <c r="CB6" s="28"/>
      <c r="CC6" s="28"/>
      <c r="CD6" s="12" t="str">
        <f t="shared" ref="CD6:CD35" si="34">IF(OR(AND(ISBLANK(CC6),ISBLANK(CB6)),AND(ISBLANK(CC$5),ISBLANK(CB$5)))," ",IF(OR(AND(ISNUMBER(CB6),CB6&gt;CB$5),AND(ISNUMBER(CC6),CC6&gt;CC$5)),"E",IF(OR(AND(CB6="abs",CC6="abs"),AND(ISBLANK(CB6),CC6="abs"),AND(ISBLANK(CC6),CB6="abs")),"abs",IF(OR(AND(CC6="abs",CB6&gt;CB$5),AND(CB6="abs",CC6&gt;CC$5)),"E",IF(OR(CB6="abs",ISBLANK(CB6)),CC6/CC$5*100,IF(OR(ISBLANK(CC6),CC6="abs"),CB6/CB$5*100,IF(OR(CB6&gt;CB$5,CC6&gt;CC$5),"E",(CB6+CC6)/(CB$5+CC$5)*100)))))))</f>
        <v/>
      </c>
      <c r="CE6" s="11" t="str">
        <f t="shared" ref="CE6:CE35" si="35">IF(OR(AND(ISBLANK(CB6),CC6="abs"),AND(ISBLANK(CC6),CB6="abs"),AND(CB6="abs",CC6="abs")),"abs",IF(CD6=" "," ",IF(CD6="E"," ",IF(CD6&gt;=75,"X",IF(CD6&gt;=50,"/",".")))))</f>
        <v/>
      </c>
      <c r="CF6" s="28"/>
      <c r="CG6" s="28"/>
      <c r="CH6" s="12" t="str">
        <f t="shared" ref="CH6:CH35" si="36">IF(OR(AND(ISBLANK(CG6),ISBLANK(CF6)),AND(ISBLANK(CG$5),ISBLANK(CF$5)))," ",IF(OR(AND(ISNUMBER(CF6),CF6&gt;CF$5),AND(ISNUMBER(CG6),CG6&gt;CG$5)),"E",IF(OR(AND(CF6="abs",CG6="abs"),AND(ISBLANK(CF6),CG6="abs"),AND(ISBLANK(CG6),CF6="abs")),"abs",IF(OR(AND(CG6="abs",CF6&gt;CF$5),AND(CF6="abs",CG6&gt;CG$5)),"E",IF(OR(CF6="abs",ISBLANK(CF6)),CG6/CG$5*100,IF(OR(ISBLANK(CG6),CG6="abs"),CF6/CF$5*100,IF(OR(CF6&gt;CF$5,CG6&gt;CG$5),"E",(CF6+CG6)/(CF$5+CG$5)*100)))))))</f>
        <v/>
      </c>
      <c r="CI6" s="11" t="str">
        <f t="shared" ref="CI6:CI35" si="37">IF(OR(AND(ISBLANK(CF6),CG6="abs"),AND(ISBLANK(CG6),CF6="abs"),AND(CF6="abs",CG6="abs")),"abs",IF(CH6=" "," ",IF(CH6="E"," ",IF(CH6&gt;=75,"X",IF(CH6&gt;=50,"/",".")))))</f>
        <v/>
      </c>
      <c r="CJ6" s="28"/>
      <c r="CK6" s="28"/>
      <c r="CL6" s="12" t="str">
        <f t="shared" ref="CL6:CL35" si="38">IF(OR(AND(ISBLANK(CK6),ISBLANK(CJ6)),AND(ISBLANK(CK$5),ISBLANK(CJ$5)))," ",IF(OR(AND(ISNUMBER(CJ6),CJ6&gt;CJ$5),AND(ISNUMBER(CK6),CK6&gt;CK$5)),"E",IF(OR(AND(CJ6="abs",CK6="abs"),AND(ISBLANK(CJ6),CK6="abs"),AND(ISBLANK(CK6),CJ6="abs")),"abs",IF(OR(AND(CK6="abs",CJ6&gt;CJ$5),AND(CJ6="abs",CK6&gt;CK$5)),"E",IF(OR(CJ6="abs",ISBLANK(CJ6)),CK6/CK$5*100,IF(OR(ISBLANK(CK6),CK6="abs"),CJ6/CJ$5*100,IF(OR(CJ6&gt;CJ$5,CK6&gt;CK$5),"E",(CJ6+CK6)/(CJ$5+CK$5)*100)))))))</f>
        <v/>
      </c>
      <c r="CM6" s="11" t="str">
        <f t="shared" ref="CM6:CM35" si="39">IF(OR(AND(ISBLANK(CJ6),CK6="abs"),AND(ISBLANK(CK6),CJ6="abs"),AND(CJ6="abs",CK6="abs")),"abs",IF(CL6=" "," ",IF(CL6="E"," ",IF(CL6&gt;=75,"X",IF(CL6&gt;=50,"/",".")))))</f>
        <v/>
      </c>
      <c r="CO6" s="7" t="str">
        <f>IF(ISBLANK(Fran!A6)," ",Fran!A6)</f>
        <v>Nom 1</v>
      </c>
      <c r="CP6" s="8" t="str">
        <f>IF(ISBLANK(Fran!B6)," ",Fran!B6)</f>
        <v>Prénom 1</v>
      </c>
      <c r="CQ6" s="28"/>
      <c r="CR6" s="28"/>
      <c r="CS6" s="12" t="str">
        <f t="shared" ref="CS6:CS35" si="40">IF(OR(AND(ISBLANK(CR6),ISBLANK(CQ6)),AND(ISBLANK(CR$5),ISBLANK(CQ$5)))," ",IF(OR(AND(ISNUMBER(CQ6),CQ6&gt;CQ$5),AND(ISNUMBER(CR6),CR6&gt;CR$5)),"E",IF(OR(AND(CQ6="abs",CR6="abs"),AND(ISBLANK(CQ6),CR6="abs"),AND(ISBLANK(CR6),CQ6="abs")),"abs",IF(OR(AND(CR6="abs",CQ6&gt;CQ$5),AND(CQ6="abs",CR6&gt;CR$5)),"E",IF(OR(CQ6="abs",ISBLANK(CQ6)),CR6/CR$5*100,IF(OR(ISBLANK(CR6),CR6="abs"),CQ6/CQ$5*100,IF(OR(CQ6&gt;CQ$5,CR6&gt;CR$5),"E",(CQ6+CR6)/(CQ$5+CR$5)*100)))))))</f>
        <v/>
      </c>
      <c r="CT6" s="11" t="str">
        <f t="shared" ref="CT6:CT35" si="41">IF(OR(AND(ISBLANK(CQ6),CR6="abs"),AND(ISBLANK(CR6),CQ6="abs"),AND(CQ6="abs",CR6="abs")),"abs",IF(CS6=" "," ",IF(CS6="E"," ",IF(CS6&gt;=75,"X",IF(CS6&gt;=50,"/",".")))))</f>
        <v/>
      </c>
      <c r="CU6" s="28"/>
      <c r="CV6" s="28"/>
      <c r="CW6" s="12" t="str">
        <f t="shared" ref="CW6:CW35" si="42">IF(OR(AND(ISBLANK(CV6),ISBLANK(CU6)),AND(ISBLANK(CV$5),ISBLANK(CU$5)))," ",IF(OR(AND(ISNUMBER(CU6),CU6&gt;CU$5),AND(ISNUMBER(CV6),CV6&gt;CV$5)),"E",IF(OR(AND(CU6="abs",CV6="abs"),AND(ISBLANK(CU6),CV6="abs"),AND(ISBLANK(CV6),CU6="abs")),"abs",IF(OR(AND(CV6="abs",CU6&gt;CU$5),AND(CU6="abs",CV6&gt;CV$5)),"E",IF(OR(CU6="abs",ISBLANK(CU6)),CV6/CV$5*100,IF(OR(ISBLANK(CV6),CV6="abs"),CU6/CU$5*100,IF(OR(CU6&gt;CU$5,CV6&gt;CV$5),"E",(CU6+CV6)/(CU$5+CV$5)*100)))))))</f>
        <v/>
      </c>
      <c r="CX6" s="11" t="str">
        <f t="shared" ref="CX6:CX35" si="43">IF(OR(AND(ISBLANK(CU6),CV6="abs"),AND(ISBLANK(CV6),CU6="abs"),AND(CU6="abs",CV6="abs")),"abs",IF(CW6=" "," ",IF(CW6="E"," ",IF(CW6&gt;=75,"X",IF(CW6&gt;=50,"/",".")))))</f>
        <v/>
      </c>
      <c r="CY6" s="28"/>
      <c r="CZ6" s="28"/>
      <c r="DA6" s="12" t="str">
        <f t="shared" ref="DA6:DA35" si="44">IF(OR(AND(ISBLANK(CZ6),ISBLANK(CY6)),AND(ISBLANK(CZ$5),ISBLANK(CY$5)))," ",IF(OR(AND(ISNUMBER(CY6),CY6&gt;CY$5),AND(ISNUMBER(CZ6),CZ6&gt;CZ$5)),"E",IF(OR(AND(CY6="abs",CZ6="abs"),AND(ISBLANK(CY6),CZ6="abs"),AND(ISBLANK(CZ6),CY6="abs")),"abs",IF(OR(AND(CZ6="abs",CY6&gt;CY$5),AND(CY6="abs",CZ6&gt;CZ$5)),"E",IF(OR(CY6="abs",ISBLANK(CY6)),CZ6/CZ$5*100,IF(OR(ISBLANK(CZ6),CZ6="abs"),CY6/CY$5*100,IF(OR(CY6&gt;CY$5,CZ6&gt;CZ$5),"E",(CY6+CZ6)/(CY$5+CZ$5)*100)))))))</f>
        <v/>
      </c>
      <c r="DB6" s="11" t="str">
        <f t="shared" ref="DB6:DB35" si="45">IF(OR(AND(ISBLANK(CY6),CZ6="abs"),AND(ISBLANK(CZ6),CY6="abs"),AND(CY6="abs",CZ6="abs")),"abs",IF(DA6=" "," ",IF(DA6="E"," ",IF(DA6&gt;=75,"X",IF(DA6&gt;=50,"/",".")))))</f>
        <v/>
      </c>
      <c r="DC6" s="28"/>
      <c r="DD6" s="28"/>
      <c r="DE6" s="12" t="str">
        <f t="shared" ref="DE6:DE35" si="46">IF(OR(AND(ISBLANK(DD6),ISBLANK(DC6)),AND(ISBLANK(DD$5),ISBLANK(DC$5)))," ",IF(OR(AND(ISNUMBER(DC6),DC6&gt;DC$5),AND(ISNUMBER(DD6),DD6&gt;DD$5)),"E",IF(OR(AND(DC6="abs",DD6="abs"),AND(ISBLANK(DC6),DD6="abs"),AND(ISBLANK(DD6),DC6="abs")),"abs",IF(OR(AND(DD6="abs",DC6&gt;DC$5),AND(DC6="abs",DD6&gt;DD$5)),"E",IF(OR(DC6="abs",ISBLANK(DC6)),DD6/DD$5*100,IF(OR(ISBLANK(DD6),DD6="abs"),DC6/DC$5*100,IF(OR(DC6&gt;DC$5,DD6&gt;DD$5),"E",(DC6+DD6)/(DC$5+DD$5)*100)))))))</f>
        <v/>
      </c>
      <c r="DF6" s="11" t="str">
        <f t="shared" ref="DF6:DF35" si="47">IF(OR(AND(ISBLANK(DC6),DD6="abs"),AND(ISBLANK(DD6),DC6="abs"),AND(DC6="abs",DD6="abs")),"abs",IF(DE6=" "," ",IF(DE6="E"," ",IF(DE6&gt;=75,"X",IF(DE6&gt;=50,"/",".")))))</f>
        <v/>
      </c>
      <c r="DG6" s="28"/>
      <c r="DH6" s="28"/>
      <c r="DI6" s="12" t="str">
        <f t="shared" ref="DI6:DI35" si="48">IF(OR(AND(ISBLANK(DH6),ISBLANK(DG6)),AND(ISBLANK(DH$5),ISBLANK(DG$5)))," ",IF(OR(AND(ISNUMBER(DG6),DG6&gt;DG$5),AND(ISNUMBER(DH6),DH6&gt;DH$5)),"E",IF(OR(AND(DG6="abs",DH6="abs"),AND(ISBLANK(DG6),DH6="abs"),AND(ISBLANK(DH6),DG6="abs")),"abs",IF(OR(AND(DH6="abs",DG6&gt;DG$5),AND(DG6="abs",DH6&gt;DH$5)),"E",IF(OR(DG6="abs",ISBLANK(DG6)),DH6/DH$5*100,IF(OR(ISBLANK(DH6),DH6="abs"),DG6/DG$5*100,IF(OR(DG6&gt;DG$5,DH6&gt;DH$5),"E",(DG6+DH6)/(DG$5+DH$5)*100)))))))</f>
        <v/>
      </c>
      <c r="DJ6" s="11" t="str">
        <f t="shared" ref="DJ6:DJ35" si="49">IF(OR(AND(ISBLANK(DG6),DH6="abs"),AND(ISBLANK(DH6),DG6="abs"),AND(DG6="abs",DH6="abs")),"abs",IF(DI6=" "," ",IF(DI6="E"," ",IF(DI6&gt;=75,"X",IF(DI6&gt;=50,"/",".")))))</f>
        <v/>
      </c>
      <c r="DL6" s="7" t="str">
        <f>IF(ISBLANK(Fran!A6)," ",Fran!A6)</f>
        <v>Nom 1</v>
      </c>
      <c r="DM6" s="8" t="str">
        <f>IF(ISBLANK(Fran!B6)," ",Fran!B6)</f>
        <v>Prénom 1</v>
      </c>
      <c r="DN6" s="28"/>
      <c r="DO6" s="28"/>
      <c r="DP6" s="12" t="str">
        <f t="shared" ref="DP6:DP35" si="50">IF(OR(AND(ISBLANK(DO6),ISBLANK(DN6)),AND(ISBLANK(DO$5),ISBLANK(DN$5)))," ",IF(OR(AND(ISNUMBER(DN6),DN6&gt;DN$5),AND(ISNUMBER(DO6),DO6&gt;DO$5)),"E",IF(OR(AND(DN6="abs",DO6="abs"),AND(ISBLANK(DN6),DO6="abs"),AND(ISBLANK(DO6),DN6="abs")),"abs",IF(OR(AND(DO6="abs",DN6&gt;DN$5),AND(DN6="abs",DO6&gt;DO$5)),"E",IF(OR(DN6="abs",ISBLANK(DN6)),DO6/DO$5*100,IF(OR(ISBLANK(DO6),DO6="abs"),DN6/DN$5*100,IF(OR(DN6&gt;DN$5,DO6&gt;DO$5),"E",(DN6+DO6)/(DN$5+DO$5)*100)))))))</f>
        <v/>
      </c>
      <c r="DQ6" s="11" t="str">
        <f t="shared" ref="DQ6:DQ35" si="51">IF(OR(AND(ISBLANK(DN6),DO6="abs"),AND(ISBLANK(DO6),DN6="abs"),AND(DN6="abs",DO6="abs")),"abs",IF(DP6=" "," ",IF(DP6="E"," ",IF(DP6&gt;=75,"X",IF(DP6&gt;=50,"/",".")))))</f>
        <v/>
      </c>
      <c r="DR6" s="28"/>
      <c r="DS6" s="28"/>
      <c r="DT6" s="12" t="str">
        <f t="shared" ref="DT6:DT35" si="52">IF(OR(AND(ISBLANK(DS6),ISBLANK(DR6)),AND(ISBLANK(DS$5),ISBLANK(DR$5)))," ",IF(OR(AND(ISNUMBER(DR6),DR6&gt;DR$5),AND(ISNUMBER(DS6),DS6&gt;DS$5)),"E",IF(OR(AND(DR6="abs",DS6="abs"),AND(ISBLANK(DR6),DS6="abs"),AND(ISBLANK(DS6),DR6="abs")),"abs",IF(OR(AND(DS6="abs",DR6&gt;DR$5),AND(DR6="abs",DS6&gt;DS$5)),"E",IF(OR(DR6="abs",ISBLANK(DR6)),DS6/DS$5*100,IF(OR(ISBLANK(DS6),DS6="abs"),DR6/DR$5*100,IF(OR(DR6&gt;DR$5,DS6&gt;DS$5),"E",(DR6+DS6)/(DR$5+DS$5)*100)))))))</f>
        <v/>
      </c>
      <c r="DU6" s="11" t="str">
        <f t="shared" ref="DU6:DU35" si="53">IF(OR(AND(ISBLANK(DR6),DS6="abs"),AND(ISBLANK(DS6),DR6="abs"),AND(DR6="abs",DS6="abs")),"abs",IF(DT6=" "," ",IF(DT6="E"," ",IF(DT6&gt;=75,"X",IF(DT6&gt;=50,"/",".")))))</f>
        <v/>
      </c>
      <c r="DV6" s="28"/>
      <c r="DW6" s="28"/>
      <c r="DX6" s="12" t="str">
        <f t="shared" ref="DX6:DX35" si="54">IF(OR(AND(ISBLANK(DW6),ISBLANK(DV6)),AND(ISBLANK(DW$5),ISBLANK(DV$5)))," ",IF(OR(AND(ISNUMBER(DV6),DV6&gt;DV$5),AND(ISNUMBER(DW6),DW6&gt;DW$5)),"E",IF(OR(AND(DV6="abs",DW6="abs"),AND(ISBLANK(DV6),DW6="abs"),AND(ISBLANK(DW6),DV6="abs")),"abs",IF(OR(AND(DW6="abs",DV6&gt;DV$5),AND(DV6="abs",DW6&gt;DW$5)),"E",IF(OR(DV6="abs",ISBLANK(DV6)),DW6/DW$5*100,IF(OR(ISBLANK(DW6),DW6="abs"),DV6/DV$5*100,IF(OR(DV6&gt;DV$5,DW6&gt;DW$5),"E",(DV6+DW6)/(DV$5+DW$5)*100)))))))</f>
        <v/>
      </c>
      <c r="DY6" s="11" t="str">
        <f t="shared" ref="DY6:DY35" si="55">IF(OR(AND(ISBLANK(DV6),DW6="abs"),AND(ISBLANK(DW6),DV6="abs"),AND(DV6="abs",DW6="abs")),"abs",IF(DX6=" "," ",IF(DX6="E"," ",IF(DX6&gt;=75,"X",IF(DX6&gt;=50,"/",".")))))</f>
        <v/>
      </c>
      <c r="DZ6" s="28"/>
      <c r="EA6" s="28"/>
      <c r="EB6" s="12" t="str">
        <f t="shared" ref="EB6:EB35" si="56">IF(OR(AND(ISBLANK(EA6),ISBLANK(DZ6)),AND(ISBLANK(EA$5),ISBLANK(DZ$5)))," ",IF(OR(AND(ISNUMBER(DZ6),DZ6&gt;DZ$5),AND(ISNUMBER(EA6),EA6&gt;EA$5)),"E",IF(OR(AND(DZ6="abs",EA6="abs"),AND(ISBLANK(DZ6),EA6="abs"),AND(ISBLANK(EA6),DZ6="abs")),"abs",IF(OR(AND(EA6="abs",DZ6&gt;DZ$5),AND(DZ6="abs",EA6&gt;EA$5)),"E",IF(OR(DZ6="abs",ISBLANK(DZ6)),EA6/EA$5*100,IF(OR(ISBLANK(EA6),EA6="abs"),DZ6/DZ$5*100,IF(OR(DZ6&gt;DZ$5,EA6&gt;EA$5),"E",(DZ6+EA6)/(DZ$5+EA$5)*100)))))))</f>
        <v/>
      </c>
      <c r="EC6" s="11" t="str">
        <f t="shared" ref="EC6:EC35" si="57">IF(OR(AND(ISBLANK(DZ6),EA6="abs"),AND(ISBLANK(EA6),DZ6="abs"),AND(DZ6="abs",EA6="abs")),"abs",IF(EB6=" "," ",IF(EB6="E"," ",IF(EB6&gt;=75,"X",IF(EB6&gt;=50,"/",".")))))</f>
        <v/>
      </c>
      <c r="ED6" s="28"/>
      <c r="EE6" s="28"/>
      <c r="EF6" s="12" t="str">
        <f t="shared" ref="EF6:EF35" si="58">IF(OR(AND(ISBLANK(EE6),ISBLANK(ED6)),AND(ISBLANK(EE$5),ISBLANK(ED$5)))," ",IF(OR(AND(ISNUMBER(ED6),ED6&gt;ED$5),AND(ISNUMBER(EE6),EE6&gt;EE$5)),"E",IF(OR(AND(ED6="abs",EE6="abs"),AND(ISBLANK(ED6),EE6="abs"),AND(ISBLANK(EE6),ED6="abs")),"abs",IF(OR(AND(EE6="abs",ED6&gt;ED$5),AND(ED6="abs",EE6&gt;EE$5)),"E",IF(OR(ED6="abs",ISBLANK(ED6)),EE6/EE$5*100,IF(OR(ISBLANK(EE6),EE6="abs"),ED6/ED$5*100,IF(OR(ED6&gt;ED$5,EE6&gt;EE$5),"E",(ED6+EE6)/(ED$5+EE$5)*100)))))))</f>
        <v/>
      </c>
      <c r="EG6" s="11" t="str">
        <f t="shared" ref="EG6:EG35" si="59">IF(OR(AND(ISBLANK(ED6),EE6="abs"),AND(ISBLANK(EE6),ED6="abs"),AND(ED6="abs",EE6="abs")),"abs",IF(EF6=" "," ",IF(EF6="E"," ",IF(EF6&gt;=75,"X",IF(EF6&gt;=50,"/",".")))))</f>
        <v/>
      </c>
      <c r="EI6" s="7" t="str">
        <f>IF(ISBLANK(Fran!$A6)," ",Fran!$A6)</f>
        <v>Nom 1</v>
      </c>
      <c r="EJ6" s="8" t="str">
        <f>IF(ISBLANK(Fran!$B6)," ",Fran!$B6)</f>
        <v>Prénom 1</v>
      </c>
      <c r="EK6" s="28"/>
      <c r="EL6" s="28"/>
      <c r="EM6" s="12" t="str">
        <f t="shared" ref="EM6:EM35" si="60">IF(OR(AND(ISBLANK(EL6),ISBLANK(EK6)),AND(ISBLANK(EL$5),ISBLANK(EK$5)))," ",IF(OR(AND(ISNUMBER(EK6),EK6&gt;EK$5),AND(ISNUMBER(EL6),EL6&gt;EL$5)),"E",IF(OR(AND(EK6="abs",EL6="abs"),AND(ISBLANK(EK6),EL6="abs"),AND(ISBLANK(EL6),EK6="abs")),"abs",IF(OR(AND(EL6="abs",EK6&gt;EK$5),AND(EK6="abs",EL6&gt;EL$5)),"E",IF(OR(EK6="abs",ISBLANK(EK6)),EL6/EL$5*100,IF(OR(ISBLANK(EL6),EL6="abs"),EK6/EK$5*100,IF(OR(EK6&gt;EK$5,EL6&gt;EL$5),"E",(EK6+EL6)/(EK$5+EL$5)*100)))))))</f>
        <v/>
      </c>
      <c r="EN6" s="11" t="str">
        <f t="shared" ref="EN6:EN35" si="61">IF(OR(AND(ISBLANK(EK6),EL6="abs"),AND(ISBLANK(EL6),EK6="abs"),AND(EK6="abs",EL6="abs")),"abs",IF(EM6=" "," ",IF(EM6="E"," ",IF(EM6&gt;=75,"X",IF(EM6&gt;=50,"/",".")))))</f>
        <v/>
      </c>
      <c r="EO6" s="28"/>
      <c r="EP6" s="28"/>
      <c r="EQ6" s="12" t="str">
        <f t="shared" ref="EQ6:EQ35" si="62">IF(OR(AND(ISBLANK(EP6),ISBLANK(EO6)),AND(ISBLANK(EP$5),ISBLANK(EO$5)))," ",IF(OR(AND(ISNUMBER(EO6),EO6&gt;EO$5),AND(ISNUMBER(EP6),EP6&gt;EP$5)),"E",IF(OR(AND(EO6="abs",EP6="abs"),AND(ISBLANK(EO6),EP6="abs"),AND(ISBLANK(EP6),EO6="abs")),"abs",IF(OR(AND(EP6="abs",EO6&gt;EO$5),AND(EO6="abs",EP6&gt;EP$5)),"E",IF(OR(EO6="abs",ISBLANK(EO6)),EP6/EP$5*100,IF(OR(ISBLANK(EP6),EP6="abs"),EO6/EO$5*100,IF(OR(EO6&gt;EO$5,EP6&gt;EP$5),"E",(EO6+EP6)/(EO$5+EP$5)*100)))))))</f>
        <v/>
      </c>
      <c r="ER6" s="11" t="str">
        <f t="shared" ref="ER6:ER35" si="63">IF(OR(AND(ISBLANK(EO6),EP6="abs"),AND(ISBLANK(EP6),EO6="abs"),AND(EO6="abs",EP6="abs")),"abs",IF(EQ6=" "," ",IF(EQ6="E"," ",IF(EQ6&gt;=75,"X",IF(EQ6&gt;=50,"/",".")))))</f>
        <v/>
      </c>
      <c r="ES6" s="28"/>
      <c r="ET6" s="28"/>
      <c r="EU6" s="12" t="str">
        <f t="shared" ref="EU6:EU35" si="64">IF(OR(AND(ISBLANK(ET6),ISBLANK(ES6)),AND(ISBLANK(ET$5),ISBLANK(ES$5)))," ",IF(OR(AND(ISNUMBER(ES6),ES6&gt;ES$5),AND(ISNUMBER(ET6),ET6&gt;ET$5)),"E",IF(OR(AND(ES6="abs",ET6="abs"),AND(ISBLANK(ES6),ET6="abs"),AND(ISBLANK(ET6),ES6="abs")),"abs",IF(OR(AND(ET6="abs",ES6&gt;ES$5),AND(ES6="abs",ET6&gt;ET$5)),"E",IF(OR(ES6="abs",ISBLANK(ES6)),ET6/ET$5*100,IF(OR(ISBLANK(ET6),ET6="abs"),ES6/ES$5*100,IF(OR(ES6&gt;ES$5,ET6&gt;ET$5),"E",(ES6+ET6)/(ES$5+ET$5)*100)))))))</f>
        <v/>
      </c>
      <c r="EV6" s="11" t="str">
        <f t="shared" ref="EV6:EV35" si="65">IF(OR(AND(ISBLANK(ES6),ET6="abs"),AND(ISBLANK(ET6),ES6="abs"),AND(ES6="abs",ET6="abs")),"abs",IF(EU6=" "," ",IF(EU6="E"," ",IF(EU6&gt;=75,"X",IF(EU6&gt;=50,"/",".")))))</f>
        <v/>
      </c>
      <c r="EW6" s="28"/>
      <c r="EX6" s="28"/>
      <c r="EY6" s="12" t="str">
        <f t="shared" ref="EY6:EY35" si="66">IF(OR(AND(ISBLANK(EX6),ISBLANK(EW6)),AND(ISBLANK(EX$5),ISBLANK(EW$5)))," ",IF(OR(AND(ISNUMBER(EW6),EW6&gt;EW$5),AND(ISNUMBER(EX6),EX6&gt;EX$5)),"E",IF(OR(AND(EW6="abs",EX6="abs"),AND(ISBLANK(EW6),EX6="abs"),AND(ISBLANK(EX6),EW6="abs")),"abs",IF(OR(AND(EX6="abs",EW6&gt;EW$5),AND(EW6="abs",EX6&gt;EX$5)),"E",IF(OR(EW6="abs",ISBLANK(EW6)),EX6/EX$5*100,IF(OR(ISBLANK(EX6),EX6="abs"),EW6/EW$5*100,IF(OR(EW6&gt;EW$5,EX6&gt;EX$5),"E",(EW6+EX6)/(EW$5+EX$5)*100)))))))</f>
        <v/>
      </c>
      <c r="EZ6" s="11" t="str">
        <f t="shared" ref="EZ6:EZ35" si="67">IF(OR(AND(ISBLANK(EW6),EX6="abs"),AND(ISBLANK(EX6),EW6="abs"),AND(EW6="abs",EX6="abs")),"abs",IF(EY6=" "," ",IF(EY6="E"," ",IF(EY6&gt;=75,"X",IF(EY6&gt;=50,"/",".")))))</f>
        <v/>
      </c>
      <c r="FA6" s="28"/>
      <c r="FB6" s="28"/>
      <c r="FC6" s="12" t="str">
        <f t="shared" ref="FC6:FC35" si="68">IF(OR(AND(ISBLANK(FB6),ISBLANK(FA6)),AND(ISBLANK(FB$5),ISBLANK(FA$5)))," ",IF(OR(AND(ISNUMBER(FA6),FA6&gt;FA$5),AND(ISNUMBER(FB6),FB6&gt;FB$5)),"E",IF(OR(AND(FA6="abs",FB6="abs"),AND(ISBLANK(FA6),FB6="abs"),AND(ISBLANK(FB6),FA6="abs")),"abs",IF(OR(AND(FB6="abs",FA6&gt;FA$5),AND(FA6="abs",FB6&gt;FB$5)),"E",IF(OR(FA6="abs",ISBLANK(FA6)),FB6/FB$5*100,IF(OR(ISBLANK(FB6),FB6="abs"),FA6/FA$5*100,IF(OR(FA6&gt;FA$5,FB6&gt;FB$5),"E",(FA6+FB6)/(FA$5+FB$5)*100)))))))</f>
        <v/>
      </c>
      <c r="FD6" s="11" t="str">
        <f t="shared" ref="FD6:FD35" si="69">IF(OR(AND(ISBLANK(FA6),FB6="abs"),AND(ISBLANK(FB6),FA6="abs"),AND(FA6="abs",FB6="abs")),"abs",IF(FC6=" "," ",IF(FC6="E"," ",IF(FC6&gt;=75,"X",IF(FC6&gt;=50,"/",".")))))</f>
        <v/>
      </c>
      <c r="FF6" s="7" t="str">
        <f>IF(ISBLANK(Fran!$A6)," ",Fran!$A6)</f>
        <v>Nom 1</v>
      </c>
      <c r="FG6" s="8" t="str">
        <f>IF(ISBLANK(Fran!$B6)," ",Fran!$B6)</f>
        <v>Prénom 1</v>
      </c>
      <c r="FH6" s="28"/>
      <c r="FI6" s="28"/>
      <c r="FJ6" s="12" t="str">
        <f t="shared" ref="FJ6:FJ35" si="70">IF(OR(AND(ISBLANK(FI6),ISBLANK(FH6)),AND(ISBLANK(FI$5),ISBLANK(FH$5)))," ",IF(OR(AND(ISNUMBER(FH6),FH6&gt;FH$5),AND(ISNUMBER(FI6),FI6&gt;FI$5)),"E",IF(OR(AND(FH6="abs",FI6="abs"),AND(ISBLANK(FH6),FI6="abs"),AND(ISBLANK(FI6),FH6="abs")),"abs",IF(OR(AND(FI6="abs",FH6&gt;FH$5),AND(FH6="abs",FI6&gt;FI$5)),"E",IF(OR(FH6="abs",ISBLANK(FH6)),FI6/FI$5*100,IF(OR(ISBLANK(FI6),FI6="abs"),FH6/FH$5*100,IF(OR(FH6&gt;FH$5,FI6&gt;FI$5),"E",(FH6+FI6)/(FH$5+FI$5)*100)))))))</f>
        <v/>
      </c>
      <c r="FK6" s="11" t="str">
        <f t="shared" ref="FK6:FK35" si="71">IF(OR(AND(ISBLANK(FH6),FI6="abs"),AND(ISBLANK(FI6),FH6="abs"),AND(FH6="abs",FI6="abs")),"abs",IF(FJ6=" "," ",IF(FJ6="E"," ",IF(FJ6&gt;=75,"X",IF(FJ6&gt;=50,"/",".")))))</f>
        <v/>
      </c>
      <c r="FL6" s="28"/>
      <c r="FM6" s="28"/>
      <c r="FN6" s="12" t="str">
        <f t="shared" ref="FN6:FN35" si="72">IF(OR(AND(ISBLANK(FM6),ISBLANK(FL6)),AND(ISBLANK(FM$5),ISBLANK(FL$5)))," ",IF(OR(AND(ISNUMBER(FL6),FL6&gt;FL$5),AND(ISNUMBER(FM6),FM6&gt;FM$5)),"E",IF(OR(AND(FL6="abs",FM6="abs"),AND(ISBLANK(FL6),FM6="abs"),AND(ISBLANK(FM6),FL6="abs")),"abs",IF(OR(AND(FM6="abs",FL6&gt;FL$5),AND(FL6="abs",FM6&gt;FM$5)),"E",IF(OR(FL6="abs",ISBLANK(FL6)),FM6/FM$5*100,IF(OR(ISBLANK(FM6),FM6="abs"),FL6/FL$5*100,IF(OR(FL6&gt;FL$5,FM6&gt;FM$5),"E",(FL6+FM6)/(FL$5+FM$5)*100)))))))</f>
        <v/>
      </c>
      <c r="FO6" s="11" t="str">
        <f t="shared" ref="FO6:FO35" si="73">IF(OR(AND(ISBLANK(FL6),FM6="abs"),AND(ISBLANK(FM6),FL6="abs"),AND(FL6="abs",FM6="abs")),"abs",IF(FN6=" "," ",IF(FN6="E"," ",IF(FN6&gt;=75,"X",IF(FN6&gt;=50,"/",".")))))</f>
        <v/>
      </c>
      <c r="FP6" s="28"/>
      <c r="FQ6" s="28"/>
      <c r="FR6" s="12" t="str">
        <f t="shared" ref="FR6:FR35" si="74">IF(OR(AND(ISBLANK(FQ6),ISBLANK(FP6)),AND(ISBLANK(FQ$5),ISBLANK(FP$5)))," ",IF(OR(AND(ISNUMBER(FP6),FP6&gt;FP$5),AND(ISNUMBER(FQ6),FQ6&gt;FQ$5)),"E",IF(OR(AND(FP6="abs",FQ6="abs"),AND(ISBLANK(FP6),FQ6="abs"),AND(ISBLANK(FQ6),FP6="abs")),"abs",IF(OR(AND(FQ6="abs",FP6&gt;FP$5),AND(FP6="abs",FQ6&gt;FQ$5)),"E",IF(OR(FP6="abs",ISBLANK(FP6)),FQ6/FQ$5*100,IF(OR(ISBLANK(FQ6),FQ6="abs"),FP6/FP$5*100,IF(OR(FP6&gt;FP$5,FQ6&gt;FQ$5),"E",(FP6+FQ6)/(FP$5+FQ$5)*100)))))))</f>
        <v/>
      </c>
      <c r="FS6" s="11" t="str">
        <f t="shared" ref="FS6:FS35" si="75">IF(OR(AND(ISBLANK(FP6),FQ6="abs"),AND(ISBLANK(FQ6),FP6="abs"),AND(FP6="abs",FQ6="abs")),"abs",IF(FR6=" "," ",IF(FR6="E"," ",IF(FR6&gt;=75,"X",IF(FR6&gt;=50,"/",".")))))</f>
        <v/>
      </c>
      <c r="FT6" s="28"/>
      <c r="FU6" s="28"/>
      <c r="FV6" s="12" t="str">
        <f t="shared" ref="FV6:FV35" si="76">IF(OR(AND(ISBLANK(FU6),ISBLANK(FT6)),AND(ISBLANK(FU$5),ISBLANK(FT$5)))," ",IF(OR(AND(ISNUMBER(FT6),FT6&gt;FT$5),AND(ISNUMBER(FU6),FU6&gt;FU$5)),"E",IF(OR(AND(FT6="abs",FU6="abs"),AND(ISBLANK(FT6),FU6="abs"),AND(ISBLANK(FU6),FT6="abs")),"abs",IF(OR(AND(FU6="abs",FT6&gt;FT$5),AND(FT6="abs",FU6&gt;FU$5)),"E",IF(OR(FT6="abs",ISBLANK(FT6)),FU6/FU$5*100,IF(OR(ISBLANK(FU6),FU6="abs"),FT6/FT$5*100,IF(OR(FT6&gt;FT$5,FU6&gt;FU$5),"E",(FT6+FU6)/(FT$5+FU$5)*100)))))))</f>
        <v/>
      </c>
      <c r="FW6" s="11" t="str">
        <f t="shared" ref="FW6:FW35" si="77">IF(OR(AND(ISBLANK(FT6),FU6="abs"),AND(ISBLANK(FU6),FT6="abs"),AND(FT6="abs",FU6="abs")),"abs",IF(FV6=" "," ",IF(FV6="E"," ",IF(FV6&gt;=75,"X",IF(FV6&gt;=50,"/",".")))))</f>
        <v/>
      </c>
      <c r="FX6" s="28"/>
      <c r="FY6" s="28"/>
      <c r="FZ6" s="12" t="str">
        <f t="shared" ref="FZ6:FZ35" si="78">IF(OR(AND(ISBLANK(FY6),ISBLANK(FX6)),AND(ISBLANK(FY$5),ISBLANK(FX$5)))," ",IF(OR(AND(ISNUMBER(FX6),FX6&gt;FX$5),AND(ISNUMBER(FY6),FY6&gt;FY$5)),"E",IF(OR(AND(FX6="abs",FY6="abs"),AND(ISBLANK(FX6),FY6="abs"),AND(ISBLANK(FY6),FX6="abs")),"abs",IF(OR(AND(FY6="abs",FX6&gt;FX$5),AND(FX6="abs",FY6&gt;FY$5)),"E",IF(OR(FX6="abs",ISBLANK(FX6)),FY6/FY$5*100,IF(OR(ISBLANK(FY6),FY6="abs"),FX6/FX$5*100,IF(OR(FX6&gt;FX$5,FY6&gt;FY$5),"E",(FX6+FY6)/(FX$5+FY$5)*100)))))))</f>
        <v/>
      </c>
      <c r="GA6" s="11" t="str">
        <f t="shared" ref="GA6:GA35" si="79">IF(OR(AND(ISBLANK(FX6),FY6="abs"),AND(ISBLANK(FY6),FX6="abs"),AND(FX6="abs",FY6="abs")),"abs",IF(FZ6=" "," ",IF(FZ6="E"," ",IF(FZ6&gt;=75,"X",IF(FZ6&gt;=50,"/",".")))))</f>
        <v/>
      </c>
      <c r="GC6" s="7" t="str">
        <f>IF(ISBLANK(Fran!A6)," ",Fran!A6)</f>
        <v>Nom 1</v>
      </c>
      <c r="GD6" s="8" t="str">
        <f>IF(ISBLANK(Fran!B6)," ",Fran!B6)</f>
        <v>Prénom 1</v>
      </c>
      <c r="GE6" s="28"/>
      <c r="GF6" s="28"/>
      <c r="GG6" s="12" t="str">
        <f t="shared" ref="GG6:GG35" si="80">IF(OR(AND(ISBLANK(GF6),ISBLANK(GE6)),AND(ISBLANK(GF$5),ISBLANK(GE$5)))," ",IF(OR(AND(ISNUMBER(GE6),GE6&gt;GE$5),AND(ISNUMBER(GF6),GF6&gt;GF$5)),"E",IF(OR(AND(GE6="abs",GF6="abs"),AND(ISBLANK(GE6),GF6="abs"),AND(ISBLANK(GF6),GE6="abs")),"abs",IF(OR(AND(GF6="abs",GE6&gt;GE$5),AND(GE6="abs",GF6&gt;GF$5)),"E",IF(OR(GE6="abs",ISBLANK(GE6)),GF6/GF$5*100,IF(OR(ISBLANK(GF6),GF6="abs"),GE6/GE$5*100,IF(OR(GE6&gt;GE$5,GF6&gt;GF$5),"E",(GE6+GF6)/(GE$5+GF$5)*100)))))))</f>
        <v/>
      </c>
      <c r="GH6" s="11" t="str">
        <f t="shared" ref="GH6:GH35" si="81">IF(OR(AND(ISBLANK(GE6),GF6="abs"),AND(ISBLANK(GF6),GE6="abs"),AND(GE6="abs",GF6="abs")),"abs",IF(GG6=" "," ",IF(GG6="E"," ",IF(GG6&gt;=75,"X",IF(GG6&gt;=50,"/",".")))))</f>
        <v/>
      </c>
      <c r="GI6" s="28"/>
      <c r="GJ6" s="28"/>
      <c r="GK6" s="12" t="str">
        <f t="shared" ref="GK6:GK35" si="82">IF(OR(AND(ISBLANK(GJ6),ISBLANK(GI6)),AND(ISBLANK(GJ$5),ISBLANK(GI$5)))," ",IF(OR(AND(ISNUMBER(GI6),GI6&gt;GI$5),AND(ISNUMBER(GJ6),GJ6&gt;GJ$5)),"E",IF(OR(AND(GI6="abs",GJ6="abs"),AND(ISBLANK(GI6),GJ6="abs"),AND(ISBLANK(GJ6),GI6="abs")),"abs",IF(OR(AND(GJ6="abs",GI6&gt;GI$5),AND(GI6="abs",GJ6&gt;GJ$5)),"E",IF(OR(GI6="abs",ISBLANK(GI6)),GJ6/GJ$5*100,IF(OR(ISBLANK(GJ6),GJ6="abs"),GI6/GI$5*100,IF(OR(GI6&gt;GI$5,GJ6&gt;GJ$5),"E",(GI6+GJ6)/(GI$5+GJ$5)*100)))))))</f>
        <v/>
      </c>
      <c r="GL6" s="11" t="str">
        <f t="shared" ref="GL6:GL35" si="83">IF(OR(AND(ISBLANK(GI6),GJ6="abs"),AND(ISBLANK(GJ6),GI6="abs"),AND(GI6="abs",GJ6="abs")),"abs",IF(GK6=" "," ",IF(GK6="E"," ",IF(GK6&gt;=75,"X",IF(GK6&gt;=50,"/",".")))))</f>
        <v/>
      </c>
      <c r="GM6" s="28"/>
      <c r="GN6" s="28"/>
      <c r="GO6" s="12" t="str">
        <f t="shared" ref="GO6:GO35" si="84">IF(OR(AND(ISBLANK(GN6),ISBLANK(GM6)),AND(ISBLANK(GN$5),ISBLANK(GM$5)))," ",IF(OR(AND(ISNUMBER(GM6),GM6&gt;GM$5),AND(ISNUMBER(GN6),GN6&gt;GN$5)),"E",IF(OR(AND(GM6="abs",GN6="abs"),AND(ISBLANK(GM6),GN6="abs"),AND(ISBLANK(GN6),GM6="abs")),"abs",IF(OR(AND(GN6="abs",GM6&gt;GM$5),AND(GM6="abs",GN6&gt;GN$5)),"E",IF(OR(GM6="abs",ISBLANK(GM6)),GN6/GN$5*100,IF(OR(ISBLANK(GN6),GN6="abs"),GM6/GM$5*100,IF(OR(GM6&gt;GM$5,GN6&gt;GN$5),"E",(GM6+GN6)/(GM$5+GN$5)*100)))))))</f>
        <v/>
      </c>
      <c r="GP6" s="11" t="str">
        <f t="shared" ref="GP6:GP35" si="85">IF(OR(AND(ISBLANK(GM6),GN6="abs"),AND(ISBLANK(GN6),GM6="abs"),AND(GM6="abs",GN6="abs")),"abs",IF(GO6=" "," ",IF(GO6="E"," ",IF(GO6&gt;=75,"X",IF(GO6&gt;=50,"/",".")))))</f>
        <v/>
      </c>
      <c r="GQ6" s="28"/>
      <c r="GR6" s="28"/>
      <c r="GS6" s="12" t="str">
        <f t="shared" ref="GS6:GS35" si="86">IF(OR(AND(ISBLANK(GR6),ISBLANK(GQ6)),AND(ISBLANK(GR$5),ISBLANK(GQ$5)))," ",IF(OR(AND(ISNUMBER(GQ6),GQ6&gt;GQ$5),AND(ISNUMBER(GR6),GR6&gt;GR$5)),"E",IF(OR(AND(GQ6="abs",GR6="abs"),AND(ISBLANK(GQ6),GR6="abs"),AND(ISBLANK(GR6),GQ6="abs")),"abs",IF(OR(AND(GR6="abs",GQ6&gt;GQ$5),AND(GQ6="abs",GR6&gt;GR$5)),"E",IF(OR(GQ6="abs",ISBLANK(GQ6)),GR6/GR$5*100,IF(OR(ISBLANK(GR6),GR6="abs"),GQ6/GQ$5*100,IF(OR(GQ6&gt;GQ$5,GR6&gt;GR$5),"E",(GQ6+GR6)/(GQ$5+GR$5)*100)))))))</f>
        <v/>
      </c>
      <c r="GT6" s="11" t="str">
        <f t="shared" ref="GT6:GT35" si="87">IF(OR(AND(ISBLANK(GQ6),GR6="abs"),AND(ISBLANK(GR6),GQ6="abs"),AND(GQ6="abs",GR6="abs")),"abs",IF(GS6=" "," ",IF(GS6="E"," ",IF(GS6&gt;=75,"X",IF(GS6&gt;=50,"/",".")))))</f>
        <v/>
      </c>
      <c r="GU6" s="28"/>
      <c r="GV6" s="28"/>
      <c r="GW6" s="12" t="str">
        <f t="shared" ref="GW6:GW35" si="88">IF(OR(AND(ISBLANK(GV6),ISBLANK(GU6)),AND(ISBLANK(GV$5),ISBLANK(GU$5)))," ",IF(OR(AND(ISNUMBER(GU6),GU6&gt;GU$5),AND(ISNUMBER(GV6),GV6&gt;GV$5)),"E",IF(OR(AND(GU6="abs",GV6="abs"),AND(ISBLANK(GU6),GV6="abs"),AND(ISBLANK(GV6),GU6="abs")),"abs",IF(OR(AND(GV6="abs",GU6&gt;GU$5),AND(GU6="abs",GV6&gt;GV$5)),"E",IF(OR(GU6="abs",ISBLANK(GU6)),GV6/GV$5*100,IF(OR(ISBLANK(GV6),GV6="abs"),GU6/GU$5*100,IF(OR(GU6&gt;GU$5,GV6&gt;GV$5),"E",(GU6+GV6)/(GU$5+GV$5)*100)))))))</f>
        <v/>
      </c>
      <c r="GX6" s="11" t="str">
        <f t="shared" ref="GX6:GX35" si="89">IF(OR(AND(ISBLANK(GU6),GV6="abs"),AND(ISBLANK(GV6),GU6="abs"),AND(GU6="abs",GV6="abs")),"abs",IF(GW6=" "," ",IF(GW6="E"," ",IF(GW6&gt;=75,"X",IF(GW6&gt;=50,"/",".")))))</f>
        <v/>
      </c>
      <c r="GZ6" s="7" t="str">
        <f>IF(ISBLANK(Fran!A6)," ",Fran!A6)</f>
        <v>Nom 1</v>
      </c>
      <c r="HA6" s="8" t="str">
        <f>IF(ISBLANK(Fran!B6)," ",Fran!B6)</f>
        <v>Prénom 1</v>
      </c>
      <c r="HB6" s="28"/>
      <c r="HC6" s="28"/>
      <c r="HD6" s="12" t="str">
        <f t="shared" ref="HD6:HD35" si="90">IF(OR(AND(ISBLANK(HC6),ISBLANK(HB6)),AND(ISBLANK(HC$5),ISBLANK(HB$5)))," ",IF(OR(AND(ISNUMBER(HB6),HB6&gt;HB$5),AND(ISNUMBER(HC6),HC6&gt;HC$5)),"E",IF(OR(AND(HB6="abs",HC6="abs"),AND(ISBLANK(HB6),HC6="abs"),AND(ISBLANK(HC6),HB6="abs")),"abs",IF(OR(AND(HC6="abs",HB6&gt;HB$5),AND(HB6="abs",HC6&gt;HC$5)),"E",IF(OR(HB6="abs",ISBLANK(HB6)),HC6/HC$5*100,IF(OR(ISBLANK(HC6),HC6="abs"),HB6/HB$5*100,IF(OR(HB6&gt;HB$5,HC6&gt;HC$5),"E",(HB6+HC6)/(HB$5+HC$5)*100)))))))</f>
        <v/>
      </c>
      <c r="HE6" s="11" t="str">
        <f t="shared" ref="HE6:HE35" si="91">IF(OR(AND(ISBLANK(HB6),HC6="abs"),AND(ISBLANK(HC6),HB6="abs"),AND(HB6="abs",HC6="abs")),"abs",IF(HD6=" "," ",IF(HD6="E"," ",IF(HD6&gt;=75,"X",IF(HD6&gt;=50,"/",".")))))</f>
        <v/>
      </c>
      <c r="HF6" s="28"/>
      <c r="HG6" s="28"/>
      <c r="HH6" s="12" t="str">
        <f t="shared" ref="HH6:HH35" si="92">IF(OR(AND(ISBLANK(HG6),ISBLANK(HF6)),AND(ISBLANK(HG$5),ISBLANK(HF$5)))," ",IF(OR(AND(ISNUMBER(HF6),HF6&gt;HF$5),AND(ISNUMBER(HG6),HG6&gt;HG$5)),"E",IF(OR(AND(HF6="abs",HG6="abs"),AND(ISBLANK(HF6),HG6="abs"),AND(ISBLANK(HG6),HF6="abs")),"abs",IF(OR(AND(HG6="abs",HF6&gt;HF$5),AND(HF6="abs",HG6&gt;HG$5)),"E",IF(OR(HF6="abs",ISBLANK(HF6)),HG6/HG$5*100,IF(OR(ISBLANK(HG6),HG6="abs"),HF6/HF$5*100,IF(OR(HF6&gt;HF$5,HG6&gt;HG$5),"E",(HF6+HG6)/(HF$5+HG$5)*100)))))))</f>
        <v/>
      </c>
      <c r="HI6" s="11" t="str">
        <f t="shared" ref="HI6:HI35" si="93">IF(OR(AND(ISBLANK(HF6),HG6="abs"),AND(ISBLANK(HG6),HF6="abs"),AND(HF6="abs",HG6="abs")),"abs",IF(HH6=" "," ",IF(HH6="E"," ",IF(HH6&gt;=75,"X",IF(HH6&gt;=50,"/",".")))))</f>
        <v/>
      </c>
      <c r="HJ6" s="28"/>
      <c r="HK6" s="28"/>
      <c r="HL6" s="12" t="str">
        <f t="shared" ref="HL6:HL35" si="94">IF(OR(AND(ISBLANK(HK6),ISBLANK(HJ6)),AND(ISBLANK(HK$5),ISBLANK(HJ$5)))," ",IF(OR(AND(ISNUMBER(HJ6),HJ6&gt;HJ$5),AND(ISNUMBER(HK6),HK6&gt;HK$5)),"E",IF(OR(AND(HJ6="abs",HK6="abs"),AND(ISBLANK(HJ6),HK6="abs"),AND(ISBLANK(HK6),HJ6="abs")),"abs",IF(OR(AND(HK6="abs",HJ6&gt;HJ$5),AND(HJ6="abs",HK6&gt;HK$5)),"E",IF(OR(HJ6="abs",ISBLANK(HJ6)),HK6/HK$5*100,IF(OR(ISBLANK(HK6),HK6="abs"),HJ6/HJ$5*100,IF(OR(HJ6&gt;HJ$5,HK6&gt;HK$5),"E",(HJ6+HK6)/(HJ$5+HK$5)*100)))))))</f>
        <v/>
      </c>
      <c r="HM6" s="11" t="str">
        <f t="shared" ref="HM6:HM35" si="95">IF(OR(AND(ISBLANK(HJ6),HK6="abs"),AND(ISBLANK(HK6),HJ6="abs"),AND(HJ6="abs",HK6="abs")),"abs",IF(HL6=" "," ",IF(HL6="E"," ",IF(HL6&gt;=75,"X",IF(HL6&gt;=50,"/",".")))))</f>
        <v/>
      </c>
      <c r="HN6" s="28"/>
      <c r="HO6" s="28"/>
      <c r="HP6" s="12" t="str">
        <f t="shared" ref="HP6:HP35" si="96">IF(OR(AND(ISBLANK(HO6),ISBLANK(HN6)),AND(ISBLANK(HO$5),ISBLANK(HN$5)))," ",IF(OR(AND(ISNUMBER(HN6),HN6&gt;HN$5),AND(ISNUMBER(HO6),HO6&gt;HO$5)),"E",IF(OR(AND(HN6="abs",HO6="abs"),AND(ISBLANK(HN6),HO6="abs"),AND(ISBLANK(HO6),HN6="abs")),"abs",IF(OR(AND(HO6="abs",HN6&gt;HN$5),AND(HN6="abs",HO6&gt;HO$5)),"E",IF(OR(HN6="abs",ISBLANK(HN6)),HO6/HO$5*100,IF(OR(ISBLANK(HO6),HO6="abs"),HN6/HN$5*100,IF(OR(HN6&gt;HN$5,HO6&gt;HO$5),"E",(HN6+HO6)/(HN$5+HO$5)*100)))))))</f>
        <v/>
      </c>
      <c r="HQ6" s="11" t="str">
        <f t="shared" ref="HQ6:HQ35" si="97">IF(OR(AND(ISBLANK(HN6),HO6="abs"),AND(ISBLANK(HO6),HN6="abs"),AND(HN6="abs",HO6="abs")),"abs",IF(HP6=" "," ",IF(HP6="E"," ",IF(HP6&gt;=75,"X",IF(HP6&gt;=50,"/",".")))))</f>
        <v/>
      </c>
      <c r="HR6" s="28"/>
      <c r="HS6" s="28"/>
      <c r="HT6" s="12" t="str">
        <f t="shared" ref="HT6:HT35" si="98">IF(OR(AND(ISBLANK(HS6),ISBLANK(HR6)),AND(ISBLANK(HS$5),ISBLANK(HR$5)))," ",IF(OR(AND(ISNUMBER(HR6),HR6&gt;HR$5),AND(ISNUMBER(HS6),HS6&gt;HS$5)),"E",IF(OR(AND(HR6="abs",HS6="abs"),AND(ISBLANK(HR6),HS6="abs"),AND(ISBLANK(HS6),HR6="abs")),"abs",IF(OR(AND(HS6="abs",HR6&gt;HR$5),AND(HR6="abs",HS6&gt;HS$5)),"E",IF(OR(HR6="abs",ISBLANK(HR6)),HS6/HS$5*100,IF(OR(ISBLANK(HS6),HS6="abs"),HR6/HR$5*100,IF(OR(HR6&gt;HR$5,HS6&gt;HS$5),"E",(HR6+HS6)/(HR$5+HS$5)*100)))))))</f>
        <v/>
      </c>
      <c r="HU6" s="11" t="str">
        <f t="shared" ref="HU6:HU35" si="99">IF(OR(AND(ISBLANK(HR6),HS6="abs"),AND(ISBLANK(HS6),HR6="abs"),AND(HR6="abs",HS6="abs")),"abs",IF(HT6=" "," ",IF(HT6="E"," ",IF(HT6&gt;=75,"X",IF(HT6&gt;=50,"/",".")))))</f>
        <v/>
      </c>
      <c r="HW6" s="7" t="str">
        <f>IF(ISBLANK(Fran!$A6)," ",Fran!$A6)</f>
        <v>Nom 1</v>
      </c>
      <c r="HX6" s="8" t="str">
        <f>IF(ISBLANK(Fran!$B6)," ",Fran!$B6)</f>
        <v>Prénom 1</v>
      </c>
      <c r="HY6" s="28"/>
      <c r="HZ6" s="28"/>
      <c r="IA6" s="12" t="str">
        <f t="shared" ref="IA6:IA35" si="100">IF(OR(AND(ISBLANK(HZ6),ISBLANK(HY6)),AND(ISBLANK(HZ$5),ISBLANK(HY$5)))," ",IF(OR(AND(ISNUMBER(HY6),HY6&gt;HY$5),AND(ISNUMBER(HZ6),HZ6&gt;HZ$5)),"E",IF(OR(AND(HY6="abs",HZ6="abs"),AND(ISBLANK(HY6),HZ6="abs"),AND(ISBLANK(HZ6),HY6="abs")),"abs",IF(OR(AND(HZ6="abs",HY6&gt;HY$5),AND(HY6="abs",HZ6&gt;HZ$5)),"E",IF(OR(HY6="abs",ISBLANK(HY6)),HZ6/HZ$5*100,IF(OR(ISBLANK(HZ6),HZ6="abs"),HY6/HY$5*100,IF(OR(HY6&gt;HY$5,HZ6&gt;HZ$5),"E",(HY6+HZ6)/(HY$5+HZ$5)*100)))))))</f>
        <v/>
      </c>
      <c r="IB6" s="11" t="str">
        <f t="shared" ref="IB6:IB35" si="101">IF(OR(AND(ISBLANK(HY6),HZ6="abs"),AND(ISBLANK(HZ6),HY6="abs"),AND(HY6="abs",HZ6="abs")),"abs",IF(IA6=" "," ",IF(IA6="E"," ",IF(IA6&gt;=75,"X",IF(IA6&gt;=50,"/",".")))))</f>
        <v/>
      </c>
      <c r="IC6" s="28"/>
      <c r="ID6" s="28"/>
      <c r="IE6" s="12" t="str">
        <f t="shared" ref="IE6:IE35" si="102">IF(OR(AND(ISBLANK(ID6),ISBLANK(IC6)),AND(ISBLANK(ID$5),ISBLANK(IC$5)))," ",IF(OR(AND(ISNUMBER(IC6),IC6&gt;IC$5),AND(ISNUMBER(ID6),ID6&gt;ID$5)),"E",IF(OR(AND(IC6="abs",ID6="abs"),AND(ISBLANK(IC6),ID6="abs"),AND(ISBLANK(ID6),IC6="abs")),"abs",IF(OR(AND(ID6="abs",IC6&gt;IC$5),AND(IC6="abs",ID6&gt;ID$5)),"E",IF(OR(IC6="abs",ISBLANK(IC6)),ID6/ID$5*100,IF(OR(ISBLANK(ID6),ID6="abs"),IC6/IC$5*100,IF(OR(IC6&gt;IC$5,ID6&gt;ID$5),"E",(IC6+ID6)/(IC$5+ID$5)*100)))))))</f>
        <v/>
      </c>
      <c r="IF6" s="11" t="str">
        <f t="shared" ref="IF6:IF35" si="103">IF(OR(AND(ISBLANK(IC6),ID6="abs"),AND(ISBLANK(ID6),IC6="abs"),AND(IC6="abs",ID6="abs")),"abs",IF(IE6=" "," ",IF(IE6="E"," ",IF(IE6&gt;=75,"X",IF(IE6&gt;=50,"/",".")))))</f>
        <v/>
      </c>
      <c r="IG6" s="28"/>
      <c r="IH6" s="28"/>
      <c r="II6" s="12" t="str">
        <f t="shared" ref="II6:II35" si="104">IF(OR(AND(ISBLANK(IH6),ISBLANK(IG6)),AND(ISBLANK(IH$5),ISBLANK(IG$5)))," ",IF(OR(AND(ISNUMBER(IG6),IG6&gt;IG$5),AND(ISNUMBER(IH6),IH6&gt;IH$5)),"E",IF(OR(AND(IG6="abs",IH6="abs"),AND(ISBLANK(IG6),IH6="abs"),AND(ISBLANK(IH6),IG6="abs")),"abs",IF(OR(AND(IH6="abs",IG6&gt;IG$5),AND(IG6="abs",IH6&gt;IH$5)),"E",IF(OR(IG6="abs",ISBLANK(IG6)),IH6/IH$5*100,IF(OR(ISBLANK(IH6),IH6="abs"),IG6/IG$5*100,IF(OR(IG6&gt;IG$5,IH6&gt;IH$5),"E",(IG6+IH6)/(IG$5+IH$5)*100)))))))</f>
        <v/>
      </c>
      <c r="IJ6" s="11" t="str">
        <f t="shared" ref="IJ6:IJ35" si="105">IF(OR(AND(ISBLANK(IG6),IH6="abs"),AND(ISBLANK(IH6),IG6="abs"),AND(IG6="abs",IH6="abs")),"abs",IF(II6=" "," ",IF(II6="E"," ",IF(II6&gt;=75,"X",IF(II6&gt;=50,"/",".")))))</f>
        <v/>
      </c>
      <c r="IK6" s="28"/>
      <c r="IL6" s="28"/>
      <c r="IM6" s="12" t="str">
        <f t="shared" ref="IM6:IM35" si="106">IF(OR(AND(ISBLANK(IL6),ISBLANK(IK6)),AND(ISBLANK(IL$5),ISBLANK(IK$5)))," ",IF(OR(AND(ISNUMBER(IK6),IK6&gt;IK$5),AND(ISNUMBER(IL6),IL6&gt;IL$5)),"E",IF(OR(AND(IK6="abs",IL6="abs"),AND(ISBLANK(IK6),IL6="abs"),AND(ISBLANK(IL6),IK6="abs")),"abs",IF(OR(AND(IL6="abs",IK6&gt;IK$5),AND(IK6="abs",IL6&gt;IL$5)),"E",IF(OR(IK6="abs",ISBLANK(IK6)),IL6/IL$5*100,IF(OR(ISBLANK(IL6),IL6="abs"),IK6/IK$5*100,IF(OR(IK6&gt;IK$5,IL6&gt;IL$5),"E",(IK6+IL6)/(IK$5+IL$5)*100)))))))</f>
        <v/>
      </c>
      <c r="IN6" s="11" t="str">
        <f t="shared" ref="IN6:IN35" si="107">IF(OR(AND(ISBLANK(IK6),IL6="abs"),AND(ISBLANK(IL6),IK6="abs"),AND(IK6="abs",IL6="abs")),"abs",IF(IM6=" "," ",IF(IM6="E"," ",IF(IM6&gt;=75,"X",IF(IM6&gt;=50,"/",".")))))</f>
        <v/>
      </c>
      <c r="IO6" s="28"/>
      <c r="IP6" s="28"/>
      <c r="IQ6" s="12" t="str">
        <f t="shared" ref="IQ6:IQ35" si="108">IF(OR(AND(ISBLANK(IP6),ISBLANK(IO6)),AND(ISBLANK(IP$5),ISBLANK(IO$5)))," ",IF(OR(AND(ISNUMBER(IO6),IO6&gt;IO$5),AND(ISNUMBER(IP6),IP6&gt;IP$5)),"E",IF(OR(AND(IO6="abs",IP6="abs"),AND(ISBLANK(IO6),IP6="abs"),AND(ISBLANK(IP6),IO6="abs")),"abs",IF(OR(AND(IP6="abs",IO6&gt;IO$5),AND(IO6="abs",IP6&gt;IP$5)),"E",IF(OR(IO6="abs",ISBLANK(IO6)),IP6/IP$5*100,IF(OR(ISBLANK(IP6),IP6="abs"),IO6/IO$5*100,IF(OR(IO6&gt;IO$5,IP6&gt;IP$5),"E",(IO6+IP6)/(IO$5+IP$5)*100)))))))</f>
        <v/>
      </c>
      <c r="IR6" s="11" t="str">
        <f t="shared" ref="IR6:IR35" si="109">IF(OR(AND(ISBLANK(IO6),IP6="abs"),AND(ISBLANK(IP6),IO6="abs"),AND(IO6="abs",IP6="abs")),"abs",IF(IQ6=" "," ",IF(IQ6="E"," ",IF(IQ6&gt;=75,"X",IF(IQ6&gt;=50,"/",".")))))</f>
        <v/>
      </c>
      <c r="IS6" s="104"/>
      <c r="IT6" s="7" t="str">
        <f>IF(ISBLANK(Fran!$A6)," ",Fran!$A6)</f>
        <v>Nom 1</v>
      </c>
      <c r="IU6" s="8" t="str">
        <f>IF(ISBLANK(Fran!$B6)," ",Fran!$B6)</f>
        <v>Prénom 1</v>
      </c>
      <c r="IV6" s="28"/>
      <c r="IW6" s="28"/>
      <c r="IX6" s="12" t="str">
        <f t="shared" ref="IX6:IX35" si="110">IF(OR(AND(ISBLANK(IW6),ISBLANK(IV6)),AND(ISBLANK(IW$5),ISBLANK(IV$5)))," ",IF(OR(AND(ISNUMBER(IV6),IV6&gt;IV$5),AND(ISNUMBER(IW6),IW6&gt;IW$5)),"E",IF(OR(AND(IV6="abs",IW6="abs"),AND(ISBLANK(IV6),IW6="abs"),AND(ISBLANK(IW6),IV6="abs")),"abs",IF(OR(AND(IW6="abs",IV6&gt;IV$5),AND(IV6="abs",IW6&gt;IW$5)),"E",IF(OR(IV6="abs",ISBLANK(IV6)),IW6/IW$5*100,IF(OR(ISBLANK(IW6),IW6="abs"),IV6/IV$5*100,IF(OR(IV6&gt;IV$5,IW6&gt;IW$5),"E",(IV6+IW6)/(IV$5+IW$5)*100)))))))</f>
        <v/>
      </c>
      <c r="IY6" s="11" t="str">
        <f t="shared" ref="IY6:IY35" si="111">IF(OR(AND(ISBLANK(IV6),IW6="abs"),AND(ISBLANK(IW6),IV6="abs"),AND(IV6="abs",IW6="abs")),"abs",IF(IX6=" "," ",IF(IX6="E"," ",IF(IX6&gt;=75,"X",IF(IX6&gt;=50,"/",".")))))</f>
        <v/>
      </c>
      <c r="IZ6" s="28"/>
      <c r="JA6" s="28"/>
      <c r="JB6" s="12" t="str">
        <f t="shared" ref="JB6:JB35" si="112">IF(OR(AND(ISBLANK(JA6),ISBLANK(IZ6)),AND(ISBLANK(JA$5),ISBLANK(IZ$5)))," ",IF(OR(AND(ISNUMBER(IZ6),IZ6&gt;IZ$5),AND(ISNUMBER(JA6),JA6&gt;JA$5)),"E",IF(OR(AND(IZ6="abs",JA6="abs"),AND(ISBLANK(IZ6),JA6="abs"),AND(ISBLANK(JA6),IZ6="abs")),"abs",IF(OR(AND(JA6="abs",IZ6&gt;IZ$5),AND(IZ6="abs",JA6&gt;JA$5)),"E",IF(OR(IZ6="abs",ISBLANK(IZ6)),JA6/JA$5*100,IF(OR(ISBLANK(JA6),JA6="abs"),IZ6/IZ$5*100,IF(OR(IZ6&gt;IZ$5,JA6&gt;JA$5),"E",(IZ6+JA6)/(IZ$5+JA$5)*100)))))))</f>
        <v/>
      </c>
      <c r="JC6" s="11" t="str">
        <f t="shared" ref="JC6:JC35" si="113">IF(OR(AND(ISBLANK(IZ6),JA6="abs"),AND(ISBLANK(JA6),IZ6="abs"),AND(IZ6="abs",JA6="abs")),"abs",IF(JB6=" "," ",IF(JB6="E"," ",IF(JB6&gt;=75,"X",IF(JB6&gt;=50,"/",".")))))</f>
        <v/>
      </c>
      <c r="JD6" s="28"/>
      <c r="JE6" s="28"/>
      <c r="JF6" s="12" t="str">
        <f t="shared" ref="JF6:JF35" si="114">IF(OR(AND(ISBLANK(JE6),ISBLANK(JD6)),AND(ISBLANK(JE$5),ISBLANK(JD$5)))," ",IF(OR(AND(ISNUMBER(JD6),JD6&gt;JD$5),AND(ISNUMBER(JE6),JE6&gt;JE$5)),"E",IF(OR(AND(JD6="abs",JE6="abs"),AND(ISBLANK(JD6),JE6="abs"),AND(ISBLANK(JE6),JD6="abs")),"abs",IF(OR(AND(JE6="abs",JD6&gt;JD$5),AND(JD6="abs",JE6&gt;JE$5)),"E",IF(OR(JD6="abs",ISBLANK(JD6)),JE6/JE$5*100,IF(OR(ISBLANK(JE6),JE6="abs"),JD6/JD$5*100,IF(OR(JD6&gt;JD$5,JE6&gt;JE$5),"E",(JD6+JE6)/(JD$5+JE$5)*100)))))))</f>
        <v/>
      </c>
      <c r="JG6" s="11" t="str">
        <f t="shared" ref="JG6:JG35" si="115">IF(OR(AND(ISBLANK(JD6),JE6="abs"),AND(ISBLANK(JE6),JD6="abs"),AND(JD6="abs",JE6="abs")),"abs",IF(JF6=" "," ",IF(JF6="E"," ",IF(JF6&gt;=75,"X",IF(JF6&gt;=50,"/",".")))))</f>
        <v/>
      </c>
      <c r="JH6" s="28"/>
      <c r="JI6" s="28"/>
      <c r="JJ6" s="12" t="str">
        <f t="shared" ref="JJ6:JJ35" si="116">IF(OR(AND(ISBLANK(JI6),ISBLANK(JH6)),AND(ISBLANK(JI$5),ISBLANK(JH$5)))," ",IF(OR(AND(ISNUMBER(JH6),JH6&gt;JH$5),AND(ISNUMBER(JI6),JI6&gt;JI$5)),"E",IF(OR(AND(JH6="abs",JI6="abs"),AND(ISBLANK(JH6),JI6="abs"),AND(ISBLANK(JI6),JH6="abs")),"abs",IF(OR(AND(JI6="abs",JH6&gt;JH$5),AND(JH6="abs",JI6&gt;JI$5)),"E",IF(OR(JH6="abs",ISBLANK(JH6)),JI6/JI$5*100,IF(OR(ISBLANK(JI6),JI6="abs"),JH6/JH$5*100,IF(OR(JH6&gt;JH$5,JI6&gt;JI$5),"E",(JH6+JI6)/(JH$5+JI$5)*100)))))))</f>
        <v/>
      </c>
      <c r="JK6" s="11" t="str">
        <f t="shared" ref="JK6:JK35" si="117">IF(OR(AND(ISBLANK(JH6),JI6="abs"),AND(ISBLANK(JI6),JH6="abs"),AND(JH6="abs",JI6="abs")),"abs",IF(JJ6=" "," ",IF(JJ6="E"," ",IF(JJ6&gt;=75,"X",IF(JJ6&gt;=50,"/",".")))))</f>
        <v/>
      </c>
      <c r="JL6" s="28"/>
      <c r="JM6" s="28"/>
      <c r="JN6" s="12" t="str">
        <f t="shared" ref="JN6:JN35" si="118">IF(OR(AND(ISBLANK(JM6),ISBLANK(JL6)),AND(ISBLANK(JM$5),ISBLANK(JL$5)))," ",IF(OR(AND(ISNUMBER(JL6),JL6&gt;JL$5),AND(ISNUMBER(JM6),JM6&gt;JM$5)),"E",IF(OR(AND(JL6="abs",JM6="abs"),AND(ISBLANK(JL6),JM6="abs"),AND(ISBLANK(JM6),JL6="abs")),"abs",IF(OR(AND(JM6="abs",JL6&gt;JL$5),AND(JL6="abs",JM6&gt;JM$5)),"E",IF(OR(JL6="abs",ISBLANK(JL6)),JM6/JM$5*100,IF(OR(ISBLANK(JM6),JM6="abs"),JL6/JL$5*100,IF(OR(JL6&gt;JL$5,JM6&gt;JM$5),"E",(JL6+JM6)/(JL$5+JM$5)*100)))))))</f>
        <v/>
      </c>
      <c r="JO6" s="11" t="str">
        <f t="shared" ref="JO6:JO35" si="119">IF(OR(AND(ISBLANK(JL6),JM6="abs"),AND(ISBLANK(JM6),JL6="abs"),AND(JL6="abs",JM6="abs")),"abs",IF(JN6=" "," ",IF(JN6="E"," ",IF(JN6&gt;=75,"X",IF(JN6&gt;=50,"/",".")))))</f>
        <v/>
      </c>
      <c r="JQ6" s="7" t="str">
        <f>IF(ISBLANK(Fran!$A6)," ",Fran!$A6)</f>
        <v>Nom 1</v>
      </c>
      <c r="JR6" s="8" t="str">
        <f>IF(ISBLANK(Fran!$B6)," ",Fran!$B6)</f>
        <v>Prénom 1</v>
      </c>
      <c r="JS6" s="28"/>
      <c r="JT6" s="28"/>
      <c r="JU6" s="12" t="str">
        <f t="shared" ref="JU6:JU35" si="120">IF(OR(AND(ISBLANK(JT6),ISBLANK(JS6)),AND(ISBLANK(JT$5),ISBLANK(JS$5)))," ",IF(OR(AND(ISNUMBER(JS6),JS6&gt;JS$5),AND(ISNUMBER(JT6),JT6&gt;JT$5)),"E",IF(OR(AND(JS6="abs",JT6="abs"),AND(ISBLANK(JS6),JT6="abs"),AND(ISBLANK(JT6),JS6="abs")),"abs",IF(OR(AND(JT6="abs",JS6&gt;JS$5),AND(JS6="abs",JT6&gt;JT$5)),"E",IF(OR(JS6="abs",ISBLANK(JS6)),JT6/JT$5*100,IF(OR(ISBLANK(JT6),JT6="abs"),JS6/JS$5*100,IF(OR(JS6&gt;JS$5,JT6&gt;JT$5),"E",(JS6+JT6)/(JS$5+JT$5)*100)))))))</f>
        <v/>
      </c>
      <c r="JV6" s="11" t="str">
        <f t="shared" ref="JV6:JV35" si="121">IF(OR(AND(ISBLANK(JS6),JT6="abs"),AND(ISBLANK(JT6),JS6="abs"),AND(JS6="abs",JT6="abs")),"abs",IF(JU6=" "," ",IF(JU6="E"," ",IF(JU6&gt;=75,"X",IF(JU6&gt;=50,"/",".")))))</f>
        <v/>
      </c>
      <c r="JW6" s="28"/>
      <c r="JX6" s="28"/>
      <c r="JY6" s="12" t="str">
        <f t="shared" ref="JY6:JY35" si="122">IF(OR(AND(ISBLANK(JX6),ISBLANK(JW6)),AND(ISBLANK(JX$5),ISBLANK(JW$5)))," ",IF(OR(AND(ISNUMBER(JW6),JW6&gt;JW$5),AND(ISNUMBER(JX6),JX6&gt;JX$5)),"E",IF(OR(AND(JW6="abs",JX6="abs"),AND(ISBLANK(JW6),JX6="abs"),AND(ISBLANK(JX6),JW6="abs")),"abs",IF(OR(AND(JX6="abs",JW6&gt;JW$5),AND(JW6="abs",JX6&gt;JX$5)),"E",IF(OR(JW6="abs",ISBLANK(JW6)),JX6/JX$5*100,IF(OR(ISBLANK(JX6),JX6="abs"),JW6/JW$5*100,IF(OR(JW6&gt;JW$5,JX6&gt;JX$5),"E",(JW6+JX6)/(JW$5+JX$5)*100)))))))</f>
        <v/>
      </c>
      <c r="JZ6" s="11" t="str">
        <f t="shared" ref="JZ6:JZ35" si="123">IF(OR(AND(ISBLANK(JW6),JX6="abs"),AND(ISBLANK(JX6),JW6="abs"),AND(JW6="abs",JX6="abs")),"abs",IF(JY6=" "," ",IF(JY6="E"," ",IF(JY6&gt;=75,"X",IF(JY6&gt;=50,"/",".")))))</f>
        <v/>
      </c>
      <c r="KA6" s="28"/>
      <c r="KB6" s="28"/>
      <c r="KC6" s="12" t="str">
        <f t="shared" ref="KC6:KC35" si="124">IF(OR(AND(ISBLANK(KB6),ISBLANK(KA6)),AND(ISBLANK(KB$5),ISBLANK(KA$5)))," ",IF(OR(AND(ISNUMBER(KA6),KA6&gt;KA$5),AND(ISNUMBER(KB6),KB6&gt;KB$5)),"E",IF(OR(AND(KA6="abs",KB6="abs"),AND(ISBLANK(KA6),KB6="abs"),AND(ISBLANK(KB6),KA6="abs")),"abs",IF(OR(AND(KB6="abs",KA6&gt;KA$5),AND(KA6="abs",KB6&gt;KB$5)),"E",IF(OR(KA6="abs",ISBLANK(KA6)),KB6/KB$5*100,IF(OR(ISBLANK(KB6),KB6="abs"),KA6/KA$5*100,IF(OR(KA6&gt;KA$5,KB6&gt;KB$5),"E",(KA6+KB6)/(KA$5+KB$5)*100)))))))</f>
        <v/>
      </c>
      <c r="KD6" s="11" t="str">
        <f t="shared" ref="KD6:KD35" si="125">IF(OR(AND(ISBLANK(KA6),KB6="abs"),AND(ISBLANK(KB6),KA6="abs"),AND(KA6="abs",KB6="abs")),"abs",IF(KC6=" "," ",IF(KC6="E"," ",IF(KC6&gt;=75,"X",IF(KC6&gt;=50,"/",".")))))</f>
        <v/>
      </c>
      <c r="KE6" s="28"/>
      <c r="KF6" s="28"/>
      <c r="KG6" s="12" t="str">
        <f t="shared" ref="KG6:KG35" si="126">IF(OR(AND(ISBLANK(KF6),ISBLANK(KE6)),AND(ISBLANK(KF$5),ISBLANK(KE$5)))," ",IF(OR(AND(ISNUMBER(KE6),KE6&gt;KE$5),AND(ISNUMBER(KF6),KF6&gt;KF$5)),"E",IF(OR(AND(KE6="abs",KF6="abs"),AND(ISBLANK(KE6),KF6="abs"),AND(ISBLANK(KF6),KE6="abs")),"abs",IF(OR(AND(KF6="abs",KE6&gt;KE$5),AND(KE6="abs",KF6&gt;KF$5)),"E",IF(OR(KE6="abs",ISBLANK(KE6)),KF6/KF$5*100,IF(OR(ISBLANK(KF6),KF6="abs"),KE6/KE$5*100,IF(OR(KE6&gt;KE$5,KF6&gt;KF$5),"E",(KE6+KF6)/(KE$5+KF$5)*100)))))))</f>
        <v/>
      </c>
      <c r="KH6" s="11" t="str">
        <f t="shared" ref="KH6:KH35" si="127">IF(OR(AND(ISBLANK(KE6),KF6="abs"),AND(ISBLANK(KF6),KE6="abs"),AND(KE6="abs",KF6="abs")),"abs",IF(KG6=" "," ",IF(KG6="E"," ",IF(KG6&gt;=75,"X",IF(KG6&gt;=50,"/",".")))))</f>
        <v/>
      </c>
      <c r="KI6" s="28"/>
      <c r="KJ6" s="28"/>
      <c r="KK6" s="12" t="str">
        <f t="shared" ref="KK6:KK35" si="128">IF(OR(AND(ISBLANK(KJ6),ISBLANK(KI6)),AND(ISBLANK(KJ$5),ISBLANK(KI$5)))," ",IF(OR(AND(ISNUMBER(KI6),KI6&gt;KI$5),AND(ISNUMBER(KJ6),KJ6&gt;KJ$5)),"E",IF(OR(AND(KI6="abs",KJ6="abs"),AND(ISBLANK(KI6),KJ6="abs"),AND(ISBLANK(KJ6),KI6="abs")),"abs",IF(OR(AND(KJ6="abs",KI6&gt;KI$5),AND(KI6="abs",KJ6&gt;KJ$5)),"E",IF(OR(KI6="abs",ISBLANK(KI6)),KJ6/KJ$5*100,IF(OR(ISBLANK(KJ6),KJ6="abs"),KI6/KI$5*100,IF(OR(KI6&gt;KI$5,KJ6&gt;KJ$5),"E",(KI6+KJ6)/(KI$5+KJ$5)*100)))))))</f>
        <v/>
      </c>
      <c r="KL6" s="11" t="str">
        <f t="shared" ref="KL6:KL35" si="129">IF(OR(AND(ISBLANK(KI6),KJ6="abs"),AND(ISBLANK(KJ6),KI6="abs"),AND(KI6="abs",KJ6="abs")),"abs",IF(KK6=" "," ",IF(KK6="E"," ",IF(KK6&gt;=75,"X",IF(KK6&gt;=50,"/",".")))))</f>
        <v/>
      </c>
      <c r="KN6" s="7" t="str">
        <f>IF(ISBLANK(Fran!$A6)," ",Fran!$A6)</f>
        <v>Nom 1</v>
      </c>
      <c r="KO6" s="8" t="str">
        <f>IF(ISBLANK(Fran!$B6)," ",Fran!$B6)</f>
        <v>Prénom 1</v>
      </c>
      <c r="KP6" s="28"/>
      <c r="KQ6" s="28"/>
      <c r="KR6" s="12" t="str">
        <f t="shared" ref="KR6:KR35" si="130">IF(OR(AND(ISBLANK(KQ6),ISBLANK(KP6)),AND(ISBLANK(KQ$5),ISBLANK(KP$5)))," ",IF(OR(AND(ISNUMBER(KP6),KP6&gt;KP$5),AND(ISNUMBER(KQ6),KQ6&gt;KQ$5)),"E",IF(OR(AND(KP6="abs",KQ6="abs"),AND(ISBLANK(KP6),KQ6="abs"),AND(ISBLANK(KQ6),KP6="abs")),"abs",IF(OR(AND(KQ6="abs",KP6&gt;KP$5),AND(KP6="abs",KQ6&gt;KQ$5)),"E",IF(OR(KP6="abs",ISBLANK(KP6)),KQ6/KQ$5*100,IF(OR(ISBLANK(KQ6),KQ6="abs"),KP6/KP$5*100,IF(OR(KP6&gt;KP$5,KQ6&gt;KQ$5),"E",(KP6+KQ6)/(KP$5+KQ$5)*100)))))))</f>
        <v/>
      </c>
      <c r="KS6" s="11" t="str">
        <f t="shared" ref="KS6:KS35" si="131">IF(OR(AND(ISBLANK(KP6),KQ6="abs"),AND(ISBLANK(KQ6),KP6="abs"),AND(KP6="abs",KQ6="abs")),"abs",IF(KR6=" "," ",IF(KR6="E"," ",IF(KR6&gt;=75,"X",IF(KR6&gt;=50,"/",".")))))</f>
        <v/>
      </c>
      <c r="KT6" s="28"/>
      <c r="KU6" s="28"/>
      <c r="KV6" s="12" t="str">
        <f t="shared" ref="KV6:KV35" si="132">IF(OR(AND(ISBLANK(KU6),ISBLANK(KT6)),AND(ISBLANK(KU$5),ISBLANK(KT$5)))," ",IF(OR(AND(ISNUMBER(KT6),KT6&gt;KT$5),AND(ISNUMBER(KU6),KU6&gt;KU$5)),"E",IF(OR(AND(KT6="abs",KU6="abs"),AND(ISBLANK(KT6),KU6="abs"),AND(ISBLANK(KU6),KT6="abs")),"abs",IF(OR(AND(KU6="abs",KT6&gt;KT$5),AND(KT6="abs",KU6&gt;KU$5)),"E",IF(OR(KT6="abs",ISBLANK(KT6)),KU6/KU$5*100,IF(OR(ISBLANK(KU6),KU6="abs"),KT6/KT$5*100,IF(OR(KT6&gt;KT$5,KU6&gt;KU$5),"E",(KT6+KU6)/(KT$5+KU$5)*100)))))))</f>
        <v/>
      </c>
      <c r="KW6" s="11" t="str">
        <f t="shared" ref="KW6:KW35" si="133">IF(OR(AND(ISBLANK(KT6),KU6="abs"),AND(ISBLANK(KU6),KT6="abs"),AND(KT6="abs",KU6="abs")),"abs",IF(KV6=" "," ",IF(KV6="E"," ",IF(KV6&gt;=75,"X",IF(KV6&gt;=50,"/",".")))))</f>
        <v/>
      </c>
      <c r="KX6" s="28"/>
      <c r="KY6" s="28"/>
      <c r="KZ6" s="12" t="str">
        <f t="shared" ref="KZ6:KZ35" si="134">IF(OR(AND(ISBLANK(KY6),ISBLANK(KX6)),AND(ISBLANK(KY$5),ISBLANK(KX$5)))," ",IF(OR(AND(ISNUMBER(KX6),KX6&gt;KX$5),AND(ISNUMBER(KY6),KY6&gt;KY$5)),"E",IF(OR(AND(KX6="abs",KY6="abs"),AND(ISBLANK(KX6),KY6="abs"),AND(ISBLANK(KY6),KX6="abs")),"abs",IF(OR(AND(KY6="abs",KX6&gt;KX$5),AND(KX6="abs",KY6&gt;KY$5)),"E",IF(OR(KX6="abs",ISBLANK(KX6)),KY6/KY$5*100,IF(OR(ISBLANK(KY6),KY6="abs"),KX6/KX$5*100,IF(OR(KX6&gt;KX$5,KY6&gt;KY$5),"E",(KX6+KY6)/(KX$5+KY$5)*100)))))))</f>
        <v/>
      </c>
      <c r="LA6" s="11" t="str">
        <f t="shared" ref="LA6:LA35" si="135">IF(OR(AND(ISBLANK(KX6),KY6="abs"),AND(ISBLANK(KY6),KX6="abs"),AND(KX6="abs",KY6="abs")),"abs",IF(KZ6=" "," ",IF(KZ6="E"," ",IF(KZ6&gt;=75,"X",IF(KZ6&gt;=50,"/",".")))))</f>
        <v/>
      </c>
    </row>
    <row r="7" spans="1:313">
      <c r="A7" s="9" t="str">
        <f>IF(ISBLANK(Fran!A7)," ",Fran!A7)</f>
        <v>Nom2</v>
      </c>
      <c r="B7" s="10" t="str">
        <f>IF(ISBLANK(Fran!B7)," ",Fran!B7)</f>
        <v>Prénom2</v>
      </c>
      <c r="C7" s="29"/>
      <c r="D7" s="29">
        <v>7</v>
      </c>
      <c r="E7" s="2">
        <f t="shared" si="0"/>
        <v>70</v>
      </c>
      <c r="F7" s="3" t="str">
        <f t="shared" si="1"/>
        <v>/</v>
      </c>
      <c r="G7" s="29"/>
      <c r="H7" s="29"/>
      <c r="I7" s="2" t="str">
        <f t="shared" si="2"/>
        <v/>
      </c>
      <c r="J7" s="3" t="str">
        <f t="shared" si="3"/>
        <v/>
      </c>
      <c r="K7" s="29"/>
      <c r="L7" s="29"/>
      <c r="M7" s="2" t="str">
        <f t="shared" si="4"/>
        <v/>
      </c>
      <c r="N7" s="3" t="str">
        <f t="shared" si="5"/>
        <v/>
      </c>
      <c r="O7" s="29"/>
      <c r="P7" s="29"/>
      <c r="Q7" s="2" t="str">
        <f t="shared" si="6"/>
        <v/>
      </c>
      <c r="R7" s="3" t="str">
        <f t="shared" si="7"/>
        <v/>
      </c>
      <c r="S7" s="29"/>
      <c r="T7" s="29"/>
      <c r="U7" s="2" t="str">
        <f t="shared" si="8"/>
        <v/>
      </c>
      <c r="V7" s="3" t="str">
        <f t="shared" si="9"/>
        <v/>
      </c>
      <c r="W7" s="104"/>
      <c r="X7" s="9" t="str">
        <f>IF(ISBLANK(Fran!A7)," ",Fran!A7)</f>
        <v>Nom2</v>
      </c>
      <c r="Y7" s="10" t="str">
        <f>IF(ISBLANK(Fran!B7)," ",Fran!B7)</f>
        <v>Prénom2</v>
      </c>
      <c r="Z7" s="29"/>
      <c r="AA7" s="29"/>
      <c r="AB7" s="2" t="str">
        <f t="shared" si="10"/>
        <v/>
      </c>
      <c r="AC7" s="3" t="str">
        <f t="shared" si="11"/>
        <v/>
      </c>
      <c r="AD7" s="29"/>
      <c r="AE7" s="29"/>
      <c r="AF7" s="2" t="str">
        <f t="shared" si="12"/>
        <v/>
      </c>
      <c r="AG7" s="3" t="str">
        <f t="shared" si="13"/>
        <v/>
      </c>
      <c r="AH7" s="29"/>
      <c r="AI7" s="29"/>
      <c r="AJ7" s="2" t="str">
        <f t="shared" si="14"/>
        <v/>
      </c>
      <c r="AK7" s="3" t="str">
        <f t="shared" si="15"/>
        <v/>
      </c>
      <c r="AL7" s="29"/>
      <c r="AM7" s="29"/>
      <c r="AN7" s="2" t="str">
        <f t="shared" si="16"/>
        <v/>
      </c>
      <c r="AO7" s="3" t="str">
        <f t="shared" si="17"/>
        <v/>
      </c>
      <c r="AP7" s="29"/>
      <c r="AQ7" s="29"/>
      <c r="AR7" s="2" t="str">
        <f t="shared" si="18"/>
        <v/>
      </c>
      <c r="AS7" s="3" t="str">
        <f t="shared" si="19"/>
        <v/>
      </c>
      <c r="AU7" s="9" t="str">
        <f>IF(ISBLANK(Fran!A7)," ",Fran!A7)</f>
        <v>Nom2</v>
      </c>
      <c r="AV7" s="10" t="str">
        <f>IF(ISBLANK(Fran!B7)," ",Fran!B7)</f>
        <v>Prénom2</v>
      </c>
      <c r="AW7" s="29"/>
      <c r="AX7" s="29"/>
      <c r="AY7" s="2" t="str">
        <f t="shared" si="20"/>
        <v/>
      </c>
      <c r="AZ7" s="3" t="str">
        <f t="shared" si="21"/>
        <v/>
      </c>
      <c r="BA7" s="29"/>
      <c r="BB7" s="29"/>
      <c r="BC7" s="2" t="str">
        <f t="shared" si="22"/>
        <v/>
      </c>
      <c r="BD7" s="3" t="str">
        <f t="shared" si="23"/>
        <v/>
      </c>
      <c r="BE7" s="29"/>
      <c r="BF7" s="29"/>
      <c r="BG7" s="2" t="str">
        <f t="shared" si="24"/>
        <v/>
      </c>
      <c r="BH7" s="3" t="str">
        <f t="shared" si="25"/>
        <v/>
      </c>
      <c r="BI7" s="29"/>
      <c r="BJ7" s="29"/>
      <c r="BK7" s="2" t="str">
        <f t="shared" si="26"/>
        <v/>
      </c>
      <c r="BL7" s="3" t="str">
        <f t="shared" si="27"/>
        <v/>
      </c>
      <c r="BM7" s="29"/>
      <c r="BN7" s="29"/>
      <c r="BO7" s="2" t="str">
        <f t="shared" si="28"/>
        <v/>
      </c>
      <c r="BP7" s="3" t="str">
        <f t="shared" si="29"/>
        <v/>
      </c>
      <c r="BR7" s="9" t="str">
        <f>IF(ISBLANK(Fran!A7)," ",Fran!A7)</f>
        <v>Nom2</v>
      </c>
      <c r="BS7" s="10" t="str">
        <f>IF(ISBLANK(Fran!B7)," ",Fran!B7)</f>
        <v>Prénom2</v>
      </c>
      <c r="BT7" s="29"/>
      <c r="BU7" s="29"/>
      <c r="BV7" s="2" t="str">
        <f t="shared" si="30"/>
        <v/>
      </c>
      <c r="BW7" s="3" t="str">
        <f t="shared" si="31"/>
        <v/>
      </c>
      <c r="BX7" s="29"/>
      <c r="BY7" s="29"/>
      <c r="BZ7" s="2" t="str">
        <f t="shared" si="32"/>
        <v/>
      </c>
      <c r="CA7" s="3" t="str">
        <f t="shared" si="33"/>
        <v/>
      </c>
      <c r="CB7" s="29"/>
      <c r="CC7" s="29"/>
      <c r="CD7" s="2" t="str">
        <f t="shared" si="34"/>
        <v/>
      </c>
      <c r="CE7" s="3" t="str">
        <f t="shared" si="35"/>
        <v/>
      </c>
      <c r="CF7" s="29"/>
      <c r="CG7" s="29"/>
      <c r="CH7" s="2" t="str">
        <f t="shared" si="36"/>
        <v/>
      </c>
      <c r="CI7" s="3" t="str">
        <f t="shared" si="37"/>
        <v/>
      </c>
      <c r="CJ7" s="29"/>
      <c r="CK7" s="29"/>
      <c r="CL7" s="2" t="str">
        <f t="shared" si="38"/>
        <v/>
      </c>
      <c r="CM7" s="3" t="str">
        <f t="shared" si="39"/>
        <v/>
      </c>
      <c r="CO7" s="9" t="str">
        <f>IF(ISBLANK(Fran!A7)," ",Fran!A7)</f>
        <v>Nom2</v>
      </c>
      <c r="CP7" s="10" t="str">
        <f>IF(ISBLANK(Fran!B7)," ",Fran!B7)</f>
        <v>Prénom2</v>
      </c>
      <c r="CQ7" s="29"/>
      <c r="CR7" s="29"/>
      <c r="CS7" s="2" t="str">
        <f t="shared" si="40"/>
        <v/>
      </c>
      <c r="CT7" s="3" t="str">
        <f t="shared" si="41"/>
        <v/>
      </c>
      <c r="CU7" s="29"/>
      <c r="CV7" s="29"/>
      <c r="CW7" s="2" t="str">
        <f t="shared" si="42"/>
        <v/>
      </c>
      <c r="CX7" s="3" t="str">
        <f t="shared" si="43"/>
        <v/>
      </c>
      <c r="CY7" s="29"/>
      <c r="CZ7" s="29"/>
      <c r="DA7" s="2" t="str">
        <f t="shared" si="44"/>
        <v/>
      </c>
      <c r="DB7" s="3" t="str">
        <f t="shared" si="45"/>
        <v/>
      </c>
      <c r="DC7" s="29"/>
      <c r="DD7" s="29"/>
      <c r="DE7" s="2" t="str">
        <f t="shared" si="46"/>
        <v/>
      </c>
      <c r="DF7" s="3" t="str">
        <f t="shared" si="47"/>
        <v/>
      </c>
      <c r="DG7" s="29"/>
      <c r="DH7" s="29"/>
      <c r="DI7" s="2" t="str">
        <f t="shared" si="48"/>
        <v/>
      </c>
      <c r="DJ7" s="3" t="str">
        <f t="shared" si="49"/>
        <v/>
      </c>
      <c r="DL7" s="9" t="str">
        <f>IF(ISBLANK(Fran!A7)," ",Fran!A7)</f>
        <v>Nom2</v>
      </c>
      <c r="DM7" s="10" t="str">
        <f>IF(ISBLANK(Fran!B7)," ",Fran!B7)</f>
        <v>Prénom2</v>
      </c>
      <c r="DN7" s="29"/>
      <c r="DO7" s="29"/>
      <c r="DP7" s="2" t="str">
        <f t="shared" si="50"/>
        <v/>
      </c>
      <c r="DQ7" s="3" t="str">
        <f t="shared" si="51"/>
        <v/>
      </c>
      <c r="DR7" s="29"/>
      <c r="DS7" s="29"/>
      <c r="DT7" s="2" t="str">
        <f t="shared" si="52"/>
        <v/>
      </c>
      <c r="DU7" s="3" t="str">
        <f t="shared" si="53"/>
        <v/>
      </c>
      <c r="DV7" s="29"/>
      <c r="DW7" s="29"/>
      <c r="DX7" s="2" t="str">
        <f t="shared" si="54"/>
        <v/>
      </c>
      <c r="DY7" s="3" t="str">
        <f t="shared" si="55"/>
        <v/>
      </c>
      <c r="DZ7" s="29"/>
      <c r="EA7" s="29"/>
      <c r="EB7" s="2" t="str">
        <f t="shared" si="56"/>
        <v/>
      </c>
      <c r="EC7" s="3" t="str">
        <f t="shared" si="57"/>
        <v/>
      </c>
      <c r="ED7" s="29"/>
      <c r="EE7" s="29"/>
      <c r="EF7" s="2" t="str">
        <f t="shared" si="58"/>
        <v/>
      </c>
      <c r="EG7" s="3" t="str">
        <f t="shared" si="59"/>
        <v/>
      </c>
      <c r="EI7" s="9" t="str">
        <f>IF(ISBLANK(Fran!$A7)," ",Fran!$A7)</f>
        <v>Nom2</v>
      </c>
      <c r="EJ7" s="10" t="str">
        <f>IF(ISBLANK(Fran!$B7)," ",Fran!$B7)</f>
        <v>Prénom2</v>
      </c>
      <c r="EK7" s="29"/>
      <c r="EL7" s="29"/>
      <c r="EM7" s="2" t="str">
        <f t="shared" si="60"/>
        <v/>
      </c>
      <c r="EN7" s="3" t="str">
        <f t="shared" si="61"/>
        <v/>
      </c>
      <c r="EO7" s="29"/>
      <c r="EP7" s="29"/>
      <c r="EQ7" s="2" t="str">
        <f t="shared" si="62"/>
        <v/>
      </c>
      <c r="ER7" s="3" t="str">
        <f t="shared" si="63"/>
        <v/>
      </c>
      <c r="ES7" s="29"/>
      <c r="ET7" s="29"/>
      <c r="EU7" s="2" t="str">
        <f t="shared" si="64"/>
        <v/>
      </c>
      <c r="EV7" s="3" t="str">
        <f t="shared" si="65"/>
        <v/>
      </c>
      <c r="EW7" s="29"/>
      <c r="EX7" s="29"/>
      <c r="EY7" s="2" t="str">
        <f t="shared" si="66"/>
        <v/>
      </c>
      <c r="EZ7" s="3" t="str">
        <f t="shared" si="67"/>
        <v/>
      </c>
      <c r="FA7" s="29"/>
      <c r="FB7" s="29"/>
      <c r="FC7" s="2" t="str">
        <f t="shared" si="68"/>
        <v/>
      </c>
      <c r="FD7" s="3" t="str">
        <f t="shared" si="69"/>
        <v/>
      </c>
      <c r="FF7" s="9" t="str">
        <f>IF(ISBLANK(Fran!$A7)," ",Fran!$A7)</f>
        <v>Nom2</v>
      </c>
      <c r="FG7" s="10" t="str">
        <f>IF(ISBLANK(Fran!$B7)," ",Fran!$B7)</f>
        <v>Prénom2</v>
      </c>
      <c r="FH7" s="29"/>
      <c r="FI7" s="29"/>
      <c r="FJ7" s="2" t="str">
        <f t="shared" si="70"/>
        <v/>
      </c>
      <c r="FK7" s="3" t="str">
        <f t="shared" si="71"/>
        <v/>
      </c>
      <c r="FL7" s="29"/>
      <c r="FM7" s="29"/>
      <c r="FN7" s="2" t="str">
        <f t="shared" si="72"/>
        <v/>
      </c>
      <c r="FO7" s="3" t="str">
        <f t="shared" si="73"/>
        <v/>
      </c>
      <c r="FP7" s="29"/>
      <c r="FQ7" s="29"/>
      <c r="FR7" s="2" t="str">
        <f t="shared" si="74"/>
        <v/>
      </c>
      <c r="FS7" s="3" t="str">
        <f t="shared" si="75"/>
        <v/>
      </c>
      <c r="FT7" s="29"/>
      <c r="FU7" s="29"/>
      <c r="FV7" s="2" t="str">
        <f t="shared" si="76"/>
        <v/>
      </c>
      <c r="FW7" s="3" t="str">
        <f t="shared" si="77"/>
        <v/>
      </c>
      <c r="FX7" s="29"/>
      <c r="FY7" s="29"/>
      <c r="FZ7" s="2" t="str">
        <f t="shared" si="78"/>
        <v/>
      </c>
      <c r="GA7" s="3" t="str">
        <f t="shared" si="79"/>
        <v/>
      </c>
      <c r="GC7" s="9" t="str">
        <f>IF(ISBLANK(Fran!A7)," ",Fran!A7)</f>
        <v>Nom2</v>
      </c>
      <c r="GD7" s="10" t="str">
        <f>IF(ISBLANK(Fran!B7)," ",Fran!B7)</f>
        <v>Prénom2</v>
      </c>
      <c r="GE7" s="29"/>
      <c r="GF7" s="29"/>
      <c r="GG7" s="2" t="str">
        <f t="shared" si="80"/>
        <v/>
      </c>
      <c r="GH7" s="3" t="str">
        <f t="shared" si="81"/>
        <v/>
      </c>
      <c r="GI7" s="29"/>
      <c r="GJ7" s="29"/>
      <c r="GK7" s="2" t="str">
        <f t="shared" si="82"/>
        <v/>
      </c>
      <c r="GL7" s="3" t="str">
        <f t="shared" si="83"/>
        <v/>
      </c>
      <c r="GM7" s="29"/>
      <c r="GN7" s="29"/>
      <c r="GO7" s="2" t="str">
        <f t="shared" si="84"/>
        <v/>
      </c>
      <c r="GP7" s="3" t="str">
        <f t="shared" si="85"/>
        <v/>
      </c>
      <c r="GQ7" s="29"/>
      <c r="GR7" s="29"/>
      <c r="GS7" s="2" t="str">
        <f t="shared" si="86"/>
        <v/>
      </c>
      <c r="GT7" s="3" t="str">
        <f t="shared" si="87"/>
        <v/>
      </c>
      <c r="GU7" s="29"/>
      <c r="GV7" s="29"/>
      <c r="GW7" s="2" t="str">
        <f t="shared" si="88"/>
        <v/>
      </c>
      <c r="GX7" s="3" t="str">
        <f t="shared" si="89"/>
        <v/>
      </c>
      <c r="GZ7" s="9" t="str">
        <f>IF(ISBLANK(Fran!A7)," ",Fran!A7)</f>
        <v>Nom2</v>
      </c>
      <c r="HA7" s="10" t="str">
        <f>IF(ISBLANK(Fran!B7)," ",Fran!B7)</f>
        <v>Prénom2</v>
      </c>
      <c r="HB7" s="29"/>
      <c r="HC7" s="29"/>
      <c r="HD7" s="2" t="str">
        <f t="shared" si="90"/>
        <v/>
      </c>
      <c r="HE7" s="3" t="str">
        <f t="shared" si="91"/>
        <v/>
      </c>
      <c r="HF7" s="29"/>
      <c r="HG7" s="29"/>
      <c r="HH7" s="2" t="str">
        <f t="shared" si="92"/>
        <v/>
      </c>
      <c r="HI7" s="3" t="str">
        <f t="shared" si="93"/>
        <v/>
      </c>
      <c r="HJ7" s="29"/>
      <c r="HK7" s="29"/>
      <c r="HL7" s="2" t="str">
        <f t="shared" si="94"/>
        <v/>
      </c>
      <c r="HM7" s="3" t="str">
        <f t="shared" si="95"/>
        <v/>
      </c>
      <c r="HN7" s="29"/>
      <c r="HO7" s="29"/>
      <c r="HP7" s="2" t="str">
        <f t="shared" si="96"/>
        <v/>
      </c>
      <c r="HQ7" s="3" t="str">
        <f t="shared" si="97"/>
        <v/>
      </c>
      <c r="HR7" s="29"/>
      <c r="HS7" s="29"/>
      <c r="HT7" s="2" t="str">
        <f t="shared" si="98"/>
        <v/>
      </c>
      <c r="HU7" s="3" t="str">
        <f t="shared" si="99"/>
        <v/>
      </c>
      <c r="HW7" s="9" t="str">
        <f>IF(ISBLANK(Fran!$A7)," ",Fran!$A7)</f>
        <v>Nom2</v>
      </c>
      <c r="HX7" s="10" t="str">
        <f>IF(ISBLANK(Fran!$B7)," ",Fran!$B7)</f>
        <v>Prénom2</v>
      </c>
      <c r="HY7" s="29"/>
      <c r="HZ7" s="29"/>
      <c r="IA7" s="2" t="str">
        <f t="shared" si="100"/>
        <v/>
      </c>
      <c r="IB7" s="3" t="str">
        <f t="shared" si="101"/>
        <v/>
      </c>
      <c r="IC7" s="29"/>
      <c r="ID7" s="29"/>
      <c r="IE7" s="2" t="str">
        <f t="shared" si="102"/>
        <v/>
      </c>
      <c r="IF7" s="3" t="str">
        <f t="shared" si="103"/>
        <v/>
      </c>
      <c r="IG7" s="29"/>
      <c r="IH7" s="29"/>
      <c r="II7" s="2" t="str">
        <f t="shared" si="104"/>
        <v/>
      </c>
      <c r="IJ7" s="3" t="str">
        <f t="shared" si="105"/>
        <v/>
      </c>
      <c r="IK7" s="29"/>
      <c r="IL7" s="29"/>
      <c r="IM7" s="2" t="str">
        <f t="shared" si="106"/>
        <v/>
      </c>
      <c r="IN7" s="3" t="str">
        <f t="shared" si="107"/>
        <v/>
      </c>
      <c r="IO7" s="29"/>
      <c r="IP7" s="29"/>
      <c r="IQ7" s="2" t="str">
        <f t="shared" si="108"/>
        <v/>
      </c>
      <c r="IR7" s="3" t="str">
        <f t="shared" si="109"/>
        <v/>
      </c>
      <c r="IS7" s="104"/>
      <c r="IT7" s="9" t="str">
        <f>IF(ISBLANK(Fran!$A7)," ",Fran!$A7)</f>
        <v>Nom2</v>
      </c>
      <c r="IU7" s="10" t="str">
        <f>IF(ISBLANK(Fran!$B7)," ",Fran!$B7)</f>
        <v>Prénom2</v>
      </c>
      <c r="IV7" s="29"/>
      <c r="IW7" s="29"/>
      <c r="IX7" s="2" t="str">
        <f t="shared" si="110"/>
        <v/>
      </c>
      <c r="IY7" s="3" t="str">
        <f t="shared" si="111"/>
        <v/>
      </c>
      <c r="IZ7" s="29"/>
      <c r="JA7" s="29"/>
      <c r="JB7" s="2" t="str">
        <f t="shared" si="112"/>
        <v/>
      </c>
      <c r="JC7" s="3" t="str">
        <f t="shared" si="113"/>
        <v/>
      </c>
      <c r="JD7" s="29"/>
      <c r="JE7" s="29"/>
      <c r="JF7" s="2" t="str">
        <f t="shared" si="114"/>
        <v/>
      </c>
      <c r="JG7" s="3" t="str">
        <f t="shared" si="115"/>
        <v/>
      </c>
      <c r="JH7" s="29"/>
      <c r="JI7" s="29"/>
      <c r="JJ7" s="2" t="str">
        <f t="shared" si="116"/>
        <v/>
      </c>
      <c r="JK7" s="3" t="str">
        <f t="shared" si="117"/>
        <v/>
      </c>
      <c r="JL7" s="29"/>
      <c r="JM7" s="29"/>
      <c r="JN7" s="2" t="str">
        <f t="shared" si="118"/>
        <v/>
      </c>
      <c r="JO7" s="3" t="str">
        <f t="shared" si="119"/>
        <v/>
      </c>
      <c r="JQ7" s="9" t="str">
        <f>IF(ISBLANK(Fran!$A7)," ",Fran!$A7)</f>
        <v>Nom2</v>
      </c>
      <c r="JR7" s="10" t="str">
        <f>IF(ISBLANK(Fran!$B7)," ",Fran!$B7)</f>
        <v>Prénom2</v>
      </c>
      <c r="JS7" s="29"/>
      <c r="JT7" s="29"/>
      <c r="JU7" s="2" t="str">
        <f t="shared" si="120"/>
        <v/>
      </c>
      <c r="JV7" s="3" t="str">
        <f t="shared" si="121"/>
        <v/>
      </c>
      <c r="JW7" s="29"/>
      <c r="JX7" s="29"/>
      <c r="JY7" s="2" t="str">
        <f t="shared" si="122"/>
        <v/>
      </c>
      <c r="JZ7" s="3" t="str">
        <f t="shared" si="123"/>
        <v/>
      </c>
      <c r="KA7" s="29"/>
      <c r="KB7" s="29"/>
      <c r="KC7" s="2" t="str">
        <f t="shared" si="124"/>
        <v/>
      </c>
      <c r="KD7" s="3" t="str">
        <f t="shared" si="125"/>
        <v/>
      </c>
      <c r="KE7" s="29"/>
      <c r="KF7" s="29"/>
      <c r="KG7" s="2" t="str">
        <f t="shared" si="126"/>
        <v/>
      </c>
      <c r="KH7" s="3" t="str">
        <f t="shared" si="127"/>
        <v/>
      </c>
      <c r="KI7" s="29"/>
      <c r="KJ7" s="29"/>
      <c r="KK7" s="2" t="str">
        <f t="shared" si="128"/>
        <v/>
      </c>
      <c r="KL7" s="3" t="str">
        <f t="shared" si="129"/>
        <v/>
      </c>
      <c r="KN7" s="9" t="str">
        <f>IF(ISBLANK(Fran!$A7)," ",Fran!$A7)</f>
        <v>Nom2</v>
      </c>
      <c r="KO7" s="10" t="str">
        <f>IF(ISBLANK(Fran!$B7)," ",Fran!$B7)</f>
        <v>Prénom2</v>
      </c>
      <c r="KP7" s="29"/>
      <c r="KQ7" s="29"/>
      <c r="KR7" s="2" t="str">
        <f t="shared" si="130"/>
        <v/>
      </c>
      <c r="KS7" s="3" t="str">
        <f t="shared" si="131"/>
        <v/>
      </c>
      <c r="KT7" s="29"/>
      <c r="KU7" s="29"/>
      <c r="KV7" s="2" t="str">
        <f t="shared" si="132"/>
        <v/>
      </c>
      <c r="KW7" s="3" t="str">
        <f t="shared" si="133"/>
        <v/>
      </c>
      <c r="KX7" s="29"/>
      <c r="KY7" s="29"/>
      <c r="KZ7" s="2" t="str">
        <f t="shared" si="134"/>
        <v/>
      </c>
      <c r="LA7" s="3" t="str">
        <f t="shared" si="135"/>
        <v/>
      </c>
    </row>
    <row r="8" spans="1:313">
      <c r="A8" s="7" t="str">
        <f>IF(ISBLANK(Fran!A8)," ",Fran!A8)</f>
        <v xml:space="preserve"> </v>
      </c>
      <c r="B8" s="8" t="str">
        <f>IF(ISBLANK(Fran!B8)," ",Fran!B8)</f>
        <v xml:space="preserve"> </v>
      </c>
      <c r="C8" s="28"/>
      <c r="D8" s="28"/>
      <c r="E8" s="12" t="str">
        <f t="shared" si="0"/>
        <v/>
      </c>
      <c r="F8" s="11" t="str">
        <f t="shared" si="1"/>
        <v/>
      </c>
      <c r="G8" s="28"/>
      <c r="H8" s="28"/>
      <c r="I8" s="12" t="str">
        <f t="shared" si="2"/>
        <v/>
      </c>
      <c r="J8" s="11" t="str">
        <f t="shared" si="3"/>
        <v/>
      </c>
      <c r="K8" s="28"/>
      <c r="L8" s="28"/>
      <c r="M8" s="12" t="str">
        <f t="shared" si="4"/>
        <v/>
      </c>
      <c r="N8" s="11" t="str">
        <f t="shared" si="5"/>
        <v/>
      </c>
      <c r="O8" s="28"/>
      <c r="P8" s="28"/>
      <c r="Q8" s="12" t="str">
        <f t="shared" si="6"/>
        <v/>
      </c>
      <c r="R8" s="11" t="str">
        <f t="shared" si="7"/>
        <v/>
      </c>
      <c r="S8" s="28"/>
      <c r="T8" s="28"/>
      <c r="U8" s="12" t="str">
        <f t="shared" si="8"/>
        <v/>
      </c>
      <c r="V8" s="11" t="str">
        <f t="shared" si="9"/>
        <v/>
      </c>
      <c r="W8" s="104"/>
      <c r="X8" s="7" t="str">
        <f>IF(ISBLANK(Fran!A8)," ",Fran!A8)</f>
        <v xml:space="preserve"> </v>
      </c>
      <c r="Y8" s="8" t="str">
        <f>IF(ISBLANK(Fran!B8)," ",Fran!B8)</f>
        <v xml:space="preserve"> </v>
      </c>
      <c r="Z8" s="28"/>
      <c r="AA8" s="28"/>
      <c r="AB8" s="12" t="str">
        <f t="shared" si="10"/>
        <v/>
      </c>
      <c r="AC8" s="11" t="str">
        <f t="shared" si="11"/>
        <v/>
      </c>
      <c r="AD8" s="28"/>
      <c r="AE8" s="28"/>
      <c r="AF8" s="12" t="str">
        <f t="shared" si="12"/>
        <v/>
      </c>
      <c r="AG8" s="11" t="str">
        <f t="shared" si="13"/>
        <v/>
      </c>
      <c r="AH8" s="28"/>
      <c r="AI8" s="28"/>
      <c r="AJ8" s="12" t="str">
        <f t="shared" si="14"/>
        <v/>
      </c>
      <c r="AK8" s="11" t="str">
        <f t="shared" si="15"/>
        <v/>
      </c>
      <c r="AL8" s="28"/>
      <c r="AM8" s="28"/>
      <c r="AN8" s="12" t="str">
        <f t="shared" si="16"/>
        <v/>
      </c>
      <c r="AO8" s="11" t="str">
        <f t="shared" si="17"/>
        <v/>
      </c>
      <c r="AP8" s="28"/>
      <c r="AQ8" s="28"/>
      <c r="AR8" s="12" t="str">
        <f t="shared" si="18"/>
        <v/>
      </c>
      <c r="AS8" s="11" t="str">
        <f t="shared" si="19"/>
        <v/>
      </c>
      <c r="AU8" s="7" t="str">
        <f>IF(ISBLANK(Fran!A8)," ",Fran!A8)</f>
        <v xml:space="preserve"> </v>
      </c>
      <c r="AV8" s="8" t="str">
        <f>IF(ISBLANK(Fran!B8)," ",Fran!B8)</f>
        <v xml:space="preserve"> </v>
      </c>
      <c r="AW8" s="28"/>
      <c r="AX8" s="28"/>
      <c r="AY8" s="12" t="str">
        <f t="shared" si="20"/>
        <v/>
      </c>
      <c r="AZ8" s="11" t="str">
        <f t="shared" si="21"/>
        <v/>
      </c>
      <c r="BA8" s="28"/>
      <c r="BB8" s="28"/>
      <c r="BC8" s="12" t="str">
        <f t="shared" si="22"/>
        <v/>
      </c>
      <c r="BD8" s="11" t="str">
        <f t="shared" si="23"/>
        <v/>
      </c>
      <c r="BE8" s="28"/>
      <c r="BF8" s="28"/>
      <c r="BG8" s="12" t="str">
        <f t="shared" si="24"/>
        <v/>
      </c>
      <c r="BH8" s="11" t="str">
        <f t="shared" si="25"/>
        <v/>
      </c>
      <c r="BI8" s="28"/>
      <c r="BJ8" s="28"/>
      <c r="BK8" s="12" t="str">
        <f t="shared" si="26"/>
        <v/>
      </c>
      <c r="BL8" s="11" t="str">
        <f t="shared" si="27"/>
        <v/>
      </c>
      <c r="BM8" s="28"/>
      <c r="BN8" s="28"/>
      <c r="BO8" s="12" t="str">
        <f t="shared" si="28"/>
        <v/>
      </c>
      <c r="BP8" s="11" t="str">
        <f t="shared" si="29"/>
        <v/>
      </c>
      <c r="BR8" s="7" t="str">
        <f>IF(ISBLANK(Fran!A8)," ",Fran!A8)</f>
        <v xml:space="preserve"> </v>
      </c>
      <c r="BS8" s="8" t="str">
        <f>IF(ISBLANK(Fran!B8)," ",Fran!B8)</f>
        <v xml:space="preserve"> </v>
      </c>
      <c r="BT8" s="28"/>
      <c r="BU8" s="28"/>
      <c r="BV8" s="12" t="str">
        <f t="shared" si="30"/>
        <v/>
      </c>
      <c r="BW8" s="11" t="str">
        <f t="shared" si="31"/>
        <v/>
      </c>
      <c r="BX8" s="28"/>
      <c r="BY8" s="28"/>
      <c r="BZ8" s="12" t="str">
        <f t="shared" si="32"/>
        <v/>
      </c>
      <c r="CA8" s="11" t="str">
        <f t="shared" si="33"/>
        <v/>
      </c>
      <c r="CB8" s="28"/>
      <c r="CC8" s="28"/>
      <c r="CD8" s="12" t="str">
        <f t="shared" si="34"/>
        <v/>
      </c>
      <c r="CE8" s="11" t="str">
        <f t="shared" si="35"/>
        <v/>
      </c>
      <c r="CF8" s="28"/>
      <c r="CG8" s="28"/>
      <c r="CH8" s="12" t="str">
        <f t="shared" si="36"/>
        <v/>
      </c>
      <c r="CI8" s="11" t="str">
        <f t="shared" si="37"/>
        <v/>
      </c>
      <c r="CJ8" s="28"/>
      <c r="CK8" s="28"/>
      <c r="CL8" s="12" t="str">
        <f t="shared" si="38"/>
        <v/>
      </c>
      <c r="CM8" s="11" t="str">
        <f t="shared" si="39"/>
        <v/>
      </c>
      <c r="CO8" s="7" t="str">
        <f>IF(ISBLANK(Fran!A8)," ",Fran!A8)</f>
        <v xml:space="preserve"> </v>
      </c>
      <c r="CP8" s="8" t="str">
        <f>IF(ISBLANK(Fran!B8)," ",Fran!B8)</f>
        <v xml:space="preserve"> </v>
      </c>
      <c r="CQ8" s="28"/>
      <c r="CR8" s="28"/>
      <c r="CS8" s="12" t="str">
        <f t="shared" si="40"/>
        <v/>
      </c>
      <c r="CT8" s="11" t="str">
        <f t="shared" si="41"/>
        <v/>
      </c>
      <c r="CU8" s="28"/>
      <c r="CV8" s="28"/>
      <c r="CW8" s="12" t="str">
        <f t="shared" si="42"/>
        <v/>
      </c>
      <c r="CX8" s="11" t="str">
        <f t="shared" si="43"/>
        <v/>
      </c>
      <c r="CY8" s="28"/>
      <c r="CZ8" s="28"/>
      <c r="DA8" s="12" t="str">
        <f t="shared" si="44"/>
        <v/>
      </c>
      <c r="DB8" s="11" t="str">
        <f t="shared" si="45"/>
        <v/>
      </c>
      <c r="DC8" s="28"/>
      <c r="DD8" s="28"/>
      <c r="DE8" s="12" t="str">
        <f t="shared" si="46"/>
        <v/>
      </c>
      <c r="DF8" s="11" t="str">
        <f t="shared" si="47"/>
        <v/>
      </c>
      <c r="DG8" s="28"/>
      <c r="DH8" s="28"/>
      <c r="DI8" s="12" t="str">
        <f t="shared" si="48"/>
        <v/>
      </c>
      <c r="DJ8" s="11" t="str">
        <f t="shared" si="49"/>
        <v/>
      </c>
      <c r="DL8" s="7" t="str">
        <f>IF(ISBLANK(Fran!A8)," ",Fran!A8)</f>
        <v xml:space="preserve"> </v>
      </c>
      <c r="DM8" s="8" t="str">
        <f>IF(ISBLANK(Fran!B8)," ",Fran!B8)</f>
        <v xml:space="preserve"> </v>
      </c>
      <c r="DN8" s="28"/>
      <c r="DO8" s="28"/>
      <c r="DP8" s="12" t="str">
        <f t="shared" si="50"/>
        <v/>
      </c>
      <c r="DQ8" s="11" t="str">
        <f t="shared" si="51"/>
        <v/>
      </c>
      <c r="DR8" s="28"/>
      <c r="DS8" s="28"/>
      <c r="DT8" s="12" t="str">
        <f t="shared" si="52"/>
        <v/>
      </c>
      <c r="DU8" s="11" t="str">
        <f t="shared" si="53"/>
        <v/>
      </c>
      <c r="DV8" s="28"/>
      <c r="DW8" s="28"/>
      <c r="DX8" s="12" t="str">
        <f t="shared" si="54"/>
        <v/>
      </c>
      <c r="DY8" s="11" t="str">
        <f t="shared" si="55"/>
        <v/>
      </c>
      <c r="DZ8" s="28"/>
      <c r="EA8" s="28"/>
      <c r="EB8" s="12" t="str">
        <f t="shared" si="56"/>
        <v/>
      </c>
      <c r="EC8" s="11" t="str">
        <f t="shared" si="57"/>
        <v/>
      </c>
      <c r="ED8" s="28"/>
      <c r="EE8" s="28"/>
      <c r="EF8" s="12" t="str">
        <f t="shared" si="58"/>
        <v/>
      </c>
      <c r="EG8" s="11" t="str">
        <f t="shared" si="59"/>
        <v/>
      </c>
      <c r="EI8" s="7" t="str">
        <f>IF(ISBLANK(Fran!$A8)," ",Fran!$A8)</f>
        <v xml:space="preserve"> </v>
      </c>
      <c r="EJ8" s="8" t="str">
        <f>IF(ISBLANK(Fran!$B8)," ",Fran!$B8)</f>
        <v xml:space="preserve"> </v>
      </c>
      <c r="EK8" s="28"/>
      <c r="EL8" s="28"/>
      <c r="EM8" s="12" t="str">
        <f t="shared" si="60"/>
        <v/>
      </c>
      <c r="EN8" s="11" t="str">
        <f t="shared" si="61"/>
        <v/>
      </c>
      <c r="EO8" s="28"/>
      <c r="EP8" s="28"/>
      <c r="EQ8" s="12" t="str">
        <f t="shared" si="62"/>
        <v/>
      </c>
      <c r="ER8" s="11" t="str">
        <f t="shared" si="63"/>
        <v/>
      </c>
      <c r="ES8" s="28"/>
      <c r="ET8" s="28"/>
      <c r="EU8" s="12" t="str">
        <f t="shared" si="64"/>
        <v/>
      </c>
      <c r="EV8" s="11" t="str">
        <f t="shared" si="65"/>
        <v/>
      </c>
      <c r="EW8" s="28"/>
      <c r="EX8" s="28"/>
      <c r="EY8" s="12" t="str">
        <f t="shared" si="66"/>
        <v/>
      </c>
      <c r="EZ8" s="11" t="str">
        <f t="shared" si="67"/>
        <v/>
      </c>
      <c r="FA8" s="28"/>
      <c r="FB8" s="28"/>
      <c r="FC8" s="12" t="str">
        <f t="shared" si="68"/>
        <v/>
      </c>
      <c r="FD8" s="11" t="str">
        <f t="shared" si="69"/>
        <v/>
      </c>
      <c r="FF8" s="7" t="str">
        <f>IF(ISBLANK(Fran!$A8)," ",Fran!$A8)</f>
        <v xml:space="preserve"> </v>
      </c>
      <c r="FG8" s="8" t="str">
        <f>IF(ISBLANK(Fran!$B8)," ",Fran!$B8)</f>
        <v xml:space="preserve"> </v>
      </c>
      <c r="FH8" s="28"/>
      <c r="FI8" s="28"/>
      <c r="FJ8" s="12" t="str">
        <f t="shared" si="70"/>
        <v/>
      </c>
      <c r="FK8" s="11" t="str">
        <f t="shared" si="71"/>
        <v/>
      </c>
      <c r="FL8" s="28"/>
      <c r="FM8" s="28"/>
      <c r="FN8" s="12" t="str">
        <f t="shared" si="72"/>
        <v/>
      </c>
      <c r="FO8" s="11" t="str">
        <f t="shared" si="73"/>
        <v/>
      </c>
      <c r="FP8" s="28"/>
      <c r="FQ8" s="28"/>
      <c r="FR8" s="12" t="str">
        <f t="shared" si="74"/>
        <v/>
      </c>
      <c r="FS8" s="11" t="str">
        <f t="shared" si="75"/>
        <v/>
      </c>
      <c r="FT8" s="28"/>
      <c r="FU8" s="28"/>
      <c r="FV8" s="12" t="str">
        <f t="shared" si="76"/>
        <v/>
      </c>
      <c r="FW8" s="11" t="str">
        <f t="shared" si="77"/>
        <v/>
      </c>
      <c r="FX8" s="28"/>
      <c r="FY8" s="28"/>
      <c r="FZ8" s="12" t="str">
        <f t="shared" si="78"/>
        <v/>
      </c>
      <c r="GA8" s="11" t="str">
        <f t="shared" si="79"/>
        <v/>
      </c>
      <c r="GC8" s="7" t="str">
        <f>IF(ISBLANK(Fran!A8)," ",Fran!A8)</f>
        <v xml:space="preserve"> </v>
      </c>
      <c r="GD8" s="8" t="str">
        <f>IF(ISBLANK(Fran!B8)," ",Fran!B8)</f>
        <v xml:space="preserve"> </v>
      </c>
      <c r="GE8" s="28"/>
      <c r="GF8" s="28"/>
      <c r="GG8" s="12" t="str">
        <f t="shared" si="80"/>
        <v/>
      </c>
      <c r="GH8" s="11" t="str">
        <f t="shared" si="81"/>
        <v/>
      </c>
      <c r="GI8" s="28"/>
      <c r="GJ8" s="28"/>
      <c r="GK8" s="12" t="str">
        <f t="shared" si="82"/>
        <v/>
      </c>
      <c r="GL8" s="11" t="str">
        <f t="shared" si="83"/>
        <v/>
      </c>
      <c r="GM8" s="28"/>
      <c r="GN8" s="28"/>
      <c r="GO8" s="12" t="str">
        <f t="shared" si="84"/>
        <v/>
      </c>
      <c r="GP8" s="11" t="str">
        <f t="shared" si="85"/>
        <v/>
      </c>
      <c r="GQ8" s="28"/>
      <c r="GR8" s="28"/>
      <c r="GS8" s="12" t="str">
        <f t="shared" si="86"/>
        <v/>
      </c>
      <c r="GT8" s="11" t="str">
        <f t="shared" si="87"/>
        <v/>
      </c>
      <c r="GU8" s="28"/>
      <c r="GV8" s="28"/>
      <c r="GW8" s="12" t="str">
        <f t="shared" si="88"/>
        <v/>
      </c>
      <c r="GX8" s="11" t="str">
        <f t="shared" si="89"/>
        <v/>
      </c>
      <c r="GZ8" s="7" t="str">
        <f>IF(ISBLANK(Fran!A8)," ",Fran!A8)</f>
        <v xml:space="preserve"> </v>
      </c>
      <c r="HA8" s="8" t="str">
        <f>IF(ISBLANK(Fran!B8)," ",Fran!B8)</f>
        <v xml:space="preserve"> </v>
      </c>
      <c r="HB8" s="28"/>
      <c r="HC8" s="28"/>
      <c r="HD8" s="12" t="str">
        <f t="shared" si="90"/>
        <v/>
      </c>
      <c r="HE8" s="11" t="str">
        <f t="shared" si="91"/>
        <v/>
      </c>
      <c r="HF8" s="28"/>
      <c r="HG8" s="28"/>
      <c r="HH8" s="12" t="str">
        <f t="shared" si="92"/>
        <v/>
      </c>
      <c r="HI8" s="11" t="str">
        <f t="shared" si="93"/>
        <v/>
      </c>
      <c r="HJ8" s="28"/>
      <c r="HK8" s="28"/>
      <c r="HL8" s="12" t="str">
        <f t="shared" si="94"/>
        <v/>
      </c>
      <c r="HM8" s="11" t="str">
        <f t="shared" si="95"/>
        <v/>
      </c>
      <c r="HN8" s="28"/>
      <c r="HO8" s="28"/>
      <c r="HP8" s="12" t="str">
        <f t="shared" si="96"/>
        <v/>
      </c>
      <c r="HQ8" s="11" t="str">
        <f t="shared" si="97"/>
        <v/>
      </c>
      <c r="HR8" s="28"/>
      <c r="HS8" s="28"/>
      <c r="HT8" s="12" t="str">
        <f t="shared" si="98"/>
        <v/>
      </c>
      <c r="HU8" s="11" t="str">
        <f t="shared" si="99"/>
        <v/>
      </c>
      <c r="HW8" s="7" t="str">
        <f>IF(ISBLANK(Fran!$A8)," ",Fran!$A8)</f>
        <v xml:space="preserve"> </v>
      </c>
      <c r="HX8" s="8" t="str">
        <f>IF(ISBLANK(Fran!$B8)," ",Fran!$B8)</f>
        <v xml:space="preserve"> </v>
      </c>
      <c r="HY8" s="28"/>
      <c r="HZ8" s="28"/>
      <c r="IA8" s="12" t="str">
        <f t="shared" si="100"/>
        <v/>
      </c>
      <c r="IB8" s="11" t="str">
        <f t="shared" si="101"/>
        <v/>
      </c>
      <c r="IC8" s="28"/>
      <c r="ID8" s="28"/>
      <c r="IE8" s="12" t="str">
        <f t="shared" si="102"/>
        <v/>
      </c>
      <c r="IF8" s="11" t="str">
        <f t="shared" si="103"/>
        <v/>
      </c>
      <c r="IG8" s="28"/>
      <c r="IH8" s="28"/>
      <c r="II8" s="12" t="str">
        <f t="shared" si="104"/>
        <v/>
      </c>
      <c r="IJ8" s="11" t="str">
        <f t="shared" si="105"/>
        <v/>
      </c>
      <c r="IK8" s="28"/>
      <c r="IL8" s="28"/>
      <c r="IM8" s="12" t="str">
        <f t="shared" si="106"/>
        <v/>
      </c>
      <c r="IN8" s="11" t="str">
        <f t="shared" si="107"/>
        <v/>
      </c>
      <c r="IO8" s="28"/>
      <c r="IP8" s="28"/>
      <c r="IQ8" s="12" t="str">
        <f t="shared" si="108"/>
        <v/>
      </c>
      <c r="IR8" s="11" t="str">
        <f t="shared" si="109"/>
        <v/>
      </c>
      <c r="IS8" s="104"/>
      <c r="IT8" s="7" t="str">
        <f>IF(ISBLANK(Fran!$A8)," ",Fran!$A8)</f>
        <v xml:space="preserve"> </v>
      </c>
      <c r="IU8" s="8" t="str">
        <f>IF(ISBLANK(Fran!$B8)," ",Fran!$B8)</f>
        <v xml:space="preserve"> </v>
      </c>
      <c r="IV8" s="28"/>
      <c r="IW8" s="28"/>
      <c r="IX8" s="12" t="str">
        <f t="shared" si="110"/>
        <v/>
      </c>
      <c r="IY8" s="11" t="str">
        <f t="shared" si="111"/>
        <v/>
      </c>
      <c r="IZ8" s="28"/>
      <c r="JA8" s="28"/>
      <c r="JB8" s="12" t="str">
        <f t="shared" si="112"/>
        <v/>
      </c>
      <c r="JC8" s="11" t="str">
        <f t="shared" si="113"/>
        <v/>
      </c>
      <c r="JD8" s="28"/>
      <c r="JE8" s="28"/>
      <c r="JF8" s="12" t="str">
        <f t="shared" si="114"/>
        <v/>
      </c>
      <c r="JG8" s="11" t="str">
        <f t="shared" si="115"/>
        <v/>
      </c>
      <c r="JH8" s="28"/>
      <c r="JI8" s="28"/>
      <c r="JJ8" s="12" t="str">
        <f t="shared" si="116"/>
        <v/>
      </c>
      <c r="JK8" s="11" t="str">
        <f t="shared" si="117"/>
        <v/>
      </c>
      <c r="JL8" s="28"/>
      <c r="JM8" s="28"/>
      <c r="JN8" s="12" t="str">
        <f t="shared" si="118"/>
        <v/>
      </c>
      <c r="JO8" s="11" t="str">
        <f t="shared" si="119"/>
        <v/>
      </c>
      <c r="JQ8" s="7" t="str">
        <f>IF(ISBLANK(Fran!$A8)," ",Fran!$A8)</f>
        <v xml:space="preserve"> </v>
      </c>
      <c r="JR8" s="8" t="str">
        <f>IF(ISBLANK(Fran!$B8)," ",Fran!$B8)</f>
        <v xml:space="preserve"> </v>
      </c>
      <c r="JS8" s="28"/>
      <c r="JT8" s="28"/>
      <c r="JU8" s="12" t="str">
        <f t="shared" si="120"/>
        <v/>
      </c>
      <c r="JV8" s="11" t="str">
        <f t="shared" si="121"/>
        <v/>
      </c>
      <c r="JW8" s="28"/>
      <c r="JX8" s="28"/>
      <c r="JY8" s="12" t="str">
        <f t="shared" si="122"/>
        <v/>
      </c>
      <c r="JZ8" s="11" t="str">
        <f t="shared" si="123"/>
        <v/>
      </c>
      <c r="KA8" s="28"/>
      <c r="KB8" s="28"/>
      <c r="KC8" s="12" t="str">
        <f t="shared" si="124"/>
        <v/>
      </c>
      <c r="KD8" s="11" t="str">
        <f t="shared" si="125"/>
        <v/>
      </c>
      <c r="KE8" s="28"/>
      <c r="KF8" s="28"/>
      <c r="KG8" s="12" t="str">
        <f t="shared" si="126"/>
        <v/>
      </c>
      <c r="KH8" s="11" t="str">
        <f t="shared" si="127"/>
        <v/>
      </c>
      <c r="KI8" s="28"/>
      <c r="KJ8" s="28"/>
      <c r="KK8" s="12" t="str">
        <f t="shared" si="128"/>
        <v/>
      </c>
      <c r="KL8" s="11" t="str">
        <f t="shared" si="129"/>
        <v/>
      </c>
      <c r="KN8" s="7" t="str">
        <f>IF(ISBLANK(Fran!$A8)," ",Fran!$A8)</f>
        <v xml:space="preserve"> </v>
      </c>
      <c r="KO8" s="8" t="str">
        <f>IF(ISBLANK(Fran!$B8)," ",Fran!$B8)</f>
        <v xml:space="preserve"> </v>
      </c>
      <c r="KP8" s="28"/>
      <c r="KQ8" s="28"/>
      <c r="KR8" s="12" t="str">
        <f t="shared" si="130"/>
        <v/>
      </c>
      <c r="KS8" s="11" t="str">
        <f t="shared" si="131"/>
        <v/>
      </c>
      <c r="KT8" s="28"/>
      <c r="KU8" s="28"/>
      <c r="KV8" s="12" t="str">
        <f t="shared" si="132"/>
        <v/>
      </c>
      <c r="KW8" s="11" t="str">
        <f t="shared" si="133"/>
        <v/>
      </c>
      <c r="KX8" s="28"/>
      <c r="KY8" s="28"/>
      <c r="KZ8" s="12" t="str">
        <f t="shared" si="134"/>
        <v/>
      </c>
      <c r="LA8" s="11" t="str">
        <f t="shared" si="135"/>
        <v/>
      </c>
    </row>
    <row r="9" spans="1:313">
      <c r="A9" s="9" t="str">
        <f>IF(ISBLANK(Fran!A9)," ",Fran!A9)</f>
        <v xml:space="preserve"> </v>
      </c>
      <c r="B9" s="10" t="str">
        <f>IF(ISBLANK(Fran!B9)," ",Fran!B9)</f>
        <v xml:space="preserve"> </v>
      </c>
      <c r="C9" s="29"/>
      <c r="D9" s="29"/>
      <c r="E9" s="2" t="str">
        <f t="shared" si="0"/>
        <v/>
      </c>
      <c r="F9" s="3" t="str">
        <f t="shared" si="1"/>
        <v/>
      </c>
      <c r="G9" s="29"/>
      <c r="H9" s="29"/>
      <c r="I9" s="2" t="str">
        <f t="shared" si="2"/>
        <v/>
      </c>
      <c r="J9" s="3" t="str">
        <f t="shared" si="3"/>
        <v/>
      </c>
      <c r="K9" s="29"/>
      <c r="L9" s="29"/>
      <c r="M9" s="2" t="str">
        <f t="shared" si="4"/>
        <v/>
      </c>
      <c r="N9" s="3" t="str">
        <f t="shared" si="5"/>
        <v/>
      </c>
      <c r="O9" s="29"/>
      <c r="P9" s="29"/>
      <c r="Q9" s="2" t="str">
        <f t="shared" si="6"/>
        <v/>
      </c>
      <c r="R9" s="3" t="str">
        <f t="shared" si="7"/>
        <v/>
      </c>
      <c r="S9" s="29"/>
      <c r="T9" s="29"/>
      <c r="U9" s="2" t="str">
        <f t="shared" si="8"/>
        <v/>
      </c>
      <c r="V9" s="3" t="str">
        <f t="shared" si="9"/>
        <v/>
      </c>
      <c r="W9" s="104"/>
      <c r="X9" s="9" t="str">
        <f>IF(ISBLANK(Fran!A9)," ",Fran!A9)</f>
        <v xml:space="preserve"> </v>
      </c>
      <c r="Y9" s="10" t="str">
        <f>IF(ISBLANK(Fran!B9)," ",Fran!B9)</f>
        <v xml:space="preserve"> </v>
      </c>
      <c r="Z9" s="29"/>
      <c r="AA9" s="29"/>
      <c r="AB9" s="2" t="str">
        <f t="shared" si="10"/>
        <v/>
      </c>
      <c r="AC9" s="3" t="str">
        <f t="shared" si="11"/>
        <v/>
      </c>
      <c r="AD9" s="29"/>
      <c r="AE9" s="29"/>
      <c r="AF9" s="2" t="str">
        <f t="shared" si="12"/>
        <v/>
      </c>
      <c r="AG9" s="3" t="str">
        <f t="shared" si="13"/>
        <v/>
      </c>
      <c r="AH9" s="29"/>
      <c r="AI9" s="29"/>
      <c r="AJ9" s="2" t="str">
        <f t="shared" si="14"/>
        <v/>
      </c>
      <c r="AK9" s="3" t="str">
        <f t="shared" si="15"/>
        <v/>
      </c>
      <c r="AL9" s="29"/>
      <c r="AM9" s="29"/>
      <c r="AN9" s="2" t="str">
        <f t="shared" si="16"/>
        <v/>
      </c>
      <c r="AO9" s="3" t="str">
        <f t="shared" si="17"/>
        <v/>
      </c>
      <c r="AP9" s="29"/>
      <c r="AQ9" s="29"/>
      <c r="AR9" s="2" t="str">
        <f t="shared" si="18"/>
        <v/>
      </c>
      <c r="AS9" s="3" t="str">
        <f t="shared" si="19"/>
        <v/>
      </c>
      <c r="AU9" s="9" t="str">
        <f>IF(ISBLANK(Fran!A9)," ",Fran!A9)</f>
        <v xml:space="preserve"> </v>
      </c>
      <c r="AV9" s="10" t="str">
        <f>IF(ISBLANK(Fran!B9)," ",Fran!B9)</f>
        <v xml:space="preserve"> </v>
      </c>
      <c r="AW9" s="29"/>
      <c r="AX9" s="29"/>
      <c r="AY9" s="2" t="str">
        <f t="shared" si="20"/>
        <v/>
      </c>
      <c r="AZ9" s="3" t="str">
        <f t="shared" si="21"/>
        <v/>
      </c>
      <c r="BA9" s="29"/>
      <c r="BB9" s="29"/>
      <c r="BC9" s="2" t="str">
        <f t="shared" si="22"/>
        <v/>
      </c>
      <c r="BD9" s="3" t="str">
        <f t="shared" si="23"/>
        <v/>
      </c>
      <c r="BE9" s="29"/>
      <c r="BF9" s="29"/>
      <c r="BG9" s="2" t="str">
        <f t="shared" si="24"/>
        <v/>
      </c>
      <c r="BH9" s="3" t="str">
        <f t="shared" si="25"/>
        <v/>
      </c>
      <c r="BI9" s="29"/>
      <c r="BJ9" s="29"/>
      <c r="BK9" s="2" t="str">
        <f t="shared" si="26"/>
        <v/>
      </c>
      <c r="BL9" s="3" t="str">
        <f t="shared" si="27"/>
        <v/>
      </c>
      <c r="BM9" s="29"/>
      <c r="BN9" s="29"/>
      <c r="BO9" s="2" t="str">
        <f t="shared" si="28"/>
        <v/>
      </c>
      <c r="BP9" s="3" t="str">
        <f t="shared" si="29"/>
        <v/>
      </c>
      <c r="BR9" s="9" t="str">
        <f>IF(ISBLANK(Fran!A9)," ",Fran!A9)</f>
        <v xml:space="preserve"> </v>
      </c>
      <c r="BS9" s="10" t="str">
        <f>IF(ISBLANK(Fran!B9)," ",Fran!B9)</f>
        <v xml:space="preserve"> </v>
      </c>
      <c r="BT9" s="29"/>
      <c r="BU9" s="29"/>
      <c r="BV9" s="2" t="str">
        <f t="shared" si="30"/>
        <v/>
      </c>
      <c r="BW9" s="3" t="str">
        <f t="shared" si="31"/>
        <v/>
      </c>
      <c r="BX9" s="29"/>
      <c r="BY9" s="29"/>
      <c r="BZ9" s="2" t="str">
        <f t="shared" si="32"/>
        <v/>
      </c>
      <c r="CA9" s="3" t="str">
        <f t="shared" si="33"/>
        <v/>
      </c>
      <c r="CB9" s="29"/>
      <c r="CC9" s="29"/>
      <c r="CD9" s="2" t="str">
        <f t="shared" si="34"/>
        <v/>
      </c>
      <c r="CE9" s="3" t="str">
        <f t="shared" si="35"/>
        <v/>
      </c>
      <c r="CF9" s="29"/>
      <c r="CG9" s="29"/>
      <c r="CH9" s="2" t="str">
        <f t="shared" si="36"/>
        <v/>
      </c>
      <c r="CI9" s="3" t="str">
        <f t="shared" si="37"/>
        <v/>
      </c>
      <c r="CJ9" s="29"/>
      <c r="CK9" s="29"/>
      <c r="CL9" s="2" t="str">
        <f t="shared" si="38"/>
        <v/>
      </c>
      <c r="CM9" s="3" t="str">
        <f t="shared" si="39"/>
        <v/>
      </c>
      <c r="CO9" s="9" t="str">
        <f>IF(ISBLANK(Fran!A9)," ",Fran!A9)</f>
        <v xml:space="preserve"> </v>
      </c>
      <c r="CP9" s="10" t="str">
        <f>IF(ISBLANK(Fran!B9)," ",Fran!B9)</f>
        <v xml:space="preserve"> </v>
      </c>
      <c r="CQ9" s="29"/>
      <c r="CR9" s="29"/>
      <c r="CS9" s="2" t="str">
        <f t="shared" si="40"/>
        <v/>
      </c>
      <c r="CT9" s="3" t="str">
        <f t="shared" si="41"/>
        <v/>
      </c>
      <c r="CU9" s="29"/>
      <c r="CV9" s="29"/>
      <c r="CW9" s="2" t="str">
        <f t="shared" si="42"/>
        <v/>
      </c>
      <c r="CX9" s="3" t="str">
        <f t="shared" si="43"/>
        <v/>
      </c>
      <c r="CY9" s="29"/>
      <c r="CZ9" s="29"/>
      <c r="DA9" s="2" t="str">
        <f t="shared" si="44"/>
        <v/>
      </c>
      <c r="DB9" s="3" t="str">
        <f t="shared" si="45"/>
        <v/>
      </c>
      <c r="DC9" s="29"/>
      <c r="DD9" s="29"/>
      <c r="DE9" s="2" t="str">
        <f t="shared" si="46"/>
        <v/>
      </c>
      <c r="DF9" s="3" t="str">
        <f t="shared" si="47"/>
        <v/>
      </c>
      <c r="DG9" s="29"/>
      <c r="DH9" s="29"/>
      <c r="DI9" s="2" t="str">
        <f t="shared" si="48"/>
        <v/>
      </c>
      <c r="DJ9" s="3" t="str">
        <f t="shared" si="49"/>
        <v/>
      </c>
      <c r="DL9" s="9" t="str">
        <f>IF(ISBLANK(Fran!A9)," ",Fran!A9)</f>
        <v xml:space="preserve"> </v>
      </c>
      <c r="DM9" s="10" t="str">
        <f>IF(ISBLANK(Fran!B9)," ",Fran!B9)</f>
        <v xml:space="preserve"> </v>
      </c>
      <c r="DN9" s="29"/>
      <c r="DO9" s="29"/>
      <c r="DP9" s="2" t="str">
        <f t="shared" si="50"/>
        <v/>
      </c>
      <c r="DQ9" s="3" t="str">
        <f t="shared" si="51"/>
        <v/>
      </c>
      <c r="DR9" s="29"/>
      <c r="DS9" s="29"/>
      <c r="DT9" s="2" t="str">
        <f t="shared" si="52"/>
        <v/>
      </c>
      <c r="DU9" s="3" t="str">
        <f t="shared" si="53"/>
        <v/>
      </c>
      <c r="DV9" s="29"/>
      <c r="DW9" s="29"/>
      <c r="DX9" s="2" t="str">
        <f t="shared" si="54"/>
        <v/>
      </c>
      <c r="DY9" s="3" t="str">
        <f t="shared" si="55"/>
        <v/>
      </c>
      <c r="DZ9" s="29"/>
      <c r="EA9" s="29"/>
      <c r="EB9" s="2" t="str">
        <f t="shared" si="56"/>
        <v/>
      </c>
      <c r="EC9" s="3" t="str">
        <f t="shared" si="57"/>
        <v/>
      </c>
      <c r="ED9" s="29"/>
      <c r="EE9" s="29"/>
      <c r="EF9" s="2" t="str">
        <f t="shared" si="58"/>
        <v/>
      </c>
      <c r="EG9" s="3" t="str">
        <f t="shared" si="59"/>
        <v/>
      </c>
      <c r="EI9" s="9" t="str">
        <f>IF(ISBLANK(Fran!$A9)," ",Fran!$A9)</f>
        <v xml:space="preserve"> </v>
      </c>
      <c r="EJ9" s="10" t="str">
        <f>IF(ISBLANK(Fran!$B9)," ",Fran!$B9)</f>
        <v xml:space="preserve"> </v>
      </c>
      <c r="EK9" s="29"/>
      <c r="EL9" s="29"/>
      <c r="EM9" s="2" t="str">
        <f t="shared" si="60"/>
        <v/>
      </c>
      <c r="EN9" s="3" t="str">
        <f t="shared" si="61"/>
        <v/>
      </c>
      <c r="EO9" s="29"/>
      <c r="EP9" s="29"/>
      <c r="EQ9" s="2" t="str">
        <f t="shared" si="62"/>
        <v/>
      </c>
      <c r="ER9" s="3" t="str">
        <f t="shared" si="63"/>
        <v/>
      </c>
      <c r="ES9" s="29"/>
      <c r="ET9" s="29"/>
      <c r="EU9" s="2" t="str">
        <f t="shared" si="64"/>
        <v/>
      </c>
      <c r="EV9" s="3" t="str">
        <f t="shared" si="65"/>
        <v/>
      </c>
      <c r="EW9" s="29"/>
      <c r="EX9" s="29"/>
      <c r="EY9" s="2" t="str">
        <f t="shared" si="66"/>
        <v/>
      </c>
      <c r="EZ9" s="3" t="str">
        <f t="shared" si="67"/>
        <v/>
      </c>
      <c r="FA9" s="29"/>
      <c r="FB9" s="29"/>
      <c r="FC9" s="2" t="str">
        <f t="shared" si="68"/>
        <v/>
      </c>
      <c r="FD9" s="3" t="str">
        <f t="shared" si="69"/>
        <v/>
      </c>
      <c r="FF9" s="9" t="str">
        <f>IF(ISBLANK(Fran!$A9)," ",Fran!$A9)</f>
        <v xml:space="preserve"> </v>
      </c>
      <c r="FG9" s="10" t="str">
        <f>IF(ISBLANK(Fran!$B9)," ",Fran!$B9)</f>
        <v xml:space="preserve"> </v>
      </c>
      <c r="FH9" s="29"/>
      <c r="FI9" s="29"/>
      <c r="FJ9" s="2" t="str">
        <f t="shared" si="70"/>
        <v/>
      </c>
      <c r="FK9" s="3" t="str">
        <f t="shared" si="71"/>
        <v/>
      </c>
      <c r="FL9" s="29"/>
      <c r="FM9" s="29"/>
      <c r="FN9" s="2" t="str">
        <f t="shared" si="72"/>
        <v/>
      </c>
      <c r="FO9" s="3" t="str">
        <f t="shared" si="73"/>
        <v/>
      </c>
      <c r="FP9" s="29"/>
      <c r="FQ9" s="29"/>
      <c r="FR9" s="2" t="str">
        <f t="shared" si="74"/>
        <v/>
      </c>
      <c r="FS9" s="3" t="str">
        <f t="shared" si="75"/>
        <v/>
      </c>
      <c r="FT9" s="29"/>
      <c r="FU9" s="29"/>
      <c r="FV9" s="2" t="str">
        <f t="shared" si="76"/>
        <v/>
      </c>
      <c r="FW9" s="3" t="str">
        <f t="shared" si="77"/>
        <v/>
      </c>
      <c r="FX9" s="29"/>
      <c r="FY9" s="29"/>
      <c r="FZ9" s="2" t="str">
        <f t="shared" si="78"/>
        <v/>
      </c>
      <c r="GA9" s="3" t="str">
        <f t="shared" si="79"/>
        <v/>
      </c>
      <c r="GC9" s="9" t="str">
        <f>IF(ISBLANK(Fran!A9)," ",Fran!A9)</f>
        <v xml:space="preserve"> </v>
      </c>
      <c r="GD9" s="10" t="str">
        <f>IF(ISBLANK(Fran!B9)," ",Fran!B9)</f>
        <v xml:space="preserve"> </v>
      </c>
      <c r="GE9" s="29"/>
      <c r="GF9" s="29"/>
      <c r="GG9" s="2" t="str">
        <f t="shared" si="80"/>
        <v/>
      </c>
      <c r="GH9" s="3" t="str">
        <f t="shared" si="81"/>
        <v/>
      </c>
      <c r="GI9" s="29"/>
      <c r="GJ9" s="29"/>
      <c r="GK9" s="2" t="str">
        <f t="shared" si="82"/>
        <v/>
      </c>
      <c r="GL9" s="3" t="str">
        <f t="shared" si="83"/>
        <v/>
      </c>
      <c r="GM9" s="29"/>
      <c r="GN9" s="29"/>
      <c r="GO9" s="2" t="str">
        <f t="shared" si="84"/>
        <v/>
      </c>
      <c r="GP9" s="3" t="str">
        <f t="shared" si="85"/>
        <v/>
      </c>
      <c r="GQ9" s="29"/>
      <c r="GR9" s="29"/>
      <c r="GS9" s="2" t="str">
        <f t="shared" si="86"/>
        <v/>
      </c>
      <c r="GT9" s="3" t="str">
        <f t="shared" si="87"/>
        <v/>
      </c>
      <c r="GU9" s="29"/>
      <c r="GV9" s="29"/>
      <c r="GW9" s="2" t="str">
        <f t="shared" si="88"/>
        <v/>
      </c>
      <c r="GX9" s="3" t="str">
        <f t="shared" si="89"/>
        <v/>
      </c>
      <c r="GZ9" s="9" t="str">
        <f>IF(ISBLANK(Fran!A9)," ",Fran!A9)</f>
        <v xml:space="preserve"> </v>
      </c>
      <c r="HA9" s="10" t="str">
        <f>IF(ISBLANK(Fran!B9)," ",Fran!B9)</f>
        <v xml:space="preserve"> </v>
      </c>
      <c r="HB9" s="29"/>
      <c r="HC9" s="29"/>
      <c r="HD9" s="2" t="str">
        <f t="shared" si="90"/>
        <v/>
      </c>
      <c r="HE9" s="3" t="str">
        <f t="shared" si="91"/>
        <v/>
      </c>
      <c r="HF9" s="29"/>
      <c r="HG9" s="29"/>
      <c r="HH9" s="2" t="str">
        <f t="shared" si="92"/>
        <v/>
      </c>
      <c r="HI9" s="3" t="str">
        <f t="shared" si="93"/>
        <v/>
      </c>
      <c r="HJ9" s="29"/>
      <c r="HK9" s="29"/>
      <c r="HL9" s="2" t="str">
        <f t="shared" si="94"/>
        <v/>
      </c>
      <c r="HM9" s="3" t="str">
        <f t="shared" si="95"/>
        <v/>
      </c>
      <c r="HN9" s="29"/>
      <c r="HO9" s="29"/>
      <c r="HP9" s="2" t="str">
        <f t="shared" si="96"/>
        <v/>
      </c>
      <c r="HQ9" s="3" t="str">
        <f t="shared" si="97"/>
        <v/>
      </c>
      <c r="HR9" s="29"/>
      <c r="HS9" s="29"/>
      <c r="HT9" s="2" t="str">
        <f t="shared" si="98"/>
        <v/>
      </c>
      <c r="HU9" s="3" t="str">
        <f t="shared" si="99"/>
        <v/>
      </c>
      <c r="HW9" s="9" t="str">
        <f>IF(ISBLANK(Fran!$A9)," ",Fran!$A9)</f>
        <v xml:space="preserve"> </v>
      </c>
      <c r="HX9" s="10" t="str">
        <f>IF(ISBLANK(Fran!$B9)," ",Fran!$B9)</f>
        <v xml:space="preserve"> </v>
      </c>
      <c r="HY9" s="29"/>
      <c r="HZ9" s="29"/>
      <c r="IA9" s="2" t="str">
        <f t="shared" si="100"/>
        <v/>
      </c>
      <c r="IB9" s="3" t="str">
        <f t="shared" si="101"/>
        <v/>
      </c>
      <c r="IC9" s="29"/>
      <c r="ID9" s="29"/>
      <c r="IE9" s="2" t="str">
        <f t="shared" si="102"/>
        <v/>
      </c>
      <c r="IF9" s="3" t="str">
        <f t="shared" si="103"/>
        <v/>
      </c>
      <c r="IG9" s="29"/>
      <c r="IH9" s="29"/>
      <c r="II9" s="2" t="str">
        <f t="shared" si="104"/>
        <v/>
      </c>
      <c r="IJ9" s="3" t="str">
        <f t="shared" si="105"/>
        <v/>
      </c>
      <c r="IK9" s="29"/>
      <c r="IL9" s="29"/>
      <c r="IM9" s="2" t="str">
        <f t="shared" si="106"/>
        <v/>
      </c>
      <c r="IN9" s="3" t="str">
        <f t="shared" si="107"/>
        <v/>
      </c>
      <c r="IO9" s="29"/>
      <c r="IP9" s="29"/>
      <c r="IQ9" s="2" t="str">
        <f t="shared" si="108"/>
        <v/>
      </c>
      <c r="IR9" s="3" t="str">
        <f t="shared" si="109"/>
        <v/>
      </c>
      <c r="IS9" s="104"/>
      <c r="IT9" s="9" t="str">
        <f>IF(ISBLANK(Fran!$A9)," ",Fran!$A9)</f>
        <v xml:space="preserve"> </v>
      </c>
      <c r="IU9" s="10" t="str">
        <f>IF(ISBLANK(Fran!$B9)," ",Fran!$B9)</f>
        <v xml:space="preserve"> </v>
      </c>
      <c r="IV9" s="29"/>
      <c r="IW9" s="29"/>
      <c r="IX9" s="2" t="str">
        <f t="shared" si="110"/>
        <v/>
      </c>
      <c r="IY9" s="3" t="str">
        <f t="shared" si="111"/>
        <v/>
      </c>
      <c r="IZ9" s="29"/>
      <c r="JA9" s="29"/>
      <c r="JB9" s="2" t="str">
        <f t="shared" si="112"/>
        <v/>
      </c>
      <c r="JC9" s="3" t="str">
        <f t="shared" si="113"/>
        <v/>
      </c>
      <c r="JD9" s="29"/>
      <c r="JE9" s="29"/>
      <c r="JF9" s="2" t="str">
        <f t="shared" si="114"/>
        <v/>
      </c>
      <c r="JG9" s="3" t="str">
        <f t="shared" si="115"/>
        <v/>
      </c>
      <c r="JH9" s="29"/>
      <c r="JI9" s="29"/>
      <c r="JJ9" s="2" t="str">
        <f t="shared" si="116"/>
        <v/>
      </c>
      <c r="JK9" s="3" t="str">
        <f t="shared" si="117"/>
        <v/>
      </c>
      <c r="JL9" s="29"/>
      <c r="JM9" s="29"/>
      <c r="JN9" s="2" t="str">
        <f t="shared" si="118"/>
        <v/>
      </c>
      <c r="JO9" s="3" t="str">
        <f t="shared" si="119"/>
        <v/>
      </c>
      <c r="JQ9" s="9" t="str">
        <f>IF(ISBLANK(Fran!$A9)," ",Fran!$A9)</f>
        <v xml:space="preserve"> </v>
      </c>
      <c r="JR9" s="10" t="str">
        <f>IF(ISBLANK(Fran!$B9)," ",Fran!$B9)</f>
        <v xml:space="preserve"> </v>
      </c>
      <c r="JS9" s="29"/>
      <c r="JT9" s="29"/>
      <c r="JU9" s="2" t="str">
        <f t="shared" si="120"/>
        <v/>
      </c>
      <c r="JV9" s="3" t="str">
        <f t="shared" si="121"/>
        <v/>
      </c>
      <c r="JW9" s="29"/>
      <c r="JX9" s="29"/>
      <c r="JY9" s="2" t="str">
        <f t="shared" si="122"/>
        <v/>
      </c>
      <c r="JZ9" s="3" t="str">
        <f t="shared" si="123"/>
        <v/>
      </c>
      <c r="KA9" s="29"/>
      <c r="KB9" s="29"/>
      <c r="KC9" s="2" t="str">
        <f t="shared" si="124"/>
        <v/>
      </c>
      <c r="KD9" s="3" t="str">
        <f t="shared" si="125"/>
        <v/>
      </c>
      <c r="KE9" s="29"/>
      <c r="KF9" s="29"/>
      <c r="KG9" s="2" t="str">
        <f t="shared" si="126"/>
        <v/>
      </c>
      <c r="KH9" s="3" t="str">
        <f t="shared" si="127"/>
        <v/>
      </c>
      <c r="KI9" s="29"/>
      <c r="KJ9" s="29"/>
      <c r="KK9" s="2" t="str">
        <f t="shared" si="128"/>
        <v/>
      </c>
      <c r="KL9" s="3" t="str">
        <f t="shared" si="129"/>
        <v/>
      </c>
      <c r="KN9" s="9" t="str">
        <f>IF(ISBLANK(Fran!$A9)," ",Fran!$A9)</f>
        <v xml:space="preserve"> </v>
      </c>
      <c r="KO9" s="10" t="str">
        <f>IF(ISBLANK(Fran!$B9)," ",Fran!$B9)</f>
        <v xml:space="preserve"> </v>
      </c>
      <c r="KP9" s="29"/>
      <c r="KQ9" s="29"/>
      <c r="KR9" s="2" t="str">
        <f t="shared" si="130"/>
        <v/>
      </c>
      <c r="KS9" s="3" t="str">
        <f t="shared" si="131"/>
        <v/>
      </c>
      <c r="KT9" s="29"/>
      <c r="KU9" s="29"/>
      <c r="KV9" s="2" t="str">
        <f t="shared" si="132"/>
        <v/>
      </c>
      <c r="KW9" s="3" t="str">
        <f t="shared" si="133"/>
        <v/>
      </c>
      <c r="KX9" s="29"/>
      <c r="KY9" s="29"/>
      <c r="KZ9" s="2" t="str">
        <f t="shared" si="134"/>
        <v/>
      </c>
      <c r="LA9" s="3" t="str">
        <f t="shared" si="135"/>
        <v/>
      </c>
    </row>
    <row r="10" spans="1:313">
      <c r="A10" s="7" t="str">
        <f>IF(ISBLANK(Fran!A10)," ",Fran!A10)</f>
        <v xml:space="preserve"> </v>
      </c>
      <c r="B10" s="8" t="str">
        <f>IF(ISBLANK(Fran!B10)," ",Fran!B10)</f>
        <v xml:space="preserve"> </v>
      </c>
      <c r="C10" s="28"/>
      <c r="D10" s="28"/>
      <c r="E10" s="12" t="str">
        <f t="shared" si="0"/>
        <v/>
      </c>
      <c r="F10" s="11" t="str">
        <f t="shared" si="1"/>
        <v/>
      </c>
      <c r="G10" s="28"/>
      <c r="H10" s="28"/>
      <c r="I10" s="12" t="str">
        <f t="shared" si="2"/>
        <v/>
      </c>
      <c r="J10" s="11" t="str">
        <f t="shared" si="3"/>
        <v/>
      </c>
      <c r="K10" s="28"/>
      <c r="L10" s="28"/>
      <c r="M10" s="12" t="str">
        <f t="shared" si="4"/>
        <v/>
      </c>
      <c r="N10" s="11" t="str">
        <f t="shared" si="5"/>
        <v/>
      </c>
      <c r="O10" s="28"/>
      <c r="P10" s="28"/>
      <c r="Q10" s="12" t="str">
        <f t="shared" si="6"/>
        <v/>
      </c>
      <c r="R10" s="11" t="str">
        <f t="shared" si="7"/>
        <v/>
      </c>
      <c r="S10" s="28"/>
      <c r="T10" s="28"/>
      <c r="U10" s="12" t="str">
        <f t="shared" si="8"/>
        <v/>
      </c>
      <c r="V10" s="11" t="str">
        <f t="shared" si="9"/>
        <v/>
      </c>
      <c r="W10" s="104"/>
      <c r="X10" s="7" t="str">
        <f>IF(ISBLANK(Fran!A10)," ",Fran!A10)</f>
        <v xml:space="preserve"> </v>
      </c>
      <c r="Y10" s="8" t="str">
        <f>IF(ISBLANK(Fran!B10)," ",Fran!B10)</f>
        <v xml:space="preserve"> </v>
      </c>
      <c r="Z10" s="28"/>
      <c r="AA10" s="28"/>
      <c r="AB10" s="12" t="str">
        <f t="shared" si="10"/>
        <v/>
      </c>
      <c r="AC10" s="11" t="str">
        <f t="shared" si="11"/>
        <v/>
      </c>
      <c r="AD10" s="28"/>
      <c r="AE10" s="28"/>
      <c r="AF10" s="12" t="str">
        <f t="shared" si="12"/>
        <v/>
      </c>
      <c r="AG10" s="11" t="str">
        <f t="shared" si="13"/>
        <v/>
      </c>
      <c r="AH10" s="28"/>
      <c r="AI10" s="28"/>
      <c r="AJ10" s="12" t="str">
        <f t="shared" si="14"/>
        <v/>
      </c>
      <c r="AK10" s="11" t="str">
        <f t="shared" si="15"/>
        <v/>
      </c>
      <c r="AL10" s="28"/>
      <c r="AM10" s="28"/>
      <c r="AN10" s="12" t="str">
        <f t="shared" si="16"/>
        <v/>
      </c>
      <c r="AO10" s="11" t="str">
        <f t="shared" si="17"/>
        <v/>
      </c>
      <c r="AP10" s="28"/>
      <c r="AQ10" s="28"/>
      <c r="AR10" s="12" t="str">
        <f t="shared" si="18"/>
        <v/>
      </c>
      <c r="AS10" s="11" t="str">
        <f t="shared" si="19"/>
        <v/>
      </c>
      <c r="AU10" s="7" t="str">
        <f>IF(ISBLANK(Fran!A10)," ",Fran!A10)</f>
        <v xml:space="preserve"> </v>
      </c>
      <c r="AV10" s="8" t="str">
        <f>IF(ISBLANK(Fran!B10)," ",Fran!B10)</f>
        <v xml:space="preserve"> </v>
      </c>
      <c r="AW10" s="28"/>
      <c r="AX10" s="28"/>
      <c r="AY10" s="12" t="str">
        <f t="shared" si="20"/>
        <v/>
      </c>
      <c r="AZ10" s="11" t="str">
        <f t="shared" si="21"/>
        <v/>
      </c>
      <c r="BA10" s="28"/>
      <c r="BB10" s="28"/>
      <c r="BC10" s="12" t="str">
        <f t="shared" si="22"/>
        <v/>
      </c>
      <c r="BD10" s="11" t="str">
        <f t="shared" si="23"/>
        <v/>
      </c>
      <c r="BE10" s="28"/>
      <c r="BF10" s="28"/>
      <c r="BG10" s="12" t="str">
        <f t="shared" si="24"/>
        <v/>
      </c>
      <c r="BH10" s="11" t="str">
        <f t="shared" si="25"/>
        <v/>
      </c>
      <c r="BI10" s="28"/>
      <c r="BJ10" s="28"/>
      <c r="BK10" s="12" t="str">
        <f t="shared" si="26"/>
        <v/>
      </c>
      <c r="BL10" s="11" t="str">
        <f t="shared" si="27"/>
        <v/>
      </c>
      <c r="BM10" s="28"/>
      <c r="BN10" s="28"/>
      <c r="BO10" s="12" t="str">
        <f t="shared" si="28"/>
        <v/>
      </c>
      <c r="BP10" s="11" t="str">
        <f t="shared" si="29"/>
        <v/>
      </c>
      <c r="BR10" s="7" t="str">
        <f>IF(ISBLANK(Fran!A10)," ",Fran!A10)</f>
        <v xml:space="preserve"> </v>
      </c>
      <c r="BS10" s="8" t="str">
        <f>IF(ISBLANK(Fran!B10)," ",Fran!B10)</f>
        <v xml:space="preserve"> </v>
      </c>
      <c r="BT10" s="28"/>
      <c r="BU10" s="28"/>
      <c r="BV10" s="12" t="str">
        <f t="shared" si="30"/>
        <v/>
      </c>
      <c r="BW10" s="11" t="str">
        <f t="shared" si="31"/>
        <v/>
      </c>
      <c r="BX10" s="28"/>
      <c r="BY10" s="28"/>
      <c r="BZ10" s="12" t="str">
        <f t="shared" si="32"/>
        <v/>
      </c>
      <c r="CA10" s="11" t="str">
        <f t="shared" si="33"/>
        <v/>
      </c>
      <c r="CB10" s="28"/>
      <c r="CC10" s="28"/>
      <c r="CD10" s="12" t="str">
        <f t="shared" si="34"/>
        <v/>
      </c>
      <c r="CE10" s="11" t="str">
        <f t="shared" si="35"/>
        <v/>
      </c>
      <c r="CF10" s="28"/>
      <c r="CG10" s="28"/>
      <c r="CH10" s="12" t="str">
        <f t="shared" si="36"/>
        <v/>
      </c>
      <c r="CI10" s="11" t="str">
        <f t="shared" si="37"/>
        <v/>
      </c>
      <c r="CJ10" s="28"/>
      <c r="CK10" s="28"/>
      <c r="CL10" s="12" t="str">
        <f t="shared" si="38"/>
        <v/>
      </c>
      <c r="CM10" s="11" t="str">
        <f t="shared" si="39"/>
        <v/>
      </c>
      <c r="CO10" s="7" t="str">
        <f>IF(ISBLANK(Fran!A10)," ",Fran!A10)</f>
        <v xml:space="preserve"> </v>
      </c>
      <c r="CP10" s="8" t="str">
        <f>IF(ISBLANK(Fran!B10)," ",Fran!B10)</f>
        <v xml:space="preserve"> </v>
      </c>
      <c r="CQ10" s="28"/>
      <c r="CR10" s="28"/>
      <c r="CS10" s="12" t="str">
        <f t="shared" si="40"/>
        <v/>
      </c>
      <c r="CT10" s="11" t="str">
        <f t="shared" si="41"/>
        <v/>
      </c>
      <c r="CU10" s="28"/>
      <c r="CV10" s="28"/>
      <c r="CW10" s="12" t="str">
        <f t="shared" si="42"/>
        <v/>
      </c>
      <c r="CX10" s="11" t="str">
        <f t="shared" si="43"/>
        <v/>
      </c>
      <c r="CY10" s="28"/>
      <c r="CZ10" s="28"/>
      <c r="DA10" s="12" t="str">
        <f t="shared" si="44"/>
        <v/>
      </c>
      <c r="DB10" s="11" t="str">
        <f t="shared" si="45"/>
        <v/>
      </c>
      <c r="DC10" s="28"/>
      <c r="DD10" s="28"/>
      <c r="DE10" s="12" t="str">
        <f t="shared" si="46"/>
        <v/>
      </c>
      <c r="DF10" s="11" t="str">
        <f t="shared" si="47"/>
        <v/>
      </c>
      <c r="DG10" s="28"/>
      <c r="DH10" s="28"/>
      <c r="DI10" s="12" t="str">
        <f t="shared" si="48"/>
        <v/>
      </c>
      <c r="DJ10" s="11" t="str">
        <f t="shared" si="49"/>
        <v/>
      </c>
      <c r="DL10" s="7" t="str">
        <f>IF(ISBLANK(Fran!A10)," ",Fran!A10)</f>
        <v xml:space="preserve"> </v>
      </c>
      <c r="DM10" s="8" t="str">
        <f>IF(ISBLANK(Fran!B10)," ",Fran!B10)</f>
        <v xml:space="preserve"> </v>
      </c>
      <c r="DN10" s="28"/>
      <c r="DO10" s="28"/>
      <c r="DP10" s="12" t="str">
        <f t="shared" si="50"/>
        <v/>
      </c>
      <c r="DQ10" s="11" t="str">
        <f t="shared" si="51"/>
        <v/>
      </c>
      <c r="DR10" s="28"/>
      <c r="DS10" s="28"/>
      <c r="DT10" s="12" t="str">
        <f t="shared" si="52"/>
        <v/>
      </c>
      <c r="DU10" s="11" t="str">
        <f t="shared" si="53"/>
        <v/>
      </c>
      <c r="DV10" s="28"/>
      <c r="DW10" s="28"/>
      <c r="DX10" s="12" t="str">
        <f t="shared" si="54"/>
        <v/>
      </c>
      <c r="DY10" s="11" t="str">
        <f t="shared" si="55"/>
        <v/>
      </c>
      <c r="DZ10" s="28"/>
      <c r="EA10" s="28"/>
      <c r="EB10" s="12" t="str">
        <f t="shared" si="56"/>
        <v/>
      </c>
      <c r="EC10" s="11" t="str">
        <f t="shared" si="57"/>
        <v/>
      </c>
      <c r="ED10" s="28"/>
      <c r="EE10" s="28"/>
      <c r="EF10" s="12" t="str">
        <f t="shared" si="58"/>
        <v/>
      </c>
      <c r="EG10" s="11" t="str">
        <f t="shared" si="59"/>
        <v/>
      </c>
      <c r="EI10" s="7" t="str">
        <f>IF(ISBLANK(Fran!$A10)," ",Fran!$A10)</f>
        <v xml:space="preserve"> </v>
      </c>
      <c r="EJ10" s="8" t="str">
        <f>IF(ISBLANK(Fran!$B10)," ",Fran!$B10)</f>
        <v xml:space="preserve"> </v>
      </c>
      <c r="EK10" s="28"/>
      <c r="EL10" s="28"/>
      <c r="EM10" s="12" t="str">
        <f t="shared" si="60"/>
        <v/>
      </c>
      <c r="EN10" s="11" t="str">
        <f t="shared" si="61"/>
        <v/>
      </c>
      <c r="EO10" s="28"/>
      <c r="EP10" s="28"/>
      <c r="EQ10" s="12" t="str">
        <f t="shared" si="62"/>
        <v/>
      </c>
      <c r="ER10" s="11" t="str">
        <f t="shared" si="63"/>
        <v/>
      </c>
      <c r="ES10" s="28"/>
      <c r="ET10" s="28"/>
      <c r="EU10" s="12" t="str">
        <f t="shared" si="64"/>
        <v/>
      </c>
      <c r="EV10" s="11" t="str">
        <f t="shared" si="65"/>
        <v/>
      </c>
      <c r="EW10" s="28"/>
      <c r="EX10" s="28"/>
      <c r="EY10" s="12" t="str">
        <f t="shared" si="66"/>
        <v/>
      </c>
      <c r="EZ10" s="11" t="str">
        <f t="shared" si="67"/>
        <v/>
      </c>
      <c r="FA10" s="28"/>
      <c r="FB10" s="28"/>
      <c r="FC10" s="12" t="str">
        <f t="shared" si="68"/>
        <v/>
      </c>
      <c r="FD10" s="11" t="str">
        <f t="shared" si="69"/>
        <v/>
      </c>
      <c r="FF10" s="7" t="str">
        <f>IF(ISBLANK(Fran!$A10)," ",Fran!$A10)</f>
        <v xml:space="preserve"> </v>
      </c>
      <c r="FG10" s="8" t="str">
        <f>IF(ISBLANK(Fran!$B10)," ",Fran!$B10)</f>
        <v xml:space="preserve"> </v>
      </c>
      <c r="FH10" s="28"/>
      <c r="FI10" s="28"/>
      <c r="FJ10" s="12" t="str">
        <f t="shared" si="70"/>
        <v/>
      </c>
      <c r="FK10" s="11" t="str">
        <f t="shared" si="71"/>
        <v/>
      </c>
      <c r="FL10" s="28"/>
      <c r="FM10" s="28"/>
      <c r="FN10" s="12" t="str">
        <f t="shared" si="72"/>
        <v/>
      </c>
      <c r="FO10" s="11" t="str">
        <f t="shared" si="73"/>
        <v/>
      </c>
      <c r="FP10" s="28"/>
      <c r="FQ10" s="28"/>
      <c r="FR10" s="12" t="str">
        <f t="shared" si="74"/>
        <v/>
      </c>
      <c r="FS10" s="11" t="str">
        <f t="shared" si="75"/>
        <v/>
      </c>
      <c r="FT10" s="28"/>
      <c r="FU10" s="28"/>
      <c r="FV10" s="12" t="str">
        <f t="shared" si="76"/>
        <v/>
      </c>
      <c r="FW10" s="11" t="str">
        <f t="shared" si="77"/>
        <v/>
      </c>
      <c r="FX10" s="28"/>
      <c r="FY10" s="28"/>
      <c r="FZ10" s="12" t="str">
        <f t="shared" si="78"/>
        <v/>
      </c>
      <c r="GA10" s="11" t="str">
        <f t="shared" si="79"/>
        <v/>
      </c>
      <c r="GC10" s="7" t="str">
        <f>IF(ISBLANK(Fran!A10)," ",Fran!A10)</f>
        <v xml:space="preserve"> </v>
      </c>
      <c r="GD10" s="8" t="str">
        <f>IF(ISBLANK(Fran!B10)," ",Fran!B10)</f>
        <v xml:space="preserve"> </v>
      </c>
      <c r="GE10" s="28"/>
      <c r="GF10" s="28"/>
      <c r="GG10" s="12" t="str">
        <f t="shared" si="80"/>
        <v/>
      </c>
      <c r="GH10" s="11" t="str">
        <f t="shared" si="81"/>
        <v/>
      </c>
      <c r="GI10" s="28"/>
      <c r="GJ10" s="28"/>
      <c r="GK10" s="12" t="str">
        <f t="shared" si="82"/>
        <v/>
      </c>
      <c r="GL10" s="11" t="str">
        <f t="shared" si="83"/>
        <v/>
      </c>
      <c r="GM10" s="28"/>
      <c r="GN10" s="28"/>
      <c r="GO10" s="12" t="str">
        <f t="shared" si="84"/>
        <v/>
      </c>
      <c r="GP10" s="11" t="str">
        <f t="shared" si="85"/>
        <v/>
      </c>
      <c r="GQ10" s="28"/>
      <c r="GR10" s="28"/>
      <c r="GS10" s="12" t="str">
        <f t="shared" si="86"/>
        <v/>
      </c>
      <c r="GT10" s="11" t="str">
        <f t="shared" si="87"/>
        <v/>
      </c>
      <c r="GU10" s="28"/>
      <c r="GV10" s="28"/>
      <c r="GW10" s="12" t="str">
        <f t="shared" si="88"/>
        <v/>
      </c>
      <c r="GX10" s="11" t="str">
        <f t="shared" si="89"/>
        <v/>
      </c>
      <c r="GZ10" s="7" t="str">
        <f>IF(ISBLANK(Fran!A10)," ",Fran!A10)</f>
        <v xml:space="preserve"> </v>
      </c>
      <c r="HA10" s="8" t="str">
        <f>IF(ISBLANK(Fran!B10)," ",Fran!B10)</f>
        <v xml:space="preserve"> </v>
      </c>
      <c r="HB10" s="28"/>
      <c r="HC10" s="28"/>
      <c r="HD10" s="12" t="str">
        <f t="shared" si="90"/>
        <v/>
      </c>
      <c r="HE10" s="11" t="str">
        <f t="shared" si="91"/>
        <v/>
      </c>
      <c r="HF10" s="28"/>
      <c r="HG10" s="28"/>
      <c r="HH10" s="12" t="str">
        <f t="shared" si="92"/>
        <v/>
      </c>
      <c r="HI10" s="11" t="str">
        <f t="shared" si="93"/>
        <v/>
      </c>
      <c r="HJ10" s="28"/>
      <c r="HK10" s="28"/>
      <c r="HL10" s="12" t="str">
        <f t="shared" si="94"/>
        <v/>
      </c>
      <c r="HM10" s="11" t="str">
        <f t="shared" si="95"/>
        <v/>
      </c>
      <c r="HN10" s="28"/>
      <c r="HO10" s="28"/>
      <c r="HP10" s="12" t="str">
        <f t="shared" si="96"/>
        <v/>
      </c>
      <c r="HQ10" s="11" t="str">
        <f t="shared" si="97"/>
        <v/>
      </c>
      <c r="HR10" s="28"/>
      <c r="HS10" s="28"/>
      <c r="HT10" s="12" t="str">
        <f t="shared" si="98"/>
        <v/>
      </c>
      <c r="HU10" s="11" t="str">
        <f t="shared" si="99"/>
        <v/>
      </c>
      <c r="HW10" s="7" t="str">
        <f>IF(ISBLANK(Fran!$A10)," ",Fran!$A10)</f>
        <v xml:space="preserve"> </v>
      </c>
      <c r="HX10" s="8" t="str">
        <f>IF(ISBLANK(Fran!$B10)," ",Fran!$B10)</f>
        <v xml:space="preserve"> </v>
      </c>
      <c r="HY10" s="28"/>
      <c r="HZ10" s="28"/>
      <c r="IA10" s="12" t="str">
        <f t="shared" si="100"/>
        <v/>
      </c>
      <c r="IB10" s="11" t="str">
        <f t="shared" si="101"/>
        <v/>
      </c>
      <c r="IC10" s="28"/>
      <c r="ID10" s="28"/>
      <c r="IE10" s="12" t="str">
        <f t="shared" si="102"/>
        <v/>
      </c>
      <c r="IF10" s="11" t="str">
        <f t="shared" si="103"/>
        <v/>
      </c>
      <c r="IG10" s="28"/>
      <c r="IH10" s="28"/>
      <c r="II10" s="12" t="str">
        <f t="shared" si="104"/>
        <v/>
      </c>
      <c r="IJ10" s="11" t="str">
        <f t="shared" si="105"/>
        <v/>
      </c>
      <c r="IK10" s="28"/>
      <c r="IL10" s="28"/>
      <c r="IM10" s="12" t="str">
        <f t="shared" si="106"/>
        <v/>
      </c>
      <c r="IN10" s="11" t="str">
        <f t="shared" si="107"/>
        <v/>
      </c>
      <c r="IO10" s="28"/>
      <c r="IP10" s="28"/>
      <c r="IQ10" s="12" t="str">
        <f t="shared" si="108"/>
        <v/>
      </c>
      <c r="IR10" s="11" t="str">
        <f t="shared" si="109"/>
        <v/>
      </c>
      <c r="IS10" s="104"/>
      <c r="IT10" s="7" t="str">
        <f>IF(ISBLANK(Fran!$A10)," ",Fran!$A10)</f>
        <v xml:space="preserve"> </v>
      </c>
      <c r="IU10" s="8" t="str">
        <f>IF(ISBLANK(Fran!$B10)," ",Fran!$B10)</f>
        <v xml:space="preserve"> </v>
      </c>
      <c r="IV10" s="28"/>
      <c r="IW10" s="28"/>
      <c r="IX10" s="12" t="str">
        <f t="shared" si="110"/>
        <v/>
      </c>
      <c r="IY10" s="11" t="str">
        <f t="shared" si="111"/>
        <v/>
      </c>
      <c r="IZ10" s="28"/>
      <c r="JA10" s="28"/>
      <c r="JB10" s="12" t="str">
        <f t="shared" si="112"/>
        <v/>
      </c>
      <c r="JC10" s="11" t="str">
        <f t="shared" si="113"/>
        <v/>
      </c>
      <c r="JD10" s="28"/>
      <c r="JE10" s="28"/>
      <c r="JF10" s="12" t="str">
        <f t="shared" si="114"/>
        <v/>
      </c>
      <c r="JG10" s="11" t="str">
        <f t="shared" si="115"/>
        <v/>
      </c>
      <c r="JH10" s="28"/>
      <c r="JI10" s="28"/>
      <c r="JJ10" s="12" t="str">
        <f t="shared" si="116"/>
        <v/>
      </c>
      <c r="JK10" s="11" t="str">
        <f t="shared" si="117"/>
        <v/>
      </c>
      <c r="JL10" s="28"/>
      <c r="JM10" s="28"/>
      <c r="JN10" s="12" t="str">
        <f t="shared" si="118"/>
        <v/>
      </c>
      <c r="JO10" s="11" t="str">
        <f t="shared" si="119"/>
        <v/>
      </c>
      <c r="JQ10" s="7" t="str">
        <f>IF(ISBLANK(Fran!$A10)," ",Fran!$A10)</f>
        <v xml:space="preserve"> </v>
      </c>
      <c r="JR10" s="8" t="str">
        <f>IF(ISBLANK(Fran!$B10)," ",Fran!$B10)</f>
        <v xml:space="preserve"> </v>
      </c>
      <c r="JS10" s="28"/>
      <c r="JT10" s="28"/>
      <c r="JU10" s="12" t="str">
        <f t="shared" si="120"/>
        <v/>
      </c>
      <c r="JV10" s="11" t="str">
        <f t="shared" si="121"/>
        <v/>
      </c>
      <c r="JW10" s="28"/>
      <c r="JX10" s="28"/>
      <c r="JY10" s="12" t="str">
        <f t="shared" si="122"/>
        <v/>
      </c>
      <c r="JZ10" s="11" t="str">
        <f t="shared" si="123"/>
        <v/>
      </c>
      <c r="KA10" s="28"/>
      <c r="KB10" s="28"/>
      <c r="KC10" s="12" t="str">
        <f t="shared" si="124"/>
        <v/>
      </c>
      <c r="KD10" s="11" t="str">
        <f t="shared" si="125"/>
        <v/>
      </c>
      <c r="KE10" s="28"/>
      <c r="KF10" s="28"/>
      <c r="KG10" s="12" t="str">
        <f t="shared" si="126"/>
        <v/>
      </c>
      <c r="KH10" s="11" t="str">
        <f t="shared" si="127"/>
        <v/>
      </c>
      <c r="KI10" s="28"/>
      <c r="KJ10" s="28"/>
      <c r="KK10" s="12" t="str">
        <f t="shared" si="128"/>
        <v/>
      </c>
      <c r="KL10" s="11" t="str">
        <f t="shared" si="129"/>
        <v/>
      </c>
      <c r="KN10" s="7" t="str">
        <f>IF(ISBLANK(Fran!$A10)," ",Fran!$A10)</f>
        <v xml:space="preserve"> </v>
      </c>
      <c r="KO10" s="8" t="str">
        <f>IF(ISBLANK(Fran!$B10)," ",Fran!$B10)</f>
        <v xml:space="preserve"> </v>
      </c>
      <c r="KP10" s="28"/>
      <c r="KQ10" s="28"/>
      <c r="KR10" s="12" t="str">
        <f t="shared" si="130"/>
        <v/>
      </c>
      <c r="KS10" s="11" t="str">
        <f t="shared" si="131"/>
        <v/>
      </c>
      <c r="KT10" s="28"/>
      <c r="KU10" s="28"/>
      <c r="KV10" s="12" t="str">
        <f t="shared" si="132"/>
        <v/>
      </c>
      <c r="KW10" s="11" t="str">
        <f t="shared" si="133"/>
        <v/>
      </c>
      <c r="KX10" s="28"/>
      <c r="KY10" s="28"/>
      <c r="KZ10" s="12" t="str">
        <f t="shared" si="134"/>
        <v/>
      </c>
      <c r="LA10" s="11" t="str">
        <f t="shared" si="135"/>
        <v/>
      </c>
    </row>
    <row r="11" spans="1:313">
      <c r="A11" s="9" t="str">
        <f>IF(ISBLANK(Fran!A11)," ",Fran!A11)</f>
        <v xml:space="preserve"> </v>
      </c>
      <c r="B11" s="10" t="str">
        <f>IF(ISBLANK(Fran!B11)," ",Fran!B11)</f>
        <v xml:space="preserve"> </v>
      </c>
      <c r="C11" s="29"/>
      <c r="D11" s="29"/>
      <c r="E11" s="2" t="str">
        <f t="shared" si="0"/>
        <v/>
      </c>
      <c r="F11" s="3" t="str">
        <f t="shared" si="1"/>
        <v/>
      </c>
      <c r="G11" s="29"/>
      <c r="H11" s="29"/>
      <c r="I11" s="2" t="str">
        <f t="shared" si="2"/>
        <v/>
      </c>
      <c r="J11" s="3" t="str">
        <f t="shared" si="3"/>
        <v/>
      </c>
      <c r="K11" s="29"/>
      <c r="L11" s="29"/>
      <c r="M11" s="2" t="str">
        <f t="shared" si="4"/>
        <v/>
      </c>
      <c r="N11" s="3" t="str">
        <f t="shared" si="5"/>
        <v/>
      </c>
      <c r="O11" s="29"/>
      <c r="P11" s="29"/>
      <c r="Q11" s="2" t="str">
        <f t="shared" si="6"/>
        <v/>
      </c>
      <c r="R11" s="3" t="str">
        <f t="shared" si="7"/>
        <v/>
      </c>
      <c r="S11" s="29"/>
      <c r="T11" s="29"/>
      <c r="U11" s="2" t="str">
        <f t="shared" si="8"/>
        <v/>
      </c>
      <c r="V11" s="3" t="str">
        <f t="shared" si="9"/>
        <v/>
      </c>
      <c r="W11" s="104"/>
      <c r="X11" s="9" t="str">
        <f>IF(ISBLANK(Fran!A11)," ",Fran!A11)</f>
        <v xml:space="preserve"> </v>
      </c>
      <c r="Y11" s="10" t="str">
        <f>IF(ISBLANK(Fran!B11)," ",Fran!B11)</f>
        <v xml:space="preserve"> </v>
      </c>
      <c r="Z11" s="29"/>
      <c r="AA11" s="29"/>
      <c r="AB11" s="2" t="str">
        <f t="shared" si="10"/>
        <v/>
      </c>
      <c r="AC11" s="3" t="str">
        <f t="shared" si="11"/>
        <v/>
      </c>
      <c r="AD11" s="29"/>
      <c r="AE11" s="29"/>
      <c r="AF11" s="2" t="str">
        <f t="shared" si="12"/>
        <v/>
      </c>
      <c r="AG11" s="3" t="str">
        <f t="shared" si="13"/>
        <v/>
      </c>
      <c r="AH11" s="29"/>
      <c r="AI11" s="29"/>
      <c r="AJ11" s="2" t="str">
        <f t="shared" si="14"/>
        <v/>
      </c>
      <c r="AK11" s="3" t="str">
        <f t="shared" si="15"/>
        <v/>
      </c>
      <c r="AL11" s="29"/>
      <c r="AM11" s="29"/>
      <c r="AN11" s="2" t="str">
        <f t="shared" si="16"/>
        <v/>
      </c>
      <c r="AO11" s="3" t="str">
        <f t="shared" si="17"/>
        <v/>
      </c>
      <c r="AP11" s="29"/>
      <c r="AQ11" s="29"/>
      <c r="AR11" s="2" t="str">
        <f t="shared" si="18"/>
        <v/>
      </c>
      <c r="AS11" s="3" t="str">
        <f t="shared" si="19"/>
        <v/>
      </c>
      <c r="AU11" s="9" t="str">
        <f>IF(ISBLANK(Fran!A11)," ",Fran!A11)</f>
        <v xml:space="preserve"> </v>
      </c>
      <c r="AV11" s="10" t="str">
        <f>IF(ISBLANK(Fran!B11)," ",Fran!B11)</f>
        <v xml:space="preserve"> </v>
      </c>
      <c r="AW11" s="29"/>
      <c r="AX11" s="29"/>
      <c r="AY11" s="2" t="str">
        <f t="shared" si="20"/>
        <v/>
      </c>
      <c r="AZ11" s="3" t="str">
        <f t="shared" si="21"/>
        <v/>
      </c>
      <c r="BA11" s="29"/>
      <c r="BB11" s="29"/>
      <c r="BC11" s="2" t="str">
        <f t="shared" si="22"/>
        <v/>
      </c>
      <c r="BD11" s="3" t="str">
        <f t="shared" si="23"/>
        <v/>
      </c>
      <c r="BE11" s="29"/>
      <c r="BF11" s="29"/>
      <c r="BG11" s="2" t="str">
        <f t="shared" si="24"/>
        <v/>
      </c>
      <c r="BH11" s="3" t="str">
        <f t="shared" si="25"/>
        <v/>
      </c>
      <c r="BI11" s="29"/>
      <c r="BJ11" s="29"/>
      <c r="BK11" s="2" t="str">
        <f t="shared" si="26"/>
        <v/>
      </c>
      <c r="BL11" s="3" t="str">
        <f t="shared" si="27"/>
        <v/>
      </c>
      <c r="BM11" s="29"/>
      <c r="BN11" s="29"/>
      <c r="BO11" s="2" t="str">
        <f t="shared" si="28"/>
        <v/>
      </c>
      <c r="BP11" s="3" t="str">
        <f t="shared" si="29"/>
        <v/>
      </c>
      <c r="BR11" s="9" t="str">
        <f>IF(ISBLANK(Fran!A11)," ",Fran!A11)</f>
        <v xml:space="preserve"> </v>
      </c>
      <c r="BS11" s="10" t="str">
        <f>IF(ISBLANK(Fran!B11)," ",Fran!B11)</f>
        <v xml:space="preserve"> </v>
      </c>
      <c r="BT11" s="29"/>
      <c r="BU11" s="29"/>
      <c r="BV11" s="2" t="str">
        <f t="shared" si="30"/>
        <v/>
      </c>
      <c r="BW11" s="3" t="str">
        <f t="shared" si="31"/>
        <v/>
      </c>
      <c r="BX11" s="29"/>
      <c r="BY11" s="29"/>
      <c r="BZ11" s="2" t="str">
        <f t="shared" si="32"/>
        <v/>
      </c>
      <c r="CA11" s="3" t="str">
        <f t="shared" si="33"/>
        <v/>
      </c>
      <c r="CB11" s="29"/>
      <c r="CC11" s="29"/>
      <c r="CD11" s="2" t="str">
        <f t="shared" si="34"/>
        <v/>
      </c>
      <c r="CE11" s="3" t="str">
        <f t="shared" si="35"/>
        <v/>
      </c>
      <c r="CF11" s="29"/>
      <c r="CG11" s="29"/>
      <c r="CH11" s="2" t="str">
        <f t="shared" si="36"/>
        <v/>
      </c>
      <c r="CI11" s="3" t="str">
        <f t="shared" si="37"/>
        <v/>
      </c>
      <c r="CJ11" s="29"/>
      <c r="CK11" s="29"/>
      <c r="CL11" s="2" t="str">
        <f t="shared" si="38"/>
        <v/>
      </c>
      <c r="CM11" s="3" t="str">
        <f t="shared" si="39"/>
        <v/>
      </c>
      <c r="CO11" s="9" t="str">
        <f>IF(ISBLANK(Fran!A11)," ",Fran!A11)</f>
        <v xml:space="preserve"> </v>
      </c>
      <c r="CP11" s="10" t="str">
        <f>IF(ISBLANK(Fran!B11)," ",Fran!B11)</f>
        <v xml:space="preserve"> </v>
      </c>
      <c r="CQ11" s="29"/>
      <c r="CR11" s="29"/>
      <c r="CS11" s="2" t="str">
        <f t="shared" si="40"/>
        <v/>
      </c>
      <c r="CT11" s="3" t="str">
        <f t="shared" si="41"/>
        <v/>
      </c>
      <c r="CU11" s="29"/>
      <c r="CV11" s="29"/>
      <c r="CW11" s="2" t="str">
        <f t="shared" si="42"/>
        <v/>
      </c>
      <c r="CX11" s="3" t="str">
        <f t="shared" si="43"/>
        <v/>
      </c>
      <c r="CY11" s="29"/>
      <c r="CZ11" s="29"/>
      <c r="DA11" s="2" t="str">
        <f t="shared" si="44"/>
        <v/>
      </c>
      <c r="DB11" s="3" t="str">
        <f t="shared" si="45"/>
        <v/>
      </c>
      <c r="DC11" s="29"/>
      <c r="DD11" s="29"/>
      <c r="DE11" s="2" t="str">
        <f t="shared" si="46"/>
        <v/>
      </c>
      <c r="DF11" s="3" t="str">
        <f t="shared" si="47"/>
        <v/>
      </c>
      <c r="DG11" s="29"/>
      <c r="DH11" s="29"/>
      <c r="DI11" s="2" t="str">
        <f t="shared" si="48"/>
        <v/>
      </c>
      <c r="DJ11" s="3" t="str">
        <f t="shared" si="49"/>
        <v/>
      </c>
      <c r="DL11" s="9" t="str">
        <f>IF(ISBLANK(Fran!A11)," ",Fran!A11)</f>
        <v xml:space="preserve"> </v>
      </c>
      <c r="DM11" s="10" t="str">
        <f>IF(ISBLANK(Fran!B11)," ",Fran!B11)</f>
        <v xml:space="preserve"> </v>
      </c>
      <c r="DN11" s="29"/>
      <c r="DO11" s="29"/>
      <c r="DP11" s="2" t="str">
        <f t="shared" si="50"/>
        <v/>
      </c>
      <c r="DQ11" s="3" t="str">
        <f t="shared" si="51"/>
        <v/>
      </c>
      <c r="DR11" s="29"/>
      <c r="DS11" s="29"/>
      <c r="DT11" s="2" t="str">
        <f t="shared" si="52"/>
        <v/>
      </c>
      <c r="DU11" s="3" t="str">
        <f t="shared" si="53"/>
        <v/>
      </c>
      <c r="DV11" s="29"/>
      <c r="DW11" s="29"/>
      <c r="DX11" s="2" t="str">
        <f t="shared" si="54"/>
        <v/>
      </c>
      <c r="DY11" s="3" t="str">
        <f t="shared" si="55"/>
        <v/>
      </c>
      <c r="DZ11" s="29"/>
      <c r="EA11" s="29"/>
      <c r="EB11" s="2" t="str">
        <f t="shared" si="56"/>
        <v/>
      </c>
      <c r="EC11" s="3" t="str">
        <f t="shared" si="57"/>
        <v/>
      </c>
      <c r="ED11" s="29"/>
      <c r="EE11" s="29"/>
      <c r="EF11" s="2" t="str">
        <f t="shared" si="58"/>
        <v/>
      </c>
      <c r="EG11" s="3" t="str">
        <f t="shared" si="59"/>
        <v/>
      </c>
      <c r="EI11" s="9" t="str">
        <f>IF(ISBLANK(Fran!$A11)," ",Fran!$A11)</f>
        <v xml:space="preserve"> </v>
      </c>
      <c r="EJ11" s="10" t="str">
        <f>IF(ISBLANK(Fran!$B11)," ",Fran!$B11)</f>
        <v xml:space="preserve"> </v>
      </c>
      <c r="EK11" s="29"/>
      <c r="EL11" s="29"/>
      <c r="EM11" s="2" t="str">
        <f t="shared" si="60"/>
        <v/>
      </c>
      <c r="EN11" s="3" t="str">
        <f t="shared" si="61"/>
        <v/>
      </c>
      <c r="EO11" s="29"/>
      <c r="EP11" s="29"/>
      <c r="EQ11" s="2" t="str">
        <f t="shared" si="62"/>
        <v/>
      </c>
      <c r="ER11" s="3" t="str">
        <f t="shared" si="63"/>
        <v/>
      </c>
      <c r="ES11" s="29"/>
      <c r="ET11" s="29"/>
      <c r="EU11" s="2" t="str">
        <f t="shared" si="64"/>
        <v/>
      </c>
      <c r="EV11" s="3" t="str">
        <f t="shared" si="65"/>
        <v/>
      </c>
      <c r="EW11" s="29"/>
      <c r="EX11" s="29"/>
      <c r="EY11" s="2" t="str">
        <f t="shared" si="66"/>
        <v/>
      </c>
      <c r="EZ11" s="3" t="str">
        <f t="shared" si="67"/>
        <v/>
      </c>
      <c r="FA11" s="29"/>
      <c r="FB11" s="29"/>
      <c r="FC11" s="2" t="str">
        <f t="shared" si="68"/>
        <v/>
      </c>
      <c r="FD11" s="3" t="str">
        <f t="shared" si="69"/>
        <v/>
      </c>
      <c r="FF11" s="9" t="str">
        <f>IF(ISBLANK(Fran!$A11)," ",Fran!$A11)</f>
        <v xml:space="preserve"> </v>
      </c>
      <c r="FG11" s="10" t="str">
        <f>IF(ISBLANK(Fran!$B11)," ",Fran!$B11)</f>
        <v xml:space="preserve"> </v>
      </c>
      <c r="FH11" s="29"/>
      <c r="FI11" s="29"/>
      <c r="FJ11" s="2" t="str">
        <f t="shared" si="70"/>
        <v/>
      </c>
      <c r="FK11" s="3" t="str">
        <f t="shared" si="71"/>
        <v/>
      </c>
      <c r="FL11" s="29"/>
      <c r="FM11" s="29"/>
      <c r="FN11" s="2" t="str">
        <f t="shared" si="72"/>
        <v/>
      </c>
      <c r="FO11" s="3" t="str">
        <f t="shared" si="73"/>
        <v/>
      </c>
      <c r="FP11" s="29"/>
      <c r="FQ11" s="29"/>
      <c r="FR11" s="2" t="str">
        <f t="shared" si="74"/>
        <v/>
      </c>
      <c r="FS11" s="3" t="str">
        <f t="shared" si="75"/>
        <v/>
      </c>
      <c r="FT11" s="29"/>
      <c r="FU11" s="29"/>
      <c r="FV11" s="2" t="str">
        <f t="shared" si="76"/>
        <v/>
      </c>
      <c r="FW11" s="3" t="str">
        <f t="shared" si="77"/>
        <v/>
      </c>
      <c r="FX11" s="29"/>
      <c r="FY11" s="29"/>
      <c r="FZ11" s="2" t="str">
        <f t="shared" si="78"/>
        <v/>
      </c>
      <c r="GA11" s="3" t="str">
        <f t="shared" si="79"/>
        <v/>
      </c>
      <c r="GC11" s="9" t="str">
        <f>IF(ISBLANK(Fran!A11)," ",Fran!A11)</f>
        <v xml:space="preserve"> </v>
      </c>
      <c r="GD11" s="10" t="str">
        <f>IF(ISBLANK(Fran!B11)," ",Fran!B11)</f>
        <v xml:space="preserve"> </v>
      </c>
      <c r="GE11" s="29"/>
      <c r="GF11" s="29"/>
      <c r="GG11" s="2" t="str">
        <f t="shared" si="80"/>
        <v/>
      </c>
      <c r="GH11" s="3" t="str">
        <f t="shared" si="81"/>
        <v/>
      </c>
      <c r="GI11" s="29"/>
      <c r="GJ11" s="29"/>
      <c r="GK11" s="2" t="str">
        <f t="shared" si="82"/>
        <v/>
      </c>
      <c r="GL11" s="3" t="str">
        <f t="shared" si="83"/>
        <v/>
      </c>
      <c r="GM11" s="29"/>
      <c r="GN11" s="29"/>
      <c r="GO11" s="2" t="str">
        <f t="shared" si="84"/>
        <v/>
      </c>
      <c r="GP11" s="3" t="str">
        <f t="shared" si="85"/>
        <v/>
      </c>
      <c r="GQ11" s="29"/>
      <c r="GR11" s="29"/>
      <c r="GS11" s="2" t="str">
        <f t="shared" si="86"/>
        <v/>
      </c>
      <c r="GT11" s="3" t="str">
        <f t="shared" si="87"/>
        <v/>
      </c>
      <c r="GU11" s="29"/>
      <c r="GV11" s="29"/>
      <c r="GW11" s="2" t="str">
        <f t="shared" si="88"/>
        <v/>
      </c>
      <c r="GX11" s="3" t="str">
        <f t="shared" si="89"/>
        <v/>
      </c>
      <c r="GZ11" s="9" t="str">
        <f>IF(ISBLANK(Fran!A11)," ",Fran!A11)</f>
        <v xml:space="preserve"> </v>
      </c>
      <c r="HA11" s="10" t="str">
        <f>IF(ISBLANK(Fran!B11)," ",Fran!B11)</f>
        <v xml:space="preserve"> </v>
      </c>
      <c r="HB11" s="29"/>
      <c r="HC11" s="29"/>
      <c r="HD11" s="2" t="str">
        <f t="shared" si="90"/>
        <v/>
      </c>
      <c r="HE11" s="3" t="str">
        <f t="shared" si="91"/>
        <v/>
      </c>
      <c r="HF11" s="29"/>
      <c r="HG11" s="29"/>
      <c r="HH11" s="2" t="str">
        <f t="shared" si="92"/>
        <v/>
      </c>
      <c r="HI11" s="3" t="str">
        <f t="shared" si="93"/>
        <v/>
      </c>
      <c r="HJ11" s="29"/>
      <c r="HK11" s="29"/>
      <c r="HL11" s="2" t="str">
        <f t="shared" si="94"/>
        <v/>
      </c>
      <c r="HM11" s="3" t="str">
        <f t="shared" si="95"/>
        <v/>
      </c>
      <c r="HN11" s="29"/>
      <c r="HO11" s="29"/>
      <c r="HP11" s="2" t="str">
        <f t="shared" si="96"/>
        <v/>
      </c>
      <c r="HQ11" s="3" t="str">
        <f t="shared" si="97"/>
        <v/>
      </c>
      <c r="HR11" s="29"/>
      <c r="HS11" s="29"/>
      <c r="HT11" s="2" t="str">
        <f t="shared" si="98"/>
        <v/>
      </c>
      <c r="HU11" s="3" t="str">
        <f t="shared" si="99"/>
        <v/>
      </c>
      <c r="HW11" s="9" t="str">
        <f>IF(ISBLANK(Fran!$A11)," ",Fran!$A11)</f>
        <v xml:space="preserve"> </v>
      </c>
      <c r="HX11" s="10" t="str">
        <f>IF(ISBLANK(Fran!$B11)," ",Fran!$B11)</f>
        <v xml:space="preserve"> </v>
      </c>
      <c r="HY11" s="29"/>
      <c r="HZ11" s="29"/>
      <c r="IA11" s="2" t="str">
        <f t="shared" si="100"/>
        <v/>
      </c>
      <c r="IB11" s="3" t="str">
        <f t="shared" si="101"/>
        <v/>
      </c>
      <c r="IC11" s="29"/>
      <c r="ID11" s="29"/>
      <c r="IE11" s="2" t="str">
        <f t="shared" si="102"/>
        <v/>
      </c>
      <c r="IF11" s="3" t="str">
        <f t="shared" si="103"/>
        <v/>
      </c>
      <c r="IG11" s="29"/>
      <c r="IH11" s="29"/>
      <c r="II11" s="2" t="str">
        <f t="shared" si="104"/>
        <v/>
      </c>
      <c r="IJ11" s="3" t="str">
        <f t="shared" si="105"/>
        <v/>
      </c>
      <c r="IK11" s="29"/>
      <c r="IL11" s="29"/>
      <c r="IM11" s="2" t="str">
        <f t="shared" si="106"/>
        <v/>
      </c>
      <c r="IN11" s="3" t="str">
        <f t="shared" si="107"/>
        <v/>
      </c>
      <c r="IO11" s="29"/>
      <c r="IP11" s="29"/>
      <c r="IQ11" s="2" t="str">
        <f t="shared" si="108"/>
        <v/>
      </c>
      <c r="IR11" s="3" t="str">
        <f t="shared" si="109"/>
        <v/>
      </c>
      <c r="IS11" s="104"/>
      <c r="IT11" s="9" t="str">
        <f>IF(ISBLANK(Fran!$A11)," ",Fran!$A11)</f>
        <v xml:space="preserve"> </v>
      </c>
      <c r="IU11" s="10" t="str">
        <f>IF(ISBLANK(Fran!$B11)," ",Fran!$B11)</f>
        <v xml:space="preserve"> </v>
      </c>
      <c r="IV11" s="29"/>
      <c r="IW11" s="29"/>
      <c r="IX11" s="2" t="str">
        <f t="shared" si="110"/>
        <v/>
      </c>
      <c r="IY11" s="3" t="str">
        <f t="shared" si="111"/>
        <v/>
      </c>
      <c r="IZ11" s="29"/>
      <c r="JA11" s="29"/>
      <c r="JB11" s="2" t="str">
        <f t="shared" si="112"/>
        <v/>
      </c>
      <c r="JC11" s="3" t="str">
        <f t="shared" si="113"/>
        <v/>
      </c>
      <c r="JD11" s="29"/>
      <c r="JE11" s="29"/>
      <c r="JF11" s="2" t="str">
        <f t="shared" si="114"/>
        <v/>
      </c>
      <c r="JG11" s="3" t="str">
        <f t="shared" si="115"/>
        <v/>
      </c>
      <c r="JH11" s="29"/>
      <c r="JI11" s="29"/>
      <c r="JJ11" s="2" t="str">
        <f t="shared" si="116"/>
        <v/>
      </c>
      <c r="JK11" s="3" t="str">
        <f t="shared" si="117"/>
        <v/>
      </c>
      <c r="JL11" s="29"/>
      <c r="JM11" s="29"/>
      <c r="JN11" s="2" t="str">
        <f t="shared" si="118"/>
        <v/>
      </c>
      <c r="JO11" s="3" t="str">
        <f t="shared" si="119"/>
        <v/>
      </c>
      <c r="JQ11" s="9" t="str">
        <f>IF(ISBLANK(Fran!$A11)," ",Fran!$A11)</f>
        <v xml:space="preserve"> </v>
      </c>
      <c r="JR11" s="10" t="str">
        <f>IF(ISBLANK(Fran!$B11)," ",Fran!$B11)</f>
        <v xml:space="preserve"> </v>
      </c>
      <c r="JS11" s="29"/>
      <c r="JT11" s="29"/>
      <c r="JU11" s="2" t="str">
        <f t="shared" si="120"/>
        <v/>
      </c>
      <c r="JV11" s="3" t="str">
        <f t="shared" si="121"/>
        <v/>
      </c>
      <c r="JW11" s="29"/>
      <c r="JX11" s="29"/>
      <c r="JY11" s="2" t="str">
        <f t="shared" si="122"/>
        <v/>
      </c>
      <c r="JZ11" s="3" t="str">
        <f t="shared" si="123"/>
        <v/>
      </c>
      <c r="KA11" s="29"/>
      <c r="KB11" s="29"/>
      <c r="KC11" s="2" t="str">
        <f t="shared" si="124"/>
        <v/>
      </c>
      <c r="KD11" s="3" t="str">
        <f t="shared" si="125"/>
        <v/>
      </c>
      <c r="KE11" s="29"/>
      <c r="KF11" s="29"/>
      <c r="KG11" s="2" t="str">
        <f t="shared" si="126"/>
        <v/>
      </c>
      <c r="KH11" s="3" t="str">
        <f t="shared" si="127"/>
        <v/>
      </c>
      <c r="KI11" s="29"/>
      <c r="KJ11" s="29"/>
      <c r="KK11" s="2" t="str">
        <f t="shared" si="128"/>
        <v/>
      </c>
      <c r="KL11" s="3" t="str">
        <f t="shared" si="129"/>
        <v/>
      </c>
      <c r="KN11" s="9" t="str">
        <f>IF(ISBLANK(Fran!$A11)," ",Fran!$A11)</f>
        <v xml:space="preserve"> </v>
      </c>
      <c r="KO11" s="10" t="str">
        <f>IF(ISBLANK(Fran!$B11)," ",Fran!$B11)</f>
        <v xml:space="preserve"> </v>
      </c>
      <c r="KP11" s="29"/>
      <c r="KQ11" s="29"/>
      <c r="KR11" s="2" t="str">
        <f t="shared" si="130"/>
        <v/>
      </c>
      <c r="KS11" s="3" t="str">
        <f t="shared" si="131"/>
        <v/>
      </c>
      <c r="KT11" s="29"/>
      <c r="KU11" s="29"/>
      <c r="KV11" s="2" t="str">
        <f t="shared" si="132"/>
        <v/>
      </c>
      <c r="KW11" s="3" t="str">
        <f t="shared" si="133"/>
        <v/>
      </c>
      <c r="KX11" s="29"/>
      <c r="KY11" s="29"/>
      <c r="KZ11" s="2" t="str">
        <f t="shared" si="134"/>
        <v/>
      </c>
      <c r="LA11" s="3" t="str">
        <f t="shared" si="135"/>
        <v/>
      </c>
    </row>
    <row r="12" spans="1:313">
      <c r="A12" s="7" t="str">
        <f>IF(ISBLANK(Fran!A12)," ",Fran!A12)</f>
        <v xml:space="preserve"> </v>
      </c>
      <c r="B12" s="8" t="str">
        <f>IF(ISBLANK(Fran!B12)," ",Fran!B12)</f>
        <v xml:space="preserve"> </v>
      </c>
      <c r="C12" s="28"/>
      <c r="D12" s="28"/>
      <c r="E12" s="12" t="str">
        <f t="shared" si="0"/>
        <v/>
      </c>
      <c r="F12" s="11" t="str">
        <f t="shared" si="1"/>
        <v/>
      </c>
      <c r="G12" s="28"/>
      <c r="H12" s="28"/>
      <c r="I12" s="12" t="str">
        <f t="shared" si="2"/>
        <v/>
      </c>
      <c r="J12" s="11" t="str">
        <f t="shared" si="3"/>
        <v/>
      </c>
      <c r="K12" s="28"/>
      <c r="L12" s="28"/>
      <c r="M12" s="12" t="str">
        <f t="shared" si="4"/>
        <v/>
      </c>
      <c r="N12" s="11" t="str">
        <f t="shared" si="5"/>
        <v/>
      </c>
      <c r="O12" s="28"/>
      <c r="P12" s="28"/>
      <c r="Q12" s="12" t="str">
        <f t="shared" si="6"/>
        <v/>
      </c>
      <c r="R12" s="11" t="str">
        <f t="shared" si="7"/>
        <v/>
      </c>
      <c r="S12" s="28"/>
      <c r="T12" s="28"/>
      <c r="U12" s="12" t="str">
        <f t="shared" si="8"/>
        <v/>
      </c>
      <c r="V12" s="11" t="str">
        <f t="shared" si="9"/>
        <v/>
      </c>
      <c r="W12" s="104"/>
      <c r="X12" s="7" t="str">
        <f>IF(ISBLANK(Fran!A12)," ",Fran!A12)</f>
        <v xml:space="preserve"> </v>
      </c>
      <c r="Y12" s="8" t="str">
        <f>IF(ISBLANK(Fran!B12)," ",Fran!B12)</f>
        <v xml:space="preserve"> </v>
      </c>
      <c r="Z12" s="28"/>
      <c r="AA12" s="28"/>
      <c r="AB12" s="12" t="str">
        <f t="shared" si="10"/>
        <v/>
      </c>
      <c r="AC12" s="11" t="str">
        <f t="shared" si="11"/>
        <v/>
      </c>
      <c r="AD12" s="28"/>
      <c r="AE12" s="28"/>
      <c r="AF12" s="12" t="str">
        <f t="shared" si="12"/>
        <v/>
      </c>
      <c r="AG12" s="11" t="str">
        <f t="shared" si="13"/>
        <v/>
      </c>
      <c r="AH12" s="28"/>
      <c r="AI12" s="28"/>
      <c r="AJ12" s="12" t="str">
        <f t="shared" si="14"/>
        <v/>
      </c>
      <c r="AK12" s="11" t="str">
        <f t="shared" si="15"/>
        <v/>
      </c>
      <c r="AL12" s="28"/>
      <c r="AM12" s="28"/>
      <c r="AN12" s="12" t="str">
        <f t="shared" si="16"/>
        <v/>
      </c>
      <c r="AO12" s="11" t="str">
        <f t="shared" si="17"/>
        <v/>
      </c>
      <c r="AP12" s="28"/>
      <c r="AQ12" s="28"/>
      <c r="AR12" s="12" t="str">
        <f t="shared" si="18"/>
        <v/>
      </c>
      <c r="AS12" s="11" t="str">
        <f t="shared" si="19"/>
        <v/>
      </c>
      <c r="AU12" s="7" t="str">
        <f>IF(ISBLANK(Fran!A12)," ",Fran!A12)</f>
        <v xml:space="preserve"> </v>
      </c>
      <c r="AV12" s="8" t="str">
        <f>IF(ISBLANK(Fran!B12)," ",Fran!B12)</f>
        <v xml:space="preserve"> </v>
      </c>
      <c r="AW12" s="28"/>
      <c r="AX12" s="28"/>
      <c r="AY12" s="12" t="str">
        <f t="shared" si="20"/>
        <v/>
      </c>
      <c r="AZ12" s="11" t="str">
        <f t="shared" si="21"/>
        <v/>
      </c>
      <c r="BA12" s="28"/>
      <c r="BB12" s="28"/>
      <c r="BC12" s="12" t="str">
        <f t="shared" si="22"/>
        <v/>
      </c>
      <c r="BD12" s="11" t="str">
        <f t="shared" si="23"/>
        <v/>
      </c>
      <c r="BE12" s="28"/>
      <c r="BF12" s="28"/>
      <c r="BG12" s="12" t="str">
        <f t="shared" si="24"/>
        <v/>
      </c>
      <c r="BH12" s="11" t="str">
        <f t="shared" si="25"/>
        <v/>
      </c>
      <c r="BI12" s="28"/>
      <c r="BJ12" s="28"/>
      <c r="BK12" s="12" t="str">
        <f t="shared" si="26"/>
        <v/>
      </c>
      <c r="BL12" s="11" t="str">
        <f t="shared" si="27"/>
        <v/>
      </c>
      <c r="BM12" s="28"/>
      <c r="BN12" s="28"/>
      <c r="BO12" s="12" t="str">
        <f t="shared" si="28"/>
        <v/>
      </c>
      <c r="BP12" s="11" t="str">
        <f t="shared" si="29"/>
        <v/>
      </c>
      <c r="BR12" s="7" t="str">
        <f>IF(ISBLANK(Fran!A12)," ",Fran!A12)</f>
        <v xml:space="preserve"> </v>
      </c>
      <c r="BS12" s="8" t="str">
        <f>IF(ISBLANK(Fran!B12)," ",Fran!B12)</f>
        <v xml:space="preserve"> </v>
      </c>
      <c r="BT12" s="28"/>
      <c r="BU12" s="28"/>
      <c r="BV12" s="12" t="str">
        <f t="shared" si="30"/>
        <v/>
      </c>
      <c r="BW12" s="11" t="str">
        <f t="shared" si="31"/>
        <v/>
      </c>
      <c r="BX12" s="28"/>
      <c r="BY12" s="28"/>
      <c r="BZ12" s="12" t="str">
        <f t="shared" si="32"/>
        <v/>
      </c>
      <c r="CA12" s="11" t="str">
        <f t="shared" si="33"/>
        <v/>
      </c>
      <c r="CB12" s="28"/>
      <c r="CC12" s="28"/>
      <c r="CD12" s="12" t="str">
        <f t="shared" si="34"/>
        <v/>
      </c>
      <c r="CE12" s="11" t="str">
        <f t="shared" si="35"/>
        <v/>
      </c>
      <c r="CF12" s="28"/>
      <c r="CG12" s="28"/>
      <c r="CH12" s="12" t="str">
        <f t="shared" si="36"/>
        <v/>
      </c>
      <c r="CI12" s="11" t="str">
        <f t="shared" si="37"/>
        <v/>
      </c>
      <c r="CJ12" s="28"/>
      <c r="CK12" s="28"/>
      <c r="CL12" s="12" t="str">
        <f t="shared" si="38"/>
        <v/>
      </c>
      <c r="CM12" s="11" t="str">
        <f t="shared" si="39"/>
        <v/>
      </c>
      <c r="CO12" s="7" t="str">
        <f>IF(ISBLANK(Fran!A12)," ",Fran!A12)</f>
        <v xml:space="preserve"> </v>
      </c>
      <c r="CP12" s="8" t="str">
        <f>IF(ISBLANK(Fran!B12)," ",Fran!B12)</f>
        <v xml:space="preserve"> </v>
      </c>
      <c r="CQ12" s="28"/>
      <c r="CR12" s="28"/>
      <c r="CS12" s="12" t="str">
        <f t="shared" si="40"/>
        <v/>
      </c>
      <c r="CT12" s="11" t="str">
        <f t="shared" si="41"/>
        <v/>
      </c>
      <c r="CU12" s="28"/>
      <c r="CV12" s="28"/>
      <c r="CW12" s="12" t="str">
        <f t="shared" si="42"/>
        <v/>
      </c>
      <c r="CX12" s="11" t="str">
        <f t="shared" si="43"/>
        <v/>
      </c>
      <c r="CY12" s="28"/>
      <c r="CZ12" s="28"/>
      <c r="DA12" s="12" t="str">
        <f t="shared" si="44"/>
        <v/>
      </c>
      <c r="DB12" s="11" t="str">
        <f t="shared" si="45"/>
        <v/>
      </c>
      <c r="DC12" s="28"/>
      <c r="DD12" s="28"/>
      <c r="DE12" s="12" t="str">
        <f t="shared" si="46"/>
        <v/>
      </c>
      <c r="DF12" s="11" t="str">
        <f t="shared" si="47"/>
        <v/>
      </c>
      <c r="DG12" s="28"/>
      <c r="DH12" s="28"/>
      <c r="DI12" s="12" t="str">
        <f t="shared" si="48"/>
        <v/>
      </c>
      <c r="DJ12" s="11" t="str">
        <f t="shared" si="49"/>
        <v/>
      </c>
      <c r="DL12" s="7" t="str">
        <f>IF(ISBLANK(Fran!A12)," ",Fran!A12)</f>
        <v xml:space="preserve"> </v>
      </c>
      <c r="DM12" s="8" t="str">
        <f>IF(ISBLANK(Fran!B12)," ",Fran!B12)</f>
        <v xml:space="preserve"> </v>
      </c>
      <c r="DN12" s="28"/>
      <c r="DO12" s="28"/>
      <c r="DP12" s="12" t="str">
        <f t="shared" si="50"/>
        <v/>
      </c>
      <c r="DQ12" s="11" t="str">
        <f t="shared" si="51"/>
        <v/>
      </c>
      <c r="DR12" s="28"/>
      <c r="DS12" s="28"/>
      <c r="DT12" s="12" t="str">
        <f t="shared" si="52"/>
        <v/>
      </c>
      <c r="DU12" s="11" t="str">
        <f t="shared" si="53"/>
        <v/>
      </c>
      <c r="DV12" s="28"/>
      <c r="DW12" s="28"/>
      <c r="DX12" s="12" t="str">
        <f t="shared" si="54"/>
        <v/>
      </c>
      <c r="DY12" s="11" t="str">
        <f t="shared" si="55"/>
        <v/>
      </c>
      <c r="DZ12" s="28"/>
      <c r="EA12" s="28"/>
      <c r="EB12" s="12" t="str">
        <f t="shared" si="56"/>
        <v/>
      </c>
      <c r="EC12" s="11" t="str">
        <f t="shared" si="57"/>
        <v/>
      </c>
      <c r="ED12" s="28"/>
      <c r="EE12" s="28"/>
      <c r="EF12" s="12" t="str">
        <f t="shared" si="58"/>
        <v/>
      </c>
      <c r="EG12" s="11" t="str">
        <f t="shared" si="59"/>
        <v/>
      </c>
      <c r="EI12" s="7" t="str">
        <f>IF(ISBLANK(Fran!$A12)," ",Fran!$A12)</f>
        <v xml:space="preserve"> </v>
      </c>
      <c r="EJ12" s="8" t="str">
        <f>IF(ISBLANK(Fran!$B12)," ",Fran!$B12)</f>
        <v xml:space="preserve"> </v>
      </c>
      <c r="EK12" s="28"/>
      <c r="EL12" s="28"/>
      <c r="EM12" s="12" t="str">
        <f t="shared" si="60"/>
        <v/>
      </c>
      <c r="EN12" s="11" t="str">
        <f t="shared" si="61"/>
        <v/>
      </c>
      <c r="EO12" s="28"/>
      <c r="EP12" s="28"/>
      <c r="EQ12" s="12" t="str">
        <f t="shared" si="62"/>
        <v/>
      </c>
      <c r="ER12" s="11" t="str">
        <f t="shared" si="63"/>
        <v/>
      </c>
      <c r="ES12" s="28"/>
      <c r="ET12" s="28"/>
      <c r="EU12" s="12" t="str">
        <f t="shared" si="64"/>
        <v/>
      </c>
      <c r="EV12" s="11" t="str">
        <f t="shared" si="65"/>
        <v/>
      </c>
      <c r="EW12" s="28"/>
      <c r="EX12" s="28"/>
      <c r="EY12" s="12" t="str">
        <f t="shared" si="66"/>
        <v/>
      </c>
      <c r="EZ12" s="11" t="str">
        <f t="shared" si="67"/>
        <v/>
      </c>
      <c r="FA12" s="28"/>
      <c r="FB12" s="28"/>
      <c r="FC12" s="12" t="str">
        <f t="shared" si="68"/>
        <v/>
      </c>
      <c r="FD12" s="11" t="str">
        <f t="shared" si="69"/>
        <v/>
      </c>
      <c r="FF12" s="7" t="str">
        <f>IF(ISBLANK(Fran!$A12)," ",Fran!$A12)</f>
        <v xml:space="preserve"> </v>
      </c>
      <c r="FG12" s="8" t="str">
        <f>IF(ISBLANK(Fran!$B12)," ",Fran!$B12)</f>
        <v xml:space="preserve"> </v>
      </c>
      <c r="FH12" s="28"/>
      <c r="FI12" s="28"/>
      <c r="FJ12" s="12" t="str">
        <f t="shared" si="70"/>
        <v/>
      </c>
      <c r="FK12" s="11" t="str">
        <f t="shared" si="71"/>
        <v/>
      </c>
      <c r="FL12" s="28"/>
      <c r="FM12" s="28"/>
      <c r="FN12" s="12" t="str">
        <f t="shared" si="72"/>
        <v/>
      </c>
      <c r="FO12" s="11" t="str">
        <f t="shared" si="73"/>
        <v/>
      </c>
      <c r="FP12" s="28"/>
      <c r="FQ12" s="28"/>
      <c r="FR12" s="12" t="str">
        <f t="shared" si="74"/>
        <v/>
      </c>
      <c r="FS12" s="11" t="str">
        <f t="shared" si="75"/>
        <v/>
      </c>
      <c r="FT12" s="28"/>
      <c r="FU12" s="28"/>
      <c r="FV12" s="12" t="str">
        <f t="shared" si="76"/>
        <v/>
      </c>
      <c r="FW12" s="11" t="str">
        <f t="shared" si="77"/>
        <v/>
      </c>
      <c r="FX12" s="28"/>
      <c r="FY12" s="28"/>
      <c r="FZ12" s="12" t="str">
        <f t="shared" si="78"/>
        <v/>
      </c>
      <c r="GA12" s="11" t="str">
        <f t="shared" si="79"/>
        <v/>
      </c>
      <c r="GC12" s="7" t="str">
        <f>IF(ISBLANK(Fran!A12)," ",Fran!A12)</f>
        <v xml:space="preserve"> </v>
      </c>
      <c r="GD12" s="8" t="str">
        <f>IF(ISBLANK(Fran!B12)," ",Fran!B12)</f>
        <v xml:space="preserve"> </v>
      </c>
      <c r="GE12" s="28"/>
      <c r="GF12" s="28"/>
      <c r="GG12" s="12" t="str">
        <f t="shared" si="80"/>
        <v/>
      </c>
      <c r="GH12" s="11" t="str">
        <f t="shared" si="81"/>
        <v/>
      </c>
      <c r="GI12" s="28"/>
      <c r="GJ12" s="28"/>
      <c r="GK12" s="12" t="str">
        <f t="shared" si="82"/>
        <v/>
      </c>
      <c r="GL12" s="11" t="str">
        <f t="shared" si="83"/>
        <v/>
      </c>
      <c r="GM12" s="28"/>
      <c r="GN12" s="28"/>
      <c r="GO12" s="12" t="str">
        <f t="shared" si="84"/>
        <v/>
      </c>
      <c r="GP12" s="11" t="str">
        <f t="shared" si="85"/>
        <v/>
      </c>
      <c r="GQ12" s="28"/>
      <c r="GR12" s="28"/>
      <c r="GS12" s="12" t="str">
        <f t="shared" si="86"/>
        <v/>
      </c>
      <c r="GT12" s="11" t="str">
        <f t="shared" si="87"/>
        <v/>
      </c>
      <c r="GU12" s="28"/>
      <c r="GV12" s="28"/>
      <c r="GW12" s="12" t="str">
        <f t="shared" si="88"/>
        <v/>
      </c>
      <c r="GX12" s="11" t="str">
        <f t="shared" si="89"/>
        <v/>
      </c>
      <c r="GZ12" s="7" t="str">
        <f>IF(ISBLANK(Fran!A12)," ",Fran!A12)</f>
        <v xml:space="preserve"> </v>
      </c>
      <c r="HA12" s="8" t="str">
        <f>IF(ISBLANK(Fran!B12)," ",Fran!B12)</f>
        <v xml:space="preserve"> </v>
      </c>
      <c r="HB12" s="28"/>
      <c r="HC12" s="28"/>
      <c r="HD12" s="12" t="str">
        <f t="shared" si="90"/>
        <v/>
      </c>
      <c r="HE12" s="11" t="str">
        <f t="shared" si="91"/>
        <v/>
      </c>
      <c r="HF12" s="28"/>
      <c r="HG12" s="28"/>
      <c r="HH12" s="12" t="str">
        <f t="shared" si="92"/>
        <v/>
      </c>
      <c r="HI12" s="11" t="str">
        <f t="shared" si="93"/>
        <v/>
      </c>
      <c r="HJ12" s="28"/>
      <c r="HK12" s="28"/>
      <c r="HL12" s="12" t="str">
        <f t="shared" si="94"/>
        <v/>
      </c>
      <c r="HM12" s="11" t="str">
        <f t="shared" si="95"/>
        <v/>
      </c>
      <c r="HN12" s="28"/>
      <c r="HO12" s="28"/>
      <c r="HP12" s="12" t="str">
        <f t="shared" si="96"/>
        <v/>
      </c>
      <c r="HQ12" s="11" t="str">
        <f t="shared" si="97"/>
        <v/>
      </c>
      <c r="HR12" s="28"/>
      <c r="HS12" s="28"/>
      <c r="HT12" s="12" t="str">
        <f t="shared" si="98"/>
        <v/>
      </c>
      <c r="HU12" s="11" t="str">
        <f t="shared" si="99"/>
        <v/>
      </c>
      <c r="HW12" s="7" t="str">
        <f>IF(ISBLANK(Fran!$A12)," ",Fran!$A12)</f>
        <v xml:space="preserve"> </v>
      </c>
      <c r="HX12" s="8" t="str">
        <f>IF(ISBLANK(Fran!$B12)," ",Fran!$B12)</f>
        <v xml:space="preserve"> </v>
      </c>
      <c r="HY12" s="28"/>
      <c r="HZ12" s="28"/>
      <c r="IA12" s="12" t="str">
        <f t="shared" si="100"/>
        <v/>
      </c>
      <c r="IB12" s="11" t="str">
        <f t="shared" si="101"/>
        <v/>
      </c>
      <c r="IC12" s="28"/>
      <c r="ID12" s="28"/>
      <c r="IE12" s="12" t="str">
        <f t="shared" si="102"/>
        <v/>
      </c>
      <c r="IF12" s="11" t="str">
        <f t="shared" si="103"/>
        <v/>
      </c>
      <c r="IG12" s="28"/>
      <c r="IH12" s="28"/>
      <c r="II12" s="12" t="str">
        <f t="shared" si="104"/>
        <v/>
      </c>
      <c r="IJ12" s="11" t="str">
        <f t="shared" si="105"/>
        <v/>
      </c>
      <c r="IK12" s="28"/>
      <c r="IL12" s="28"/>
      <c r="IM12" s="12" t="str">
        <f t="shared" si="106"/>
        <v/>
      </c>
      <c r="IN12" s="11" t="str">
        <f t="shared" si="107"/>
        <v/>
      </c>
      <c r="IO12" s="28"/>
      <c r="IP12" s="28"/>
      <c r="IQ12" s="12" t="str">
        <f t="shared" si="108"/>
        <v/>
      </c>
      <c r="IR12" s="11" t="str">
        <f t="shared" si="109"/>
        <v/>
      </c>
      <c r="IS12" s="104"/>
      <c r="IT12" s="7" t="str">
        <f>IF(ISBLANK(Fran!$A12)," ",Fran!$A12)</f>
        <v xml:space="preserve"> </v>
      </c>
      <c r="IU12" s="8" t="str">
        <f>IF(ISBLANK(Fran!$B12)," ",Fran!$B12)</f>
        <v xml:space="preserve"> </v>
      </c>
      <c r="IV12" s="28"/>
      <c r="IW12" s="28"/>
      <c r="IX12" s="12" t="str">
        <f t="shared" si="110"/>
        <v/>
      </c>
      <c r="IY12" s="11" t="str">
        <f t="shared" si="111"/>
        <v/>
      </c>
      <c r="IZ12" s="28"/>
      <c r="JA12" s="28"/>
      <c r="JB12" s="12" t="str">
        <f t="shared" si="112"/>
        <v/>
      </c>
      <c r="JC12" s="11" t="str">
        <f t="shared" si="113"/>
        <v/>
      </c>
      <c r="JD12" s="28"/>
      <c r="JE12" s="28"/>
      <c r="JF12" s="12" t="str">
        <f t="shared" si="114"/>
        <v/>
      </c>
      <c r="JG12" s="11" t="str">
        <f t="shared" si="115"/>
        <v/>
      </c>
      <c r="JH12" s="28"/>
      <c r="JI12" s="28"/>
      <c r="JJ12" s="12" t="str">
        <f t="shared" si="116"/>
        <v/>
      </c>
      <c r="JK12" s="11" t="str">
        <f t="shared" si="117"/>
        <v/>
      </c>
      <c r="JL12" s="28"/>
      <c r="JM12" s="28"/>
      <c r="JN12" s="12" t="str">
        <f t="shared" si="118"/>
        <v/>
      </c>
      <c r="JO12" s="11" t="str">
        <f t="shared" si="119"/>
        <v/>
      </c>
      <c r="JQ12" s="7" t="str">
        <f>IF(ISBLANK(Fran!$A12)," ",Fran!$A12)</f>
        <v xml:space="preserve"> </v>
      </c>
      <c r="JR12" s="8" t="str">
        <f>IF(ISBLANK(Fran!$B12)," ",Fran!$B12)</f>
        <v xml:space="preserve"> </v>
      </c>
      <c r="JS12" s="28"/>
      <c r="JT12" s="28"/>
      <c r="JU12" s="12" t="str">
        <f t="shared" si="120"/>
        <v/>
      </c>
      <c r="JV12" s="11" t="str">
        <f t="shared" si="121"/>
        <v/>
      </c>
      <c r="JW12" s="28"/>
      <c r="JX12" s="28"/>
      <c r="JY12" s="12" t="str">
        <f t="shared" si="122"/>
        <v/>
      </c>
      <c r="JZ12" s="11" t="str">
        <f t="shared" si="123"/>
        <v/>
      </c>
      <c r="KA12" s="28"/>
      <c r="KB12" s="28"/>
      <c r="KC12" s="12" t="str">
        <f t="shared" si="124"/>
        <v/>
      </c>
      <c r="KD12" s="11" t="str">
        <f t="shared" si="125"/>
        <v/>
      </c>
      <c r="KE12" s="28"/>
      <c r="KF12" s="28"/>
      <c r="KG12" s="12" t="str">
        <f t="shared" si="126"/>
        <v/>
      </c>
      <c r="KH12" s="11" t="str">
        <f t="shared" si="127"/>
        <v/>
      </c>
      <c r="KI12" s="28"/>
      <c r="KJ12" s="28"/>
      <c r="KK12" s="12" t="str">
        <f t="shared" si="128"/>
        <v/>
      </c>
      <c r="KL12" s="11" t="str">
        <f t="shared" si="129"/>
        <v/>
      </c>
      <c r="KN12" s="7" t="str">
        <f>IF(ISBLANK(Fran!$A12)," ",Fran!$A12)</f>
        <v xml:space="preserve"> </v>
      </c>
      <c r="KO12" s="8" t="str">
        <f>IF(ISBLANK(Fran!$B12)," ",Fran!$B12)</f>
        <v xml:space="preserve"> </v>
      </c>
      <c r="KP12" s="28"/>
      <c r="KQ12" s="28"/>
      <c r="KR12" s="12" t="str">
        <f t="shared" si="130"/>
        <v/>
      </c>
      <c r="KS12" s="11" t="str">
        <f t="shared" si="131"/>
        <v/>
      </c>
      <c r="KT12" s="28"/>
      <c r="KU12" s="28"/>
      <c r="KV12" s="12" t="str">
        <f t="shared" si="132"/>
        <v/>
      </c>
      <c r="KW12" s="11" t="str">
        <f t="shared" si="133"/>
        <v/>
      </c>
      <c r="KX12" s="28"/>
      <c r="KY12" s="28"/>
      <c r="KZ12" s="12" t="str">
        <f t="shared" si="134"/>
        <v/>
      </c>
      <c r="LA12" s="11" t="str">
        <f t="shared" si="135"/>
        <v/>
      </c>
    </row>
    <row r="13" spans="1:313">
      <c r="A13" s="9" t="str">
        <f>IF(ISBLANK(Fran!A13)," ",Fran!A13)</f>
        <v xml:space="preserve"> </v>
      </c>
      <c r="B13" s="10" t="str">
        <f>IF(ISBLANK(Fran!B13)," ",Fran!B13)</f>
        <v xml:space="preserve"> </v>
      </c>
      <c r="C13" s="29"/>
      <c r="D13" s="29"/>
      <c r="E13" s="2" t="str">
        <f t="shared" si="0"/>
        <v/>
      </c>
      <c r="F13" s="3" t="str">
        <f t="shared" si="1"/>
        <v/>
      </c>
      <c r="G13" s="29"/>
      <c r="H13" s="29"/>
      <c r="I13" s="2" t="str">
        <f t="shared" si="2"/>
        <v/>
      </c>
      <c r="J13" s="3" t="str">
        <f t="shared" si="3"/>
        <v/>
      </c>
      <c r="K13" s="29"/>
      <c r="L13" s="29"/>
      <c r="M13" s="2" t="str">
        <f t="shared" si="4"/>
        <v/>
      </c>
      <c r="N13" s="3" t="str">
        <f t="shared" si="5"/>
        <v/>
      </c>
      <c r="O13" s="29"/>
      <c r="P13" s="29"/>
      <c r="Q13" s="2" t="str">
        <f t="shared" si="6"/>
        <v/>
      </c>
      <c r="R13" s="3" t="str">
        <f t="shared" si="7"/>
        <v/>
      </c>
      <c r="S13" s="29"/>
      <c r="T13" s="29"/>
      <c r="U13" s="2" t="str">
        <f t="shared" si="8"/>
        <v/>
      </c>
      <c r="V13" s="3" t="str">
        <f t="shared" si="9"/>
        <v/>
      </c>
      <c r="W13" s="104"/>
      <c r="X13" s="9" t="str">
        <f>IF(ISBLANK(Fran!A13)," ",Fran!A13)</f>
        <v xml:space="preserve"> </v>
      </c>
      <c r="Y13" s="10" t="str">
        <f>IF(ISBLANK(Fran!B13)," ",Fran!B13)</f>
        <v xml:space="preserve"> </v>
      </c>
      <c r="Z13" s="29"/>
      <c r="AA13" s="29"/>
      <c r="AB13" s="2" t="str">
        <f t="shared" si="10"/>
        <v/>
      </c>
      <c r="AC13" s="3" t="str">
        <f t="shared" si="11"/>
        <v/>
      </c>
      <c r="AD13" s="29"/>
      <c r="AE13" s="29"/>
      <c r="AF13" s="2" t="str">
        <f t="shared" si="12"/>
        <v/>
      </c>
      <c r="AG13" s="3" t="str">
        <f t="shared" si="13"/>
        <v/>
      </c>
      <c r="AH13" s="29"/>
      <c r="AI13" s="29"/>
      <c r="AJ13" s="2" t="str">
        <f t="shared" si="14"/>
        <v/>
      </c>
      <c r="AK13" s="3" t="str">
        <f t="shared" si="15"/>
        <v/>
      </c>
      <c r="AL13" s="29"/>
      <c r="AM13" s="29"/>
      <c r="AN13" s="2" t="str">
        <f t="shared" si="16"/>
        <v/>
      </c>
      <c r="AO13" s="3" t="str">
        <f t="shared" si="17"/>
        <v/>
      </c>
      <c r="AP13" s="29"/>
      <c r="AQ13" s="29"/>
      <c r="AR13" s="2" t="str">
        <f t="shared" si="18"/>
        <v/>
      </c>
      <c r="AS13" s="3" t="str">
        <f t="shared" si="19"/>
        <v/>
      </c>
      <c r="AU13" s="9" t="str">
        <f>IF(ISBLANK(Fran!A13)," ",Fran!A13)</f>
        <v xml:space="preserve"> </v>
      </c>
      <c r="AV13" s="10" t="str">
        <f>IF(ISBLANK(Fran!B13)," ",Fran!B13)</f>
        <v xml:space="preserve"> </v>
      </c>
      <c r="AW13" s="29"/>
      <c r="AX13" s="29"/>
      <c r="AY13" s="2" t="str">
        <f t="shared" si="20"/>
        <v/>
      </c>
      <c r="AZ13" s="3" t="str">
        <f t="shared" si="21"/>
        <v/>
      </c>
      <c r="BA13" s="29"/>
      <c r="BB13" s="29"/>
      <c r="BC13" s="2" t="str">
        <f t="shared" si="22"/>
        <v/>
      </c>
      <c r="BD13" s="3" t="str">
        <f t="shared" si="23"/>
        <v/>
      </c>
      <c r="BE13" s="29"/>
      <c r="BF13" s="29"/>
      <c r="BG13" s="2" t="str">
        <f t="shared" si="24"/>
        <v/>
      </c>
      <c r="BH13" s="3" t="str">
        <f t="shared" si="25"/>
        <v/>
      </c>
      <c r="BI13" s="29"/>
      <c r="BJ13" s="29"/>
      <c r="BK13" s="2" t="str">
        <f t="shared" si="26"/>
        <v/>
      </c>
      <c r="BL13" s="3" t="str">
        <f t="shared" si="27"/>
        <v/>
      </c>
      <c r="BM13" s="29"/>
      <c r="BN13" s="29"/>
      <c r="BO13" s="2" t="str">
        <f t="shared" si="28"/>
        <v/>
      </c>
      <c r="BP13" s="3" t="str">
        <f t="shared" si="29"/>
        <v/>
      </c>
      <c r="BR13" s="9" t="str">
        <f>IF(ISBLANK(Fran!A13)," ",Fran!A13)</f>
        <v xml:space="preserve"> </v>
      </c>
      <c r="BS13" s="10" t="str">
        <f>IF(ISBLANK(Fran!B13)," ",Fran!B13)</f>
        <v xml:space="preserve"> </v>
      </c>
      <c r="BT13" s="29"/>
      <c r="BU13" s="29"/>
      <c r="BV13" s="2" t="str">
        <f t="shared" si="30"/>
        <v/>
      </c>
      <c r="BW13" s="3" t="str">
        <f t="shared" si="31"/>
        <v/>
      </c>
      <c r="BX13" s="29"/>
      <c r="BY13" s="29"/>
      <c r="BZ13" s="2" t="str">
        <f t="shared" si="32"/>
        <v/>
      </c>
      <c r="CA13" s="3" t="str">
        <f t="shared" si="33"/>
        <v/>
      </c>
      <c r="CB13" s="29"/>
      <c r="CC13" s="29"/>
      <c r="CD13" s="2" t="str">
        <f t="shared" si="34"/>
        <v/>
      </c>
      <c r="CE13" s="3" t="str">
        <f t="shared" si="35"/>
        <v/>
      </c>
      <c r="CF13" s="29"/>
      <c r="CG13" s="29"/>
      <c r="CH13" s="2" t="str">
        <f t="shared" si="36"/>
        <v/>
      </c>
      <c r="CI13" s="3" t="str">
        <f t="shared" si="37"/>
        <v/>
      </c>
      <c r="CJ13" s="29"/>
      <c r="CK13" s="29"/>
      <c r="CL13" s="2" t="str">
        <f t="shared" si="38"/>
        <v/>
      </c>
      <c r="CM13" s="3" t="str">
        <f t="shared" si="39"/>
        <v/>
      </c>
      <c r="CO13" s="9" t="str">
        <f>IF(ISBLANK(Fran!A13)," ",Fran!A13)</f>
        <v xml:space="preserve"> </v>
      </c>
      <c r="CP13" s="10" t="str">
        <f>IF(ISBLANK(Fran!B13)," ",Fran!B13)</f>
        <v xml:space="preserve"> </v>
      </c>
      <c r="CQ13" s="29"/>
      <c r="CR13" s="29"/>
      <c r="CS13" s="2" t="str">
        <f t="shared" si="40"/>
        <v/>
      </c>
      <c r="CT13" s="3" t="str">
        <f t="shared" si="41"/>
        <v/>
      </c>
      <c r="CU13" s="29"/>
      <c r="CV13" s="29"/>
      <c r="CW13" s="2" t="str">
        <f t="shared" si="42"/>
        <v/>
      </c>
      <c r="CX13" s="3" t="str">
        <f t="shared" si="43"/>
        <v/>
      </c>
      <c r="CY13" s="29"/>
      <c r="CZ13" s="29"/>
      <c r="DA13" s="2" t="str">
        <f t="shared" si="44"/>
        <v/>
      </c>
      <c r="DB13" s="3" t="str">
        <f t="shared" si="45"/>
        <v/>
      </c>
      <c r="DC13" s="29"/>
      <c r="DD13" s="29"/>
      <c r="DE13" s="2" t="str">
        <f t="shared" si="46"/>
        <v/>
      </c>
      <c r="DF13" s="3" t="str">
        <f t="shared" si="47"/>
        <v/>
      </c>
      <c r="DG13" s="29"/>
      <c r="DH13" s="29"/>
      <c r="DI13" s="2" t="str">
        <f t="shared" si="48"/>
        <v/>
      </c>
      <c r="DJ13" s="3" t="str">
        <f t="shared" si="49"/>
        <v/>
      </c>
      <c r="DL13" s="9" t="str">
        <f>IF(ISBLANK(Fran!A13)," ",Fran!A13)</f>
        <v xml:space="preserve"> </v>
      </c>
      <c r="DM13" s="10" t="str">
        <f>IF(ISBLANK(Fran!B13)," ",Fran!B13)</f>
        <v xml:space="preserve"> </v>
      </c>
      <c r="DN13" s="29"/>
      <c r="DO13" s="29"/>
      <c r="DP13" s="2" t="str">
        <f t="shared" si="50"/>
        <v/>
      </c>
      <c r="DQ13" s="3" t="str">
        <f t="shared" si="51"/>
        <v/>
      </c>
      <c r="DR13" s="29"/>
      <c r="DS13" s="29"/>
      <c r="DT13" s="2" t="str">
        <f t="shared" si="52"/>
        <v/>
      </c>
      <c r="DU13" s="3" t="str">
        <f t="shared" si="53"/>
        <v/>
      </c>
      <c r="DV13" s="29"/>
      <c r="DW13" s="29"/>
      <c r="DX13" s="2" t="str">
        <f t="shared" si="54"/>
        <v/>
      </c>
      <c r="DY13" s="3" t="str">
        <f t="shared" si="55"/>
        <v/>
      </c>
      <c r="DZ13" s="29"/>
      <c r="EA13" s="29"/>
      <c r="EB13" s="2" t="str">
        <f t="shared" si="56"/>
        <v/>
      </c>
      <c r="EC13" s="3" t="str">
        <f t="shared" si="57"/>
        <v/>
      </c>
      <c r="ED13" s="29"/>
      <c r="EE13" s="29"/>
      <c r="EF13" s="2" t="str">
        <f t="shared" si="58"/>
        <v/>
      </c>
      <c r="EG13" s="3" t="str">
        <f t="shared" si="59"/>
        <v/>
      </c>
      <c r="EI13" s="9" t="str">
        <f>IF(ISBLANK(Fran!$A13)," ",Fran!$A13)</f>
        <v xml:space="preserve"> </v>
      </c>
      <c r="EJ13" s="10" t="str">
        <f>IF(ISBLANK(Fran!$B13)," ",Fran!$B13)</f>
        <v xml:space="preserve"> </v>
      </c>
      <c r="EK13" s="29"/>
      <c r="EL13" s="29"/>
      <c r="EM13" s="2" t="str">
        <f t="shared" si="60"/>
        <v/>
      </c>
      <c r="EN13" s="3" t="str">
        <f t="shared" si="61"/>
        <v/>
      </c>
      <c r="EO13" s="29"/>
      <c r="EP13" s="29"/>
      <c r="EQ13" s="2" t="str">
        <f t="shared" si="62"/>
        <v/>
      </c>
      <c r="ER13" s="3" t="str">
        <f t="shared" si="63"/>
        <v/>
      </c>
      <c r="ES13" s="29"/>
      <c r="ET13" s="29"/>
      <c r="EU13" s="2" t="str">
        <f t="shared" si="64"/>
        <v/>
      </c>
      <c r="EV13" s="3" t="str">
        <f t="shared" si="65"/>
        <v/>
      </c>
      <c r="EW13" s="29"/>
      <c r="EX13" s="29"/>
      <c r="EY13" s="2" t="str">
        <f t="shared" si="66"/>
        <v/>
      </c>
      <c r="EZ13" s="3" t="str">
        <f t="shared" si="67"/>
        <v/>
      </c>
      <c r="FA13" s="29"/>
      <c r="FB13" s="29"/>
      <c r="FC13" s="2" t="str">
        <f t="shared" si="68"/>
        <v/>
      </c>
      <c r="FD13" s="3" t="str">
        <f t="shared" si="69"/>
        <v/>
      </c>
      <c r="FF13" s="9" t="str">
        <f>IF(ISBLANK(Fran!$A13)," ",Fran!$A13)</f>
        <v xml:space="preserve"> </v>
      </c>
      <c r="FG13" s="10" t="str">
        <f>IF(ISBLANK(Fran!$B13)," ",Fran!$B13)</f>
        <v xml:space="preserve"> </v>
      </c>
      <c r="FH13" s="29"/>
      <c r="FI13" s="29"/>
      <c r="FJ13" s="2" t="str">
        <f t="shared" si="70"/>
        <v/>
      </c>
      <c r="FK13" s="3" t="str">
        <f t="shared" si="71"/>
        <v/>
      </c>
      <c r="FL13" s="29"/>
      <c r="FM13" s="29"/>
      <c r="FN13" s="2" t="str">
        <f t="shared" si="72"/>
        <v/>
      </c>
      <c r="FO13" s="3" t="str">
        <f t="shared" si="73"/>
        <v/>
      </c>
      <c r="FP13" s="29"/>
      <c r="FQ13" s="29"/>
      <c r="FR13" s="2" t="str">
        <f t="shared" si="74"/>
        <v/>
      </c>
      <c r="FS13" s="3" t="str">
        <f t="shared" si="75"/>
        <v/>
      </c>
      <c r="FT13" s="29"/>
      <c r="FU13" s="29"/>
      <c r="FV13" s="2" t="str">
        <f t="shared" si="76"/>
        <v/>
      </c>
      <c r="FW13" s="3" t="str">
        <f t="shared" si="77"/>
        <v/>
      </c>
      <c r="FX13" s="29"/>
      <c r="FY13" s="29"/>
      <c r="FZ13" s="2" t="str">
        <f t="shared" si="78"/>
        <v/>
      </c>
      <c r="GA13" s="3" t="str">
        <f t="shared" si="79"/>
        <v/>
      </c>
      <c r="GC13" s="9" t="str">
        <f>IF(ISBLANK(Fran!A13)," ",Fran!A13)</f>
        <v xml:space="preserve"> </v>
      </c>
      <c r="GD13" s="10" t="str">
        <f>IF(ISBLANK(Fran!B13)," ",Fran!B13)</f>
        <v xml:space="preserve"> </v>
      </c>
      <c r="GE13" s="29"/>
      <c r="GF13" s="29"/>
      <c r="GG13" s="2" t="str">
        <f t="shared" si="80"/>
        <v/>
      </c>
      <c r="GH13" s="3" t="str">
        <f t="shared" si="81"/>
        <v/>
      </c>
      <c r="GI13" s="29"/>
      <c r="GJ13" s="29"/>
      <c r="GK13" s="2" t="str">
        <f t="shared" si="82"/>
        <v/>
      </c>
      <c r="GL13" s="3" t="str">
        <f t="shared" si="83"/>
        <v/>
      </c>
      <c r="GM13" s="29"/>
      <c r="GN13" s="29"/>
      <c r="GO13" s="2" t="str">
        <f t="shared" si="84"/>
        <v/>
      </c>
      <c r="GP13" s="3" t="str">
        <f t="shared" si="85"/>
        <v/>
      </c>
      <c r="GQ13" s="29"/>
      <c r="GR13" s="29"/>
      <c r="GS13" s="2" t="str">
        <f t="shared" si="86"/>
        <v/>
      </c>
      <c r="GT13" s="3" t="str">
        <f t="shared" si="87"/>
        <v/>
      </c>
      <c r="GU13" s="29"/>
      <c r="GV13" s="29"/>
      <c r="GW13" s="2" t="str">
        <f t="shared" si="88"/>
        <v/>
      </c>
      <c r="GX13" s="3" t="str">
        <f t="shared" si="89"/>
        <v/>
      </c>
      <c r="GZ13" s="9" t="str">
        <f>IF(ISBLANK(Fran!A13)," ",Fran!A13)</f>
        <v xml:space="preserve"> </v>
      </c>
      <c r="HA13" s="10" t="str">
        <f>IF(ISBLANK(Fran!B13)," ",Fran!B13)</f>
        <v xml:space="preserve"> </v>
      </c>
      <c r="HB13" s="29"/>
      <c r="HC13" s="29"/>
      <c r="HD13" s="2" t="str">
        <f t="shared" si="90"/>
        <v/>
      </c>
      <c r="HE13" s="3" t="str">
        <f t="shared" si="91"/>
        <v/>
      </c>
      <c r="HF13" s="29"/>
      <c r="HG13" s="29"/>
      <c r="HH13" s="2" t="str">
        <f t="shared" si="92"/>
        <v/>
      </c>
      <c r="HI13" s="3" t="str">
        <f t="shared" si="93"/>
        <v/>
      </c>
      <c r="HJ13" s="29"/>
      <c r="HK13" s="29"/>
      <c r="HL13" s="2" t="str">
        <f t="shared" si="94"/>
        <v/>
      </c>
      <c r="HM13" s="3" t="str">
        <f t="shared" si="95"/>
        <v/>
      </c>
      <c r="HN13" s="29"/>
      <c r="HO13" s="29"/>
      <c r="HP13" s="2" t="str">
        <f t="shared" si="96"/>
        <v/>
      </c>
      <c r="HQ13" s="3" t="str">
        <f t="shared" si="97"/>
        <v/>
      </c>
      <c r="HR13" s="29"/>
      <c r="HS13" s="29"/>
      <c r="HT13" s="2" t="str">
        <f t="shared" si="98"/>
        <v/>
      </c>
      <c r="HU13" s="3" t="str">
        <f t="shared" si="99"/>
        <v/>
      </c>
      <c r="HW13" s="9" t="str">
        <f>IF(ISBLANK(Fran!$A13)," ",Fran!$A13)</f>
        <v xml:space="preserve"> </v>
      </c>
      <c r="HX13" s="10" t="str">
        <f>IF(ISBLANK(Fran!$B13)," ",Fran!$B13)</f>
        <v xml:space="preserve"> </v>
      </c>
      <c r="HY13" s="29"/>
      <c r="HZ13" s="29"/>
      <c r="IA13" s="2" t="str">
        <f t="shared" si="100"/>
        <v/>
      </c>
      <c r="IB13" s="3" t="str">
        <f t="shared" si="101"/>
        <v/>
      </c>
      <c r="IC13" s="29"/>
      <c r="ID13" s="29"/>
      <c r="IE13" s="2" t="str">
        <f t="shared" si="102"/>
        <v/>
      </c>
      <c r="IF13" s="3" t="str">
        <f t="shared" si="103"/>
        <v/>
      </c>
      <c r="IG13" s="29"/>
      <c r="IH13" s="29"/>
      <c r="II13" s="2" t="str">
        <f t="shared" si="104"/>
        <v/>
      </c>
      <c r="IJ13" s="3" t="str">
        <f t="shared" si="105"/>
        <v/>
      </c>
      <c r="IK13" s="29"/>
      <c r="IL13" s="29"/>
      <c r="IM13" s="2" t="str">
        <f t="shared" si="106"/>
        <v/>
      </c>
      <c r="IN13" s="3" t="str">
        <f t="shared" si="107"/>
        <v/>
      </c>
      <c r="IO13" s="29"/>
      <c r="IP13" s="29"/>
      <c r="IQ13" s="2" t="str">
        <f t="shared" si="108"/>
        <v/>
      </c>
      <c r="IR13" s="3" t="str">
        <f t="shared" si="109"/>
        <v/>
      </c>
      <c r="IS13" s="104"/>
      <c r="IT13" s="9" t="str">
        <f>IF(ISBLANK(Fran!$A13)," ",Fran!$A13)</f>
        <v xml:space="preserve"> </v>
      </c>
      <c r="IU13" s="10" t="str">
        <f>IF(ISBLANK(Fran!$B13)," ",Fran!$B13)</f>
        <v xml:space="preserve"> </v>
      </c>
      <c r="IV13" s="29"/>
      <c r="IW13" s="29"/>
      <c r="IX13" s="2" t="str">
        <f t="shared" si="110"/>
        <v/>
      </c>
      <c r="IY13" s="3" t="str">
        <f t="shared" si="111"/>
        <v/>
      </c>
      <c r="IZ13" s="29"/>
      <c r="JA13" s="29"/>
      <c r="JB13" s="2" t="str">
        <f t="shared" si="112"/>
        <v/>
      </c>
      <c r="JC13" s="3" t="str">
        <f t="shared" si="113"/>
        <v/>
      </c>
      <c r="JD13" s="29"/>
      <c r="JE13" s="29"/>
      <c r="JF13" s="2" t="str">
        <f t="shared" si="114"/>
        <v/>
      </c>
      <c r="JG13" s="3" t="str">
        <f t="shared" si="115"/>
        <v/>
      </c>
      <c r="JH13" s="29"/>
      <c r="JI13" s="29"/>
      <c r="JJ13" s="2" t="str">
        <f t="shared" si="116"/>
        <v/>
      </c>
      <c r="JK13" s="3" t="str">
        <f t="shared" si="117"/>
        <v/>
      </c>
      <c r="JL13" s="29"/>
      <c r="JM13" s="29"/>
      <c r="JN13" s="2" t="str">
        <f t="shared" si="118"/>
        <v/>
      </c>
      <c r="JO13" s="3" t="str">
        <f t="shared" si="119"/>
        <v/>
      </c>
      <c r="JQ13" s="9" t="str">
        <f>IF(ISBLANK(Fran!$A13)," ",Fran!$A13)</f>
        <v xml:space="preserve"> </v>
      </c>
      <c r="JR13" s="10" t="str">
        <f>IF(ISBLANK(Fran!$B13)," ",Fran!$B13)</f>
        <v xml:space="preserve"> </v>
      </c>
      <c r="JS13" s="29"/>
      <c r="JT13" s="29"/>
      <c r="JU13" s="2" t="str">
        <f t="shared" si="120"/>
        <v/>
      </c>
      <c r="JV13" s="3" t="str">
        <f t="shared" si="121"/>
        <v/>
      </c>
      <c r="JW13" s="29"/>
      <c r="JX13" s="29"/>
      <c r="JY13" s="2" t="str">
        <f t="shared" si="122"/>
        <v/>
      </c>
      <c r="JZ13" s="3" t="str">
        <f t="shared" si="123"/>
        <v/>
      </c>
      <c r="KA13" s="29"/>
      <c r="KB13" s="29"/>
      <c r="KC13" s="2" t="str">
        <f t="shared" si="124"/>
        <v/>
      </c>
      <c r="KD13" s="3" t="str">
        <f t="shared" si="125"/>
        <v/>
      </c>
      <c r="KE13" s="29"/>
      <c r="KF13" s="29"/>
      <c r="KG13" s="2" t="str">
        <f t="shared" si="126"/>
        <v/>
      </c>
      <c r="KH13" s="3" t="str">
        <f t="shared" si="127"/>
        <v/>
      </c>
      <c r="KI13" s="29"/>
      <c r="KJ13" s="29"/>
      <c r="KK13" s="2" t="str">
        <f t="shared" si="128"/>
        <v/>
      </c>
      <c r="KL13" s="3" t="str">
        <f t="shared" si="129"/>
        <v/>
      </c>
      <c r="KN13" s="9" t="str">
        <f>IF(ISBLANK(Fran!$A13)," ",Fran!$A13)</f>
        <v xml:space="preserve"> </v>
      </c>
      <c r="KO13" s="10" t="str">
        <f>IF(ISBLANK(Fran!$B13)," ",Fran!$B13)</f>
        <v xml:space="preserve"> </v>
      </c>
      <c r="KP13" s="29"/>
      <c r="KQ13" s="29"/>
      <c r="KR13" s="2" t="str">
        <f t="shared" si="130"/>
        <v/>
      </c>
      <c r="KS13" s="3" t="str">
        <f t="shared" si="131"/>
        <v/>
      </c>
      <c r="KT13" s="29"/>
      <c r="KU13" s="29"/>
      <c r="KV13" s="2" t="str">
        <f t="shared" si="132"/>
        <v/>
      </c>
      <c r="KW13" s="3" t="str">
        <f t="shared" si="133"/>
        <v/>
      </c>
      <c r="KX13" s="29"/>
      <c r="KY13" s="29"/>
      <c r="KZ13" s="2" t="str">
        <f t="shared" si="134"/>
        <v/>
      </c>
      <c r="LA13" s="3" t="str">
        <f t="shared" si="135"/>
        <v/>
      </c>
    </row>
    <row r="14" spans="1:313">
      <c r="A14" s="7" t="str">
        <f>IF(ISBLANK(Fran!A14)," ",Fran!A14)</f>
        <v xml:space="preserve"> </v>
      </c>
      <c r="B14" s="8" t="str">
        <f>IF(ISBLANK(Fran!B14)," ",Fran!B14)</f>
        <v xml:space="preserve"> </v>
      </c>
      <c r="C14" s="28"/>
      <c r="D14" s="28"/>
      <c r="E14" s="12" t="str">
        <f t="shared" si="0"/>
        <v/>
      </c>
      <c r="F14" s="11" t="str">
        <f t="shared" si="1"/>
        <v/>
      </c>
      <c r="G14" s="28"/>
      <c r="H14" s="28"/>
      <c r="I14" s="12" t="str">
        <f t="shared" si="2"/>
        <v/>
      </c>
      <c r="J14" s="11" t="str">
        <f t="shared" si="3"/>
        <v/>
      </c>
      <c r="K14" s="28"/>
      <c r="L14" s="28"/>
      <c r="M14" s="12" t="str">
        <f t="shared" si="4"/>
        <v/>
      </c>
      <c r="N14" s="11" t="str">
        <f t="shared" si="5"/>
        <v/>
      </c>
      <c r="O14" s="28"/>
      <c r="P14" s="28"/>
      <c r="Q14" s="12" t="str">
        <f t="shared" si="6"/>
        <v/>
      </c>
      <c r="R14" s="11" t="str">
        <f t="shared" si="7"/>
        <v/>
      </c>
      <c r="S14" s="28"/>
      <c r="T14" s="28"/>
      <c r="U14" s="12" t="str">
        <f t="shared" si="8"/>
        <v/>
      </c>
      <c r="V14" s="11" t="str">
        <f t="shared" si="9"/>
        <v/>
      </c>
      <c r="W14" s="104"/>
      <c r="X14" s="7" t="str">
        <f>IF(ISBLANK(Fran!A14)," ",Fran!A14)</f>
        <v xml:space="preserve"> </v>
      </c>
      <c r="Y14" s="8" t="str">
        <f>IF(ISBLANK(Fran!B14)," ",Fran!B14)</f>
        <v xml:space="preserve"> </v>
      </c>
      <c r="Z14" s="28"/>
      <c r="AA14" s="28"/>
      <c r="AB14" s="12" t="str">
        <f t="shared" si="10"/>
        <v/>
      </c>
      <c r="AC14" s="11" t="str">
        <f t="shared" si="11"/>
        <v/>
      </c>
      <c r="AD14" s="28"/>
      <c r="AE14" s="28"/>
      <c r="AF14" s="12" t="str">
        <f t="shared" si="12"/>
        <v/>
      </c>
      <c r="AG14" s="11" t="str">
        <f t="shared" si="13"/>
        <v/>
      </c>
      <c r="AH14" s="28"/>
      <c r="AI14" s="28"/>
      <c r="AJ14" s="12" t="str">
        <f t="shared" si="14"/>
        <v/>
      </c>
      <c r="AK14" s="11" t="str">
        <f t="shared" si="15"/>
        <v/>
      </c>
      <c r="AL14" s="28"/>
      <c r="AM14" s="28"/>
      <c r="AN14" s="12" t="str">
        <f t="shared" si="16"/>
        <v/>
      </c>
      <c r="AO14" s="11" t="str">
        <f t="shared" si="17"/>
        <v/>
      </c>
      <c r="AP14" s="28"/>
      <c r="AQ14" s="28"/>
      <c r="AR14" s="12" t="str">
        <f t="shared" si="18"/>
        <v/>
      </c>
      <c r="AS14" s="11" t="str">
        <f t="shared" si="19"/>
        <v/>
      </c>
      <c r="AU14" s="7" t="str">
        <f>IF(ISBLANK(Fran!A14)," ",Fran!A14)</f>
        <v xml:space="preserve"> </v>
      </c>
      <c r="AV14" s="8" t="str">
        <f>IF(ISBLANK(Fran!B14)," ",Fran!B14)</f>
        <v xml:space="preserve"> </v>
      </c>
      <c r="AW14" s="28"/>
      <c r="AX14" s="28"/>
      <c r="AY14" s="12" t="str">
        <f t="shared" si="20"/>
        <v/>
      </c>
      <c r="AZ14" s="11" t="str">
        <f t="shared" si="21"/>
        <v/>
      </c>
      <c r="BA14" s="28"/>
      <c r="BB14" s="28"/>
      <c r="BC14" s="12" t="str">
        <f t="shared" si="22"/>
        <v/>
      </c>
      <c r="BD14" s="11" t="str">
        <f t="shared" si="23"/>
        <v/>
      </c>
      <c r="BE14" s="28"/>
      <c r="BF14" s="28"/>
      <c r="BG14" s="12" t="str">
        <f t="shared" si="24"/>
        <v/>
      </c>
      <c r="BH14" s="11" t="str">
        <f t="shared" si="25"/>
        <v/>
      </c>
      <c r="BI14" s="28"/>
      <c r="BJ14" s="28"/>
      <c r="BK14" s="12" t="str">
        <f t="shared" si="26"/>
        <v/>
      </c>
      <c r="BL14" s="11" t="str">
        <f t="shared" si="27"/>
        <v/>
      </c>
      <c r="BM14" s="28"/>
      <c r="BN14" s="28"/>
      <c r="BO14" s="12" t="str">
        <f t="shared" si="28"/>
        <v/>
      </c>
      <c r="BP14" s="11" t="str">
        <f t="shared" si="29"/>
        <v/>
      </c>
      <c r="BR14" s="7" t="str">
        <f>IF(ISBLANK(Fran!A14)," ",Fran!A14)</f>
        <v xml:space="preserve"> </v>
      </c>
      <c r="BS14" s="8" t="str">
        <f>IF(ISBLANK(Fran!B14)," ",Fran!B14)</f>
        <v xml:space="preserve"> </v>
      </c>
      <c r="BT14" s="28"/>
      <c r="BU14" s="28"/>
      <c r="BV14" s="12" t="str">
        <f t="shared" si="30"/>
        <v/>
      </c>
      <c r="BW14" s="11" t="str">
        <f t="shared" si="31"/>
        <v/>
      </c>
      <c r="BX14" s="28"/>
      <c r="BY14" s="28"/>
      <c r="BZ14" s="12" t="str">
        <f t="shared" si="32"/>
        <v/>
      </c>
      <c r="CA14" s="11" t="str">
        <f t="shared" si="33"/>
        <v/>
      </c>
      <c r="CB14" s="28"/>
      <c r="CC14" s="28"/>
      <c r="CD14" s="12" t="str">
        <f t="shared" si="34"/>
        <v/>
      </c>
      <c r="CE14" s="11" t="str">
        <f t="shared" si="35"/>
        <v/>
      </c>
      <c r="CF14" s="28"/>
      <c r="CG14" s="28"/>
      <c r="CH14" s="12" t="str">
        <f t="shared" si="36"/>
        <v/>
      </c>
      <c r="CI14" s="11" t="str">
        <f t="shared" si="37"/>
        <v/>
      </c>
      <c r="CJ14" s="28"/>
      <c r="CK14" s="28"/>
      <c r="CL14" s="12" t="str">
        <f t="shared" si="38"/>
        <v/>
      </c>
      <c r="CM14" s="11" t="str">
        <f t="shared" si="39"/>
        <v/>
      </c>
      <c r="CO14" s="7" t="str">
        <f>IF(ISBLANK(Fran!A14)," ",Fran!A14)</f>
        <v xml:space="preserve"> </v>
      </c>
      <c r="CP14" s="8" t="str">
        <f>IF(ISBLANK(Fran!B14)," ",Fran!B14)</f>
        <v xml:space="preserve"> </v>
      </c>
      <c r="CQ14" s="28"/>
      <c r="CR14" s="28"/>
      <c r="CS14" s="12" t="str">
        <f t="shared" si="40"/>
        <v/>
      </c>
      <c r="CT14" s="11" t="str">
        <f t="shared" si="41"/>
        <v/>
      </c>
      <c r="CU14" s="28"/>
      <c r="CV14" s="28"/>
      <c r="CW14" s="12" t="str">
        <f t="shared" si="42"/>
        <v/>
      </c>
      <c r="CX14" s="11" t="str">
        <f t="shared" si="43"/>
        <v/>
      </c>
      <c r="CY14" s="28"/>
      <c r="CZ14" s="28"/>
      <c r="DA14" s="12" t="str">
        <f t="shared" si="44"/>
        <v/>
      </c>
      <c r="DB14" s="11" t="str">
        <f t="shared" si="45"/>
        <v/>
      </c>
      <c r="DC14" s="28"/>
      <c r="DD14" s="28"/>
      <c r="DE14" s="12" t="str">
        <f t="shared" si="46"/>
        <v/>
      </c>
      <c r="DF14" s="11" t="str">
        <f t="shared" si="47"/>
        <v/>
      </c>
      <c r="DG14" s="28"/>
      <c r="DH14" s="28"/>
      <c r="DI14" s="12" t="str">
        <f t="shared" si="48"/>
        <v/>
      </c>
      <c r="DJ14" s="11" t="str">
        <f t="shared" si="49"/>
        <v/>
      </c>
      <c r="DL14" s="7" t="str">
        <f>IF(ISBLANK(Fran!A14)," ",Fran!A14)</f>
        <v xml:space="preserve"> </v>
      </c>
      <c r="DM14" s="8" t="str">
        <f>IF(ISBLANK(Fran!B14)," ",Fran!B14)</f>
        <v xml:space="preserve"> </v>
      </c>
      <c r="DN14" s="28"/>
      <c r="DO14" s="28"/>
      <c r="DP14" s="12" t="str">
        <f t="shared" si="50"/>
        <v/>
      </c>
      <c r="DQ14" s="11" t="str">
        <f t="shared" si="51"/>
        <v/>
      </c>
      <c r="DR14" s="28"/>
      <c r="DS14" s="28"/>
      <c r="DT14" s="12" t="str">
        <f t="shared" si="52"/>
        <v/>
      </c>
      <c r="DU14" s="11" t="str">
        <f t="shared" si="53"/>
        <v/>
      </c>
      <c r="DV14" s="28"/>
      <c r="DW14" s="28"/>
      <c r="DX14" s="12" t="str">
        <f t="shared" si="54"/>
        <v/>
      </c>
      <c r="DY14" s="11" t="str">
        <f t="shared" si="55"/>
        <v/>
      </c>
      <c r="DZ14" s="28"/>
      <c r="EA14" s="28"/>
      <c r="EB14" s="12" t="str">
        <f t="shared" si="56"/>
        <v/>
      </c>
      <c r="EC14" s="11" t="str">
        <f t="shared" si="57"/>
        <v/>
      </c>
      <c r="ED14" s="28"/>
      <c r="EE14" s="28"/>
      <c r="EF14" s="12" t="str">
        <f t="shared" si="58"/>
        <v/>
      </c>
      <c r="EG14" s="11" t="str">
        <f t="shared" si="59"/>
        <v/>
      </c>
      <c r="EI14" s="7" t="str">
        <f>IF(ISBLANK(Fran!$A14)," ",Fran!$A14)</f>
        <v xml:space="preserve"> </v>
      </c>
      <c r="EJ14" s="8" t="str">
        <f>IF(ISBLANK(Fran!$B14)," ",Fran!$B14)</f>
        <v xml:space="preserve"> </v>
      </c>
      <c r="EK14" s="28"/>
      <c r="EL14" s="28"/>
      <c r="EM14" s="12" t="str">
        <f t="shared" si="60"/>
        <v/>
      </c>
      <c r="EN14" s="11" t="str">
        <f t="shared" si="61"/>
        <v/>
      </c>
      <c r="EO14" s="28"/>
      <c r="EP14" s="28"/>
      <c r="EQ14" s="12" t="str">
        <f t="shared" si="62"/>
        <v/>
      </c>
      <c r="ER14" s="11" t="str">
        <f t="shared" si="63"/>
        <v/>
      </c>
      <c r="ES14" s="28"/>
      <c r="ET14" s="28"/>
      <c r="EU14" s="12" t="str">
        <f t="shared" si="64"/>
        <v/>
      </c>
      <c r="EV14" s="11" t="str">
        <f t="shared" si="65"/>
        <v/>
      </c>
      <c r="EW14" s="28"/>
      <c r="EX14" s="28"/>
      <c r="EY14" s="12" t="str">
        <f t="shared" si="66"/>
        <v/>
      </c>
      <c r="EZ14" s="11" t="str">
        <f t="shared" si="67"/>
        <v/>
      </c>
      <c r="FA14" s="28"/>
      <c r="FB14" s="28"/>
      <c r="FC14" s="12" t="str">
        <f t="shared" si="68"/>
        <v/>
      </c>
      <c r="FD14" s="11" t="str">
        <f t="shared" si="69"/>
        <v/>
      </c>
      <c r="FF14" s="7" t="str">
        <f>IF(ISBLANK(Fran!$A14)," ",Fran!$A14)</f>
        <v xml:space="preserve"> </v>
      </c>
      <c r="FG14" s="8" t="str">
        <f>IF(ISBLANK(Fran!$B14)," ",Fran!$B14)</f>
        <v xml:space="preserve"> </v>
      </c>
      <c r="FH14" s="28"/>
      <c r="FI14" s="28"/>
      <c r="FJ14" s="12" t="str">
        <f t="shared" si="70"/>
        <v/>
      </c>
      <c r="FK14" s="11" t="str">
        <f t="shared" si="71"/>
        <v/>
      </c>
      <c r="FL14" s="28"/>
      <c r="FM14" s="28"/>
      <c r="FN14" s="12" t="str">
        <f t="shared" si="72"/>
        <v/>
      </c>
      <c r="FO14" s="11" t="str">
        <f t="shared" si="73"/>
        <v/>
      </c>
      <c r="FP14" s="28"/>
      <c r="FQ14" s="28"/>
      <c r="FR14" s="12" t="str">
        <f t="shared" si="74"/>
        <v/>
      </c>
      <c r="FS14" s="11" t="str">
        <f t="shared" si="75"/>
        <v/>
      </c>
      <c r="FT14" s="28"/>
      <c r="FU14" s="28"/>
      <c r="FV14" s="12" t="str">
        <f t="shared" si="76"/>
        <v/>
      </c>
      <c r="FW14" s="11" t="str">
        <f t="shared" si="77"/>
        <v/>
      </c>
      <c r="FX14" s="28"/>
      <c r="FY14" s="28"/>
      <c r="FZ14" s="12" t="str">
        <f t="shared" si="78"/>
        <v/>
      </c>
      <c r="GA14" s="11" t="str">
        <f t="shared" si="79"/>
        <v/>
      </c>
      <c r="GC14" s="7" t="str">
        <f>IF(ISBLANK(Fran!A14)," ",Fran!A14)</f>
        <v xml:space="preserve"> </v>
      </c>
      <c r="GD14" s="8" t="str">
        <f>IF(ISBLANK(Fran!B14)," ",Fran!B14)</f>
        <v xml:space="preserve"> </v>
      </c>
      <c r="GE14" s="28"/>
      <c r="GF14" s="28"/>
      <c r="GG14" s="12" t="str">
        <f t="shared" si="80"/>
        <v/>
      </c>
      <c r="GH14" s="11" t="str">
        <f t="shared" si="81"/>
        <v/>
      </c>
      <c r="GI14" s="28"/>
      <c r="GJ14" s="28"/>
      <c r="GK14" s="12" t="str">
        <f t="shared" si="82"/>
        <v/>
      </c>
      <c r="GL14" s="11" t="str">
        <f t="shared" si="83"/>
        <v/>
      </c>
      <c r="GM14" s="28"/>
      <c r="GN14" s="28"/>
      <c r="GO14" s="12" t="str">
        <f t="shared" si="84"/>
        <v/>
      </c>
      <c r="GP14" s="11" t="str">
        <f t="shared" si="85"/>
        <v/>
      </c>
      <c r="GQ14" s="28"/>
      <c r="GR14" s="28"/>
      <c r="GS14" s="12" t="str">
        <f t="shared" si="86"/>
        <v/>
      </c>
      <c r="GT14" s="11" t="str">
        <f t="shared" si="87"/>
        <v/>
      </c>
      <c r="GU14" s="28"/>
      <c r="GV14" s="28"/>
      <c r="GW14" s="12" t="str">
        <f t="shared" si="88"/>
        <v/>
      </c>
      <c r="GX14" s="11" t="str">
        <f t="shared" si="89"/>
        <v/>
      </c>
      <c r="GZ14" s="7" t="str">
        <f>IF(ISBLANK(Fran!A14)," ",Fran!A14)</f>
        <v xml:space="preserve"> </v>
      </c>
      <c r="HA14" s="8" t="str">
        <f>IF(ISBLANK(Fran!B14)," ",Fran!B14)</f>
        <v xml:space="preserve"> </v>
      </c>
      <c r="HB14" s="28"/>
      <c r="HC14" s="28"/>
      <c r="HD14" s="12" t="str">
        <f t="shared" si="90"/>
        <v/>
      </c>
      <c r="HE14" s="11" t="str">
        <f t="shared" si="91"/>
        <v/>
      </c>
      <c r="HF14" s="28"/>
      <c r="HG14" s="28"/>
      <c r="HH14" s="12" t="str">
        <f t="shared" si="92"/>
        <v/>
      </c>
      <c r="HI14" s="11" t="str">
        <f t="shared" si="93"/>
        <v/>
      </c>
      <c r="HJ14" s="28"/>
      <c r="HK14" s="28"/>
      <c r="HL14" s="12" t="str">
        <f t="shared" si="94"/>
        <v/>
      </c>
      <c r="HM14" s="11" t="str">
        <f t="shared" si="95"/>
        <v/>
      </c>
      <c r="HN14" s="28"/>
      <c r="HO14" s="28"/>
      <c r="HP14" s="12" t="str">
        <f t="shared" si="96"/>
        <v/>
      </c>
      <c r="HQ14" s="11" t="str">
        <f t="shared" si="97"/>
        <v/>
      </c>
      <c r="HR14" s="28"/>
      <c r="HS14" s="28"/>
      <c r="HT14" s="12" t="str">
        <f t="shared" si="98"/>
        <v/>
      </c>
      <c r="HU14" s="11" t="str">
        <f t="shared" si="99"/>
        <v/>
      </c>
      <c r="HW14" s="7" t="str">
        <f>IF(ISBLANK(Fran!$A14)," ",Fran!$A14)</f>
        <v xml:space="preserve"> </v>
      </c>
      <c r="HX14" s="8" t="str">
        <f>IF(ISBLANK(Fran!$B14)," ",Fran!$B14)</f>
        <v xml:space="preserve"> </v>
      </c>
      <c r="HY14" s="28"/>
      <c r="HZ14" s="28"/>
      <c r="IA14" s="12" t="str">
        <f t="shared" si="100"/>
        <v/>
      </c>
      <c r="IB14" s="11" t="str">
        <f t="shared" si="101"/>
        <v/>
      </c>
      <c r="IC14" s="28"/>
      <c r="ID14" s="28"/>
      <c r="IE14" s="12" t="str">
        <f t="shared" si="102"/>
        <v/>
      </c>
      <c r="IF14" s="11" t="str">
        <f t="shared" si="103"/>
        <v/>
      </c>
      <c r="IG14" s="28"/>
      <c r="IH14" s="28"/>
      <c r="II14" s="12" t="str">
        <f t="shared" si="104"/>
        <v/>
      </c>
      <c r="IJ14" s="11" t="str">
        <f t="shared" si="105"/>
        <v/>
      </c>
      <c r="IK14" s="28"/>
      <c r="IL14" s="28"/>
      <c r="IM14" s="12" t="str">
        <f t="shared" si="106"/>
        <v/>
      </c>
      <c r="IN14" s="11" t="str">
        <f t="shared" si="107"/>
        <v/>
      </c>
      <c r="IO14" s="28"/>
      <c r="IP14" s="28"/>
      <c r="IQ14" s="12" t="str">
        <f t="shared" si="108"/>
        <v/>
      </c>
      <c r="IR14" s="11" t="str">
        <f t="shared" si="109"/>
        <v/>
      </c>
      <c r="IS14" s="104"/>
      <c r="IT14" s="7" t="str">
        <f>IF(ISBLANK(Fran!$A14)," ",Fran!$A14)</f>
        <v xml:space="preserve"> </v>
      </c>
      <c r="IU14" s="8" t="str">
        <f>IF(ISBLANK(Fran!$B14)," ",Fran!$B14)</f>
        <v xml:space="preserve"> </v>
      </c>
      <c r="IV14" s="28"/>
      <c r="IW14" s="28"/>
      <c r="IX14" s="12" t="str">
        <f t="shared" si="110"/>
        <v/>
      </c>
      <c r="IY14" s="11" t="str">
        <f t="shared" si="111"/>
        <v/>
      </c>
      <c r="IZ14" s="28"/>
      <c r="JA14" s="28"/>
      <c r="JB14" s="12" t="str">
        <f t="shared" si="112"/>
        <v/>
      </c>
      <c r="JC14" s="11" t="str">
        <f t="shared" si="113"/>
        <v/>
      </c>
      <c r="JD14" s="28"/>
      <c r="JE14" s="28"/>
      <c r="JF14" s="12" t="str">
        <f t="shared" si="114"/>
        <v/>
      </c>
      <c r="JG14" s="11" t="str">
        <f t="shared" si="115"/>
        <v/>
      </c>
      <c r="JH14" s="28"/>
      <c r="JI14" s="28"/>
      <c r="JJ14" s="12" t="str">
        <f t="shared" si="116"/>
        <v/>
      </c>
      <c r="JK14" s="11" t="str">
        <f t="shared" si="117"/>
        <v/>
      </c>
      <c r="JL14" s="28"/>
      <c r="JM14" s="28"/>
      <c r="JN14" s="12" t="str">
        <f t="shared" si="118"/>
        <v/>
      </c>
      <c r="JO14" s="11" t="str">
        <f t="shared" si="119"/>
        <v/>
      </c>
      <c r="JQ14" s="7" t="str">
        <f>IF(ISBLANK(Fran!$A14)," ",Fran!$A14)</f>
        <v xml:space="preserve"> </v>
      </c>
      <c r="JR14" s="8" t="str">
        <f>IF(ISBLANK(Fran!$B14)," ",Fran!$B14)</f>
        <v xml:space="preserve"> </v>
      </c>
      <c r="JS14" s="28"/>
      <c r="JT14" s="28"/>
      <c r="JU14" s="12" t="str">
        <f t="shared" si="120"/>
        <v/>
      </c>
      <c r="JV14" s="11" t="str">
        <f t="shared" si="121"/>
        <v/>
      </c>
      <c r="JW14" s="28"/>
      <c r="JX14" s="28"/>
      <c r="JY14" s="12" t="str">
        <f t="shared" si="122"/>
        <v/>
      </c>
      <c r="JZ14" s="11" t="str">
        <f t="shared" si="123"/>
        <v/>
      </c>
      <c r="KA14" s="28"/>
      <c r="KB14" s="28"/>
      <c r="KC14" s="12" t="str">
        <f t="shared" si="124"/>
        <v/>
      </c>
      <c r="KD14" s="11" t="str">
        <f t="shared" si="125"/>
        <v/>
      </c>
      <c r="KE14" s="28"/>
      <c r="KF14" s="28"/>
      <c r="KG14" s="12" t="str">
        <f t="shared" si="126"/>
        <v/>
      </c>
      <c r="KH14" s="11" t="str">
        <f t="shared" si="127"/>
        <v/>
      </c>
      <c r="KI14" s="28"/>
      <c r="KJ14" s="28"/>
      <c r="KK14" s="12" t="str">
        <f t="shared" si="128"/>
        <v/>
      </c>
      <c r="KL14" s="11" t="str">
        <f t="shared" si="129"/>
        <v/>
      </c>
      <c r="KN14" s="7" t="str">
        <f>IF(ISBLANK(Fran!$A14)," ",Fran!$A14)</f>
        <v xml:space="preserve"> </v>
      </c>
      <c r="KO14" s="8" t="str">
        <f>IF(ISBLANK(Fran!$B14)," ",Fran!$B14)</f>
        <v xml:space="preserve"> </v>
      </c>
      <c r="KP14" s="28"/>
      <c r="KQ14" s="28"/>
      <c r="KR14" s="12" t="str">
        <f t="shared" si="130"/>
        <v/>
      </c>
      <c r="KS14" s="11" t="str">
        <f t="shared" si="131"/>
        <v/>
      </c>
      <c r="KT14" s="28"/>
      <c r="KU14" s="28"/>
      <c r="KV14" s="12" t="str">
        <f t="shared" si="132"/>
        <v/>
      </c>
      <c r="KW14" s="11" t="str">
        <f t="shared" si="133"/>
        <v/>
      </c>
      <c r="KX14" s="28"/>
      <c r="KY14" s="28"/>
      <c r="KZ14" s="12" t="str">
        <f t="shared" si="134"/>
        <v/>
      </c>
      <c r="LA14" s="11" t="str">
        <f t="shared" si="135"/>
        <v/>
      </c>
    </row>
    <row r="15" spans="1:313">
      <c r="A15" s="9" t="str">
        <f>IF(ISBLANK(Fran!A15)," ",Fran!A15)</f>
        <v xml:space="preserve"> </v>
      </c>
      <c r="B15" s="10" t="str">
        <f>IF(ISBLANK(Fran!B15)," ",Fran!B15)</f>
        <v xml:space="preserve"> </v>
      </c>
      <c r="C15" s="29"/>
      <c r="D15" s="29"/>
      <c r="E15" s="2" t="str">
        <f t="shared" si="0"/>
        <v/>
      </c>
      <c r="F15" s="3" t="str">
        <f t="shared" si="1"/>
        <v/>
      </c>
      <c r="G15" s="29"/>
      <c r="H15" s="29"/>
      <c r="I15" s="2" t="str">
        <f t="shared" si="2"/>
        <v/>
      </c>
      <c r="J15" s="3" t="str">
        <f t="shared" si="3"/>
        <v/>
      </c>
      <c r="K15" s="29"/>
      <c r="L15" s="29"/>
      <c r="M15" s="2" t="str">
        <f t="shared" si="4"/>
        <v/>
      </c>
      <c r="N15" s="3" t="str">
        <f t="shared" si="5"/>
        <v/>
      </c>
      <c r="O15" s="29"/>
      <c r="P15" s="29"/>
      <c r="Q15" s="2" t="str">
        <f t="shared" si="6"/>
        <v/>
      </c>
      <c r="R15" s="3" t="str">
        <f t="shared" si="7"/>
        <v/>
      </c>
      <c r="S15" s="29"/>
      <c r="T15" s="29"/>
      <c r="U15" s="2" t="str">
        <f t="shared" si="8"/>
        <v/>
      </c>
      <c r="V15" s="3" t="str">
        <f t="shared" si="9"/>
        <v/>
      </c>
      <c r="W15" s="104"/>
      <c r="X15" s="9" t="str">
        <f>IF(ISBLANK(Fran!A15)," ",Fran!A15)</f>
        <v xml:space="preserve"> </v>
      </c>
      <c r="Y15" s="10" t="str">
        <f>IF(ISBLANK(Fran!B15)," ",Fran!B15)</f>
        <v xml:space="preserve"> </v>
      </c>
      <c r="Z15" s="29"/>
      <c r="AA15" s="29"/>
      <c r="AB15" s="2" t="str">
        <f t="shared" si="10"/>
        <v/>
      </c>
      <c r="AC15" s="3" t="str">
        <f t="shared" si="11"/>
        <v/>
      </c>
      <c r="AD15" s="29"/>
      <c r="AE15" s="29"/>
      <c r="AF15" s="2" t="str">
        <f t="shared" si="12"/>
        <v/>
      </c>
      <c r="AG15" s="3" t="str">
        <f t="shared" si="13"/>
        <v/>
      </c>
      <c r="AH15" s="29"/>
      <c r="AI15" s="29"/>
      <c r="AJ15" s="2" t="str">
        <f t="shared" si="14"/>
        <v/>
      </c>
      <c r="AK15" s="3" t="str">
        <f t="shared" si="15"/>
        <v/>
      </c>
      <c r="AL15" s="29"/>
      <c r="AM15" s="29"/>
      <c r="AN15" s="2" t="str">
        <f t="shared" si="16"/>
        <v/>
      </c>
      <c r="AO15" s="3" t="str">
        <f t="shared" si="17"/>
        <v/>
      </c>
      <c r="AP15" s="29"/>
      <c r="AQ15" s="29"/>
      <c r="AR15" s="2" t="str">
        <f t="shared" si="18"/>
        <v/>
      </c>
      <c r="AS15" s="3" t="str">
        <f t="shared" si="19"/>
        <v/>
      </c>
      <c r="AU15" s="9" t="str">
        <f>IF(ISBLANK(Fran!A15)," ",Fran!A15)</f>
        <v xml:space="preserve"> </v>
      </c>
      <c r="AV15" s="10" t="str">
        <f>IF(ISBLANK(Fran!B15)," ",Fran!B15)</f>
        <v xml:space="preserve"> </v>
      </c>
      <c r="AW15" s="29"/>
      <c r="AX15" s="29"/>
      <c r="AY15" s="2" t="str">
        <f t="shared" si="20"/>
        <v/>
      </c>
      <c r="AZ15" s="3" t="str">
        <f t="shared" si="21"/>
        <v/>
      </c>
      <c r="BA15" s="29"/>
      <c r="BB15" s="29"/>
      <c r="BC15" s="2" t="str">
        <f t="shared" si="22"/>
        <v/>
      </c>
      <c r="BD15" s="3" t="str">
        <f t="shared" si="23"/>
        <v/>
      </c>
      <c r="BE15" s="29"/>
      <c r="BF15" s="29"/>
      <c r="BG15" s="2" t="str">
        <f t="shared" si="24"/>
        <v/>
      </c>
      <c r="BH15" s="3" t="str">
        <f t="shared" si="25"/>
        <v/>
      </c>
      <c r="BI15" s="29"/>
      <c r="BJ15" s="29"/>
      <c r="BK15" s="2" t="str">
        <f t="shared" si="26"/>
        <v/>
      </c>
      <c r="BL15" s="3" t="str">
        <f t="shared" si="27"/>
        <v/>
      </c>
      <c r="BM15" s="29"/>
      <c r="BN15" s="29"/>
      <c r="BO15" s="2" t="str">
        <f t="shared" si="28"/>
        <v/>
      </c>
      <c r="BP15" s="3" t="str">
        <f t="shared" si="29"/>
        <v/>
      </c>
      <c r="BR15" s="9" t="str">
        <f>IF(ISBLANK(Fran!A15)," ",Fran!A15)</f>
        <v xml:space="preserve"> </v>
      </c>
      <c r="BS15" s="10" t="str">
        <f>IF(ISBLANK(Fran!B15)," ",Fran!B15)</f>
        <v xml:space="preserve"> </v>
      </c>
      <c r="BT15" s="29"/>
      <c r="BU15" s="29"/>
      <c r="BV15" s="2" t="str">
        <f t="shared" si="30"/>
        <v/>
      </c>
      <c r="BW15" s="3" t="str">
        <f t="shared" si="31"/>
        <v/>
      </c>
      <c r="BX15" s="29"/>
      <c r="BY15" s="29"/>
      <c r="BZ15" s="2" t="str">
        <f t="shared" si="32"/>
        <v/>
      </c>
      <c r="CA15" s="3" t="str">
        <f t="shared" si="33"/>
        <v/>
      </c>
      <c r="CB15" s="29"/>
      <c r="CC15" s="29"/>
      <c r="CD15" s="2" t="str">
        <f t="shared" si="34"/>
        <v/>
      </c>
      <c r="CE15" s="3" t="str">
        <f t="shared" si="35"/>
        <v/>
      </c>
      <c r="CF15" s="29"/>
      <c r="CG15" s="29"/>
      <c r="CH15" s="2" t="str">
        <f t="shared" si="36"/>
        <v/>
      </c>
      <c r="CI15" s="3" t="str">
        <f t="shared" si="37"/>
        <v/>
      </c>
      <c r="CJ15" s="29"/>
      <c r="CK15" s="29"/>
      <c r="CL15" s="2" t="str">
        <f t="shared" si="38"/>
        <v/>
      </c>
      <c r="CM15" s="3" t="str">
        <f t="shared" si="39"/>
        <v/>
      </c>
      <c r="CO15" s="9" t="str">
        <f>IF(ISBLANK(Fran!A15)," ",Fran!A15)</f>
        <v xml:space="preserve"> </v>
      </c>
      <c r="CP15" s="10" t="str">
        <f>IF(ISBLANK(Fran!B15)," ",Fran!B15)</f>
        <v xml:space="preserve"> </v>
      </c>
      <c r="CQ15" s="29"/>
      <c r="CR15" s="29"/>
      <c r="CS15" s="2" t="str">
        <f t="shared" si="40"/>
        <v/>
      </c>
      <c r="CT15" s="3" t="str">
        <f t="shared" si="41"/>
        <v/>
      </c>
      <c r="CU15" s="29"/>
      <c r="CV15" s="29"/>
      <c r="CW15" s="2" t="str">
        <f t="shared" si="42"/>
        <v/>
      </c>
      <c r="CX15" s="3" t="str">
        <f t="shared" si="43"/>
        <v/>
      </c>
      <c r="CY15" s="29"/>
      <c r="CZ15" s="29"/>
      <c r="DA15" s="2" t="str">
        <f t="shared" si="44"/>
        <v/>
      </c>
      <c r="DB15" s="3" t="str">
        <f t="shared" si="45"/>
        <v/>
      </c>
      <c r="DC15" s="29"/>
      <c r="DD15" s="29"/>
      <c r="DE15" s="2" t="str">
        <f t="shared" si="46"/>
        <v/>
      </c>
      <c r="DF15" s="3" t="str">
        <f t="shared" si="47"/>
        <v/>
      </c>
      <c r="DG15" s="29"/>
      <c r="DH15" s="29"/>
      <c r="DI15" s="2" t="str">
        <f t="shared" si="48"/>
        <v/>
      </c>
      <c r="DJ15" s="3" t="str">
        <f t="shared" si="49"/>
        <v/>
      </c>
      <c r="DL15" s="9" t="str">
        <f>IF(ISBLANK(Fran!A15)," ",Fran!A15)</f>
        <v xml:space="preserve"> </v>
      </c>
      <c r="DM15" s="10" t="str">
        <f>IF(ISBLANK(Fran!B15)," ",Fran!B15)</f>
        <v xml:space="preserve"> </v>
      </c>
      <c r="DN15" s="29"/>
      <c r="DO15" s="29"/>
      <c r="DP15" s="2" t="str">
        <f t="shared" si="50"/>
        <v/>
      </c>
      <c r="DQ15" s="3" t="str">
        <f t="shared" si="51"/>
        <v/>
      </c>
      <c r="DR15" s="29"/>
      <c r="DS15" s="29"/>
      <c r="DT15" s="2" t="str">
        <f t="shared" si="52"/>
        <v/>
      </c>
      <c r="DU15" s="3" t="str">
        <f t="shared" si="53"/>
        <v/>
      </c>
      <c r="DV15" s="29"/>
      <c r="DW15" s="29"/>
      <c r="DX15" s="2" t="str">
        <f t="shared" si="54"/>
        <v/>
      </c>
      <c r="DY15" s="3" t="str">
        <f t="shared" si="55"/>
        <v/>
      </c>
      <c r="DZ15" s="29"/>
      <c r="EA15" s="29"/>
      <c r="EB15" s="2" t="str">
        <f t="shared" si="56"/>
        <v/>
      </c>
      <c r="EC15" s="3" t="str">
        <f t="shared" si="57"/>
        <v/>
      </c>
      <c r="ED15" s="29"/>
      <c r="EE15" s="29"/>
      <c r="EF15" s="2" t="str">
        <f t="shared" si="58"/>
        <v/>
      </c>
      <c r="EG15" s="3" t="str">
        <f t="shared" si="59"/>
        <v/>
      </c>
      <c r="EI15" s="9" t="str">
        <f>IF(ISBLANK(Fran!$A15)," ",Fran!$A15)</f>
        <v xml:space="preserve"> </v>
      </c>
      <c r="EJ15" s="10" t="str">
        <f>IF(ISBLANK(Fran!$B15)," ",Fran!$B15)</f>
        <v xml:space="preserve"> </v>
      </c>
      <c r="EK15" s="29"/>
      <c r="EL15" s="29"/>
      <c r="EM15" s="2" t="str">
        <f t="shared" si="60"/>
        <v/>
      </c>
      <c r="EN15" s="3" t="str">
        <f t="shared" si="61"/>
        <v/>
      </c>
      <c r="EO15" s="29"/>
      <c r="EP15" s="29"/>
      <c r="EQ15" s="2" t="str">
        <f t="shared" si="62"/>
        <v/>
      </c>
      <c r="ER15" s="3" t="str">
        <f t="shared" si="63"/>
        <v/>
      </c>
      <c r="ES15" s="29"/>
      <c r="ET15" s="29"/>
      <c r="EU15" s="2" t="str">
        <f t="shared" si="64"/>
        <v/>
      </c>
      <c r="EV15" s="3" t="str">
        <f t="shared" si="65"/>
        <v/>
      </c>
      <c r="EW15" s="29"/>
      <c r="EX15" s="29"/>
      <c r="EY15" s="2" t="str">
        <f t="shared" si="66"/>
        <v/>
      </c>
      <c r="EZ15" s="3" t="str">
        <f t="shared" si="67"/>
        <v/>
      </c>
      <c r="FA15" s="29"/>
      <c r="FB15" s="29"/>
      <c r="FC15" s="2" t="str">
        <f t="shared" si="68"/>
        <v/>
      </c>
      <c r="FD15" s="3" t="str">
        <f t="shared" si="69"/>
        <v/>
      </c>
      <c r="FF15" s="9" t="str">
        <f>IF(ISBLANK(Fran!$A15)," ",Fran!$A15)</f>
        <v xml:space="preserve"> </v>
      </c>
      <c r="FG15" s="10" t="str">
        <f>IF(ISBLANK(Fran!$B15)," ",Fran!$B15)</f>
        <v xml:space="preserve"> </v>
      </c>
      <c r="FH15" s="29"/>
      <c r="FI15" s="29"/>
      <c r="FJ15" s="2" t="str">
        <f t="shared" si="70"/>
        <v/>
      </c>
      <c r="FK15" s="3" t="str">
        <f t="shared" si="71"/>
        <v/>
      </c>
      <c r="FL15" s="29"/>
      <c r="FM15" s="29"/>
      <c r="FN15" s="2" t="str">
        <f t="shared" si="72"/>
        <v/>
      </c>
      <c r="FO15" s="3" t="str">
        <f t="shared" si="73"/>
        <v/>
      </c>
      <c r="FP15" s="29"/>
      <c r="FQ15" s="29"/>
      <c r="FR15" s="2" t="str">
        <f t="shared" si="74"/>
        <v/>
      </c>
      <c r="FS15" s="3" t="str">
        <f t="shared" si="75"/>
        <v/>
      </c>
      <c r="FT15" s="29"/>
      <c r="FU15" s="29"/>
      <c r="FV15" s="2" t="str">
        <f t="shared" si="76"/>
        <v/>
      </c>
      <c r="FW15" s="3" t="str">
        <f t="shared" si="77"/>
        <v/>
      </c>
      <c r="FX15" s="29"/>
      <c r="FY15" s="29"/>
      <c r="FZ15" s="2" t="str">
        <f t="shared" si="78"/>
        <v/>
      </c>
      <c r="GA15" s="3" t="str">
        <f t="shared" si="79"/>
        <v/>
      </c>
      <c r="GC15" s="9" t="str">
        <f>IF(ISBLANK(Fran!A15)," ",Fran!A15)</f>
        <v xml:space="preserve"> </v>
      </c>
      <c r="GD15" s="10" t="str">
        <f>IF(ISBLANK(Fran!B15)," ",Fran!B15)</f>
        <v xml:space="preserve"> </v>
      </c>
      <c r="GE15" s="29"/>
      <c r="GF15" s="29"/>
      <c r="GG15" s="2" t="str">
        <f t="shared" si="80"/>
        <v/>
      </c>
      <c r="GH15" s="3" t="str">
        <f t="shared" si="81"/>
        <v/>
      </c>
      <c r="GI15" s="29"/>
      <c r="GJ15" s="29"/>
      <c r="GK15" s="2" t="str">
        <f t="shared" si="82"/>
        <v/>
      </c>
      <c r="GL15" s="3" t="str">
        <f t="shared" si="83"/>
        <v/>
      </c>
      <c r="GM15" s="29"/>
      <c r="GN15" s="29"/>
      <c r="GO15" s="2" t="str">
        <f t="shared" si="84"/>
        <v/>
      </c>
      <c r="GP15" s="3" t="str">
        <f t="shared" si="85"/>
        <v/>
      </c>
      <c r="GQ15" s="29"/>
      <c r="GR15" s="29"/>
      <c r="GS15" s="2" t="str">
        <f t="shared" si="86"/>
        <v/>
      </c>
      <c r="GT15" s="3" t="str">
        <f t="shared" si="87"/>
        <v/>
      </c>
      <c r="GU15" s="29"/>
      <c r="GV15" s="29"/>
      <c r="GW15" s="2" t="str">
        <f t="shared" si="88"/>
        <v/>
      </c>
      <c r="GX15" s="3" t="str">
        <f t="shared" si="89"/>
        <v/>
      </c>
      <c r="GZ15" s="9" t="str">
        <f>IF(ISBLANK(Fran!A15)," ",Fran!A15)</f>
        <v xml:space="preserve"> </v>
      </c>
      <c r="HA15" s="10" t="str">
        <f>IF(ISBLANK(Fran!B15)," ",Fran!B15)</f>
        <v xml:space="preserve"> </v>
      </c>
      <c r="HB15" s="29"/>
      <c r="HC15" s="29"/>
      <c r="HD15" s="2" t="str">
        <f t="shared" si="90"/>
        <v/>
      </c>
      <c r="HE15" s="3" t="str">
        <f t="shared" si="91"/>
        <v/>
      </c>
      <c r="HF15" s="29"/>
      <c r="HG15" s="29"/>
      <c r="HH15" s="2" t="str">
        <f t="shared" si="92"/>
        <v/>
      </c>
      <c r="HI15" s="3" t="str">
        <f t="shared" si="93"/>
        <v/>
      </c>
      <c r="HJ15" s="29"/>
      <c r="HK15" s="29"/>
      <c r="HL15" s="2" t="str">
        <f t="shared" si="94"/>
        <v/>
      </c>
      <c r="HM15" s="3" t="str">
        <f t="shared" si="95"/>
        <v/>
      </c>
      <c r="HN15" s="29"/>
      <c r="HO15" s="29"/>
      <c r="HP15" s="2" t="str">
        <f t="shared" si="96"/>
        <v/>
      </c>
      <c r="HQ15" s="3" t="str">
        <f t="shared" si="97"/>
        <v/>
      </c>
      <c r="HR15" s="29"/>
      <c r="HS15" s="29"/>
      <c r="HT15" s="2" t="str">
        <f t="shared" si="98"/>
        <v/>
      </c>
      <c r="HU15" s="3" t="str">
        <f t="shared" si="99"/>
        <v/>
      </c>
      <c r="HW15" s="9" t="str">
        <f>IF(ISBLANK(Fran!$A15)," ",Fran!$A15)</f>
        <v xml:space="preserve"> </v>
      </c>
      <c r="HX15" s="10" t="str">
        <f>IF(ISBLANK(Fran!$B15)," ",Fran!$B15)</f>
        <v xml:space="preserve"> </v>
      </c>
      <c r="HY15" s="29"/>
      <c r="HZ15" s="29"/>
      <c r="IA15" s="2" t="str">
        <f t="shared" si="100"/>
        <v/>
      </c>
      <c r="IB15" s="3" t="str">
        <f t="shared" si="101"/>
        <v/>
      </c>
      <c r="IC15" s="29"/>
      <c r="ID15" s="29"/>
      <c r="IE15" s="2" t="str">
        <f t="shared" si="102"/>
        <v/>
      </c>
      <c r="IF15" s="3" t="str">
        <f t="shared" si="103"/>
        <v/>
      </c>
      <c r="IG15" s="29"/>
      <c r="IH15" s="29"/>
      <c r="II15" s="2" t="str">
        <f t="shared" si="104"/>
        <v/>
      </c>
      <c r="IJ15" s="3" t="str">
        <f t="shared" si="105"/>
        <v/>
      </c>
      <c r="IK15" s="29"/>
      <c r="IL15" s="29"/>
      <c r="IM15" s="2" t="str">
        <f t="shared" si="106"/>
        <v/>
      </c>
      <c r="IN15" s="3" t="str">
        <f t="shared" si="107"/>
        <v/>
      </c>
      <c r="IO15" s="29"/>
      <c r="IP15" s="29"/>
      <c r="IQ15" s="2" t="str">
        <f t="shared" si="108"/>
        <v/>
      </c>
      <c r="IR15" s="3" t="str">
        <f t="shared" si="109"/>
        <v/>
      </c>
      <c r="IS15" s="104"/>
      <c r="IT15" s="9" t="str">
        <f>IF(ISBLANK(Fran!$A15)," ",Fran!$A15)</f>
        <v xml:space="preserve"> </v>
      </c>
      <c r="IU15" s="10" t="str">
        <f>IF(ISBLANK(Fran!$B15)," ",Fran!$B15)</f>
        <v xml:space="preserve"> </v>
      </c>
      <c r="IV15" s="29"/>
      <c r="IW15" s="29"/>
      <c r="IX15" s="2" t="str">
        <f t="shared" si="110"/>
        <v/>
      </c>
      <c r="IY15" s="3" t="str">
        <f t="shared" si="111"/>
        <v/>
      </c>
      <c r="IZ15" s="29"/>
      <c r="JA15" s="29"/>
      <c r="JB15" s="2" t="str">
        <f t="shared" si="112"/>
        <v/>
      </c>
      <c r="JC15" s="3" t="str">
        <f t="shared" si="113"/>
        <v/>
      </c>
      <c r="JD15" s="29"/>
      <c r="JE15" s="29"/>
      <c r="JF15" s="2" t="str">
        <f t="shared" si="114"/>
        <v/>
      </c>
      <c r="JG15" s="3" t="str">
        <f t="shared" si="115"/>
        <v/>
      </c>
      <c r="JH15" s="29"/>
      <c r="JI15" s="29"/>
      <c r="JJ15" s="2" t="str">
        <f t="shared" si="116"/>
        <v/>
      </c>
      <c r="JK15" s="3" t="str">
        <f t="shared" si="117"/>
        <v/>
      </c>
      <c r="JL15" s="29"/>
      <c r="JM15" s="29"/>
      <c r="JN15" s="2" t="str">
        <f t="shared" si="118"/>
        <v/>
      </c>
      <c r="JO15" s="3" t="str">
        <f t="shared" si="119"/>
        <v/>
      </c>
      <c r="JQ15" s="9" t="str">
        <f>IF(ISBLANK(Fran!$A15)," ",Fran!$A15)</f>
        <v xml:space="preserve"> </v>
      </c>
      <c r="JR15" s="10" t="str">
        <f>IF(ISBLANK(Fran!$B15)," ",Fran!$B15)</f>
        <v xml:space="preserve"> </v>
      </c>
      <c r="JS15" s="29"/>
      <c r="JT15" s="29"/>
      <c r="JU15" s="2" t="str">
        <f t="shared" si="120"/>
        <v/>
      </c>
      <c r="JV15" s="3" t="str">
        <f t="shared" si="121"/>
        <v/>
      </c>
      <c r="JW15" s="29"/>
      <c r="JX15" s="29"/>
      <c r="JY15" s="2" t="str">
        <f t="shared" si="122"/>
        <v/>
      </c>
      <c r="JZ15" s="3" t="str">
        <f t="shared" si="123"/>
        <v/>
      </c>
      <c r="KA15" s="29"/>
      <c r="KB15" s="29"/>
      <c r="KC15" s="2" t="str">
        <f t="shared" si="124"/>
        <v/>
      </c>
      <c r="KD15" s="3" t="str">
        <f t="shared" si="125"/>
        <v/>
      </c>
      <c r="KE15" s="29"/>
      <c r="KF15" s="29"/>
      <c r="KG15" s="2" t="str">
        <f t="shared" si="126"/>
        <v/>
      </c>
      <c r="KH15" s="3" t="str">
        <f t="shared" si="127"/>
        <v/>
      </c>
      <c r="KI15" s="29"/>
      <c r="KJ15" s="29"/>
      <c r="KK15" s="2" t="str">
        <f t="shared" si="128"/>
        <v/>
      </c>
      <c r="KL15" s="3" t="str">
        <f t="shared" si="129"/>
        <v/>
      </c>
      <c r="KN15" s="9" t="str">
        <f>IF(ISBLANK(Fran!$A15)," ",Fran!$A15)</f>
        <v xml:space="preserve"> </v>
      </c>
      <c r="KO15" s="10" t="str">
        <f>IF(ISBLANK(Fran!$B15)," ",Fran!$B15)</f>
        <v xml:space="preserve"> </v>
      </c>
      <c r="KP15" s="29"/>
      <c r="KQ15" s="29"/>
      <c r="KR15" s="2" t="str">
        <f t="shared" si="130"/>
        <v/>
      </c>
      <c r="KS15" s="3" t="str">
        <f t="shared" si="131"/>
        <v/>
      </c>
      <c r="KT15" s="29"/>
      <c r="KU15" s="29"/>
      <c r="KV15" s="2" t="str">
        <f t="shared" si="132"/>
        <v/>
      </c>
      <c r="KW15" s="3" t="str">
        <f t="shared" si="133"/>
        <v/>
      </c>
      <c r="KX15" s="29"/>
      <c r="KY15" s="29"/>
      <c r="KZ15" s="2" t="str">
        <f t="shared" si="134"/>
        <v/>
      </c>
      <c r="LA15" s="3" t="str">
        <f t="shared" si="135"/>
        <v/>
      </c>
    </row>
    <row r="16" spans="1:313">
      <c r="A16" s="7" t="str">
        <f>IF(ISBLANK(Fran!A16)," ",Fran!A16)</f>
        <v xml:space="preserve"> </v>
      </c>
      <c r="B16" s="8" t="str">
        <f>IF(ISBLANK(Fran!B16)," ",Fran!B16)</f>
        <v xml:space="preserve"> </v>
      </c>
      <c r="C16" s="28"/>
      <c r="D16" s="28"/>
      <c r="E16" s="12" t="str">
        <f t="shared" si="0"/>
        <v/>
      </c>
      <c r="F16" s="11" t="str">
        <f t="shared" si="1"/>
        <v/>
      </c>
      <c r="G16" s="28"/>
      <c r="H16" s="28"/>
      <c r="I16" s="12" t="str">
        <f t="shared" si="2"/>
        <v/>
      </c>
      <c r="J16" s="11" t="str">
        <f t="shared" si="3"/>
        <v/>
      </c>
      <c r="K16" s="28"/>
      <c r="L16" s="28"/>
      <c r="M16" s="12" t="str">
        <f t="shared" si="4"/>
        <v/>
      </c>
      <c r="N16" s="11" t="str">
        <f t="shared" si="5"/>
        <v/>
      </c>
      <c r="O16" s="28"/>
      <c r="P16" s="28"/>
      <c r="Q16" s="12" t="str">
        <f t="shared" si="6"/>
        <v/>
      </c>
      <c r="R16" s="11" t="str">
        <f t="shared" si="7"/>
        <v/>
      </c>
      <c r="S16" s="28"/>
      <c r="T16" s="28"/>
      <c r="U16" s="12" t="str">
        <f t="shared" si="8"/>
        <v/>
      </c>
      <c r="V16" s="11" t="str">
        <f t="shared" si="9"/>
        <v/>
      </c>
      <c r="W16" s="104"/>
      <c r="X16" s="7" t="str">
        <f>IF(ISBLANK(Fran!A16)," ",Fran!A16)</f>
        <v xml:space="preserve"> </v>
      </c>
      <c r="Y16" s="8" t="str">
        <f>IF(ISBLANK(Fran!B16)," ",Fran!B16)</f>
        <v xml:space="preserve"> </v>
      </c>
      <c r="Z16" s="28"/>
      <c r="AA16" s="28"/>
      <c r="AB16" s="12" t="str">
        <f t="shared" si="10"/>
        <v/>
      </c>
      <c r="AC16" s="11" t="str">
        <f t="shared" si="11"/>
        <v/>
      </c>
      <c r="AD16" s="28"/>
      <c r="AE16" s="28"/>
      <c r="AF16" s="12" t="str">
        <f t="shared" si="12"/>
        <v/>
      </c>
      <c r="AG16" s="11" t="str">
        <f t="shared" si="13"/>
        <v/>
      </c>
      <c r="AH16" s="28"/>
      <c r="AI16" s="28"/>
      <c r="AJ16" s="12" t="str">
        <f t="shared" si="14"/>
        <v/>
      </c>
      <c r="AK16" s="11" t="str">
        <f t="shared" si="15"/>
        <v/>
      </c>
      <c r="AL16" s="28"/>
      <c r="AM16" s="28"/>
      <c r="AN16" s="12" t="str">
        <f t="shared" si="16"/>
        <v/>
      </c>
      <c r="AO16" s="11" t="str">
        <f t="shared" si="17"/>
        <v/>
      </c>
      <c r="AP16" s="28"/>
      <c r="AQ16" s="28"/>
      <c r="AR16" s="12" t="str">
        <f t="shared" si="18"/>
        <v/>
      </c>
      <c r="AS16" s="11" t="str">
        <f t="shared" si="19"/>
        <v/>
      </c>
      <c r="AU16" s="7" t="str">
        <f>IF(ISBLANK(Fran!A16)," ",Fran!A16)</f>
        <v xml:space="preserve"> </v>
      </c>
      <c r="AV16" s="8" t="str">
        <f>IF(ISBLANK(Fran!B16)," ",Fran!B16)</f>
        <v xml:space="preserve"> </v>
      </c>
      <c r="AW16" s="28"/>
      <c r="AX16" s="28"/>
      <c r="AY16" s="12" t="str">
        <f t="shared" si="20"/>
        <v/>
      </c>
      <c r="AZ16" s="11" t="str">
        <f t="shared" si="21"/>
        <v/>
      </c>
      <c r="BA16" s="28"/>
      <c r="BB16" s="28"/>
      <c r="BC16" s="12" t="str">
        <f t="shared" si="22"/>
        <v/>
      </c>
      <c r="BD16" s="11" t="str">
        <f t="shared" si="23"/>
        <v/>
      </c>
      <c r="BE16" s="28"/>
      <c r="BF16" s="28"/>
      <c r="BG16" s="12" t="str">
        <f t="shared" si="24"/>
        <v/>
      </c>
      <c r="BH16" s="11" t="str">
        <f t="shared" si="25"/>
        <v/>
      </c>
      <c r="BI16" s="28"/>
      <c r="BJ16" s="28"/>
      <c r="BK16" s="12" t="str">
        <f t="shared" si="26"/>
        <v/>
      </c>
      <c r="BL16" s="11" t="str">
        <f t="shared" si="27"/>
        <v/>
      </c>
      <c r="BM16" s="28"/>
      <c r="BN16" s="28"/>
      <c r="BO16" s="12" t="str">
        <f t="shared" si="28"/>
        <v/>
      </c>
      <c r="BP16" s="11" t="str">
        <f t="shared" si="29"/>
        <v/>
      </c>
      <c r="BR16" s="7" t="str">
        <f>IF(ISBLANK(Fran!A16)," ",Fran!A16)</f>
        <v xml:space="preserve"> </v>
      </c>
      <c r="BS16" s="8" t="str">
        <f>IF(ISBLANK(Fran!B16)," ",Fran!B16)</f>
        <v xml:space="preserve"> </v>
      </c>
      <c r="BT16" s="28"/>
      <c r="BU16" s="28"/>
      <c r="BV16" s="12" t="str">
        <f t="shared" si="30"/>
        <v/>
      </c>
      <c r="BW16" s="11" t="str">
        <f t="shared" si="31"/>
        <v/>
      </c>
      <c r="BX16" s="28"/>
      <c r="BY16" s="28"/>
      <c r="BZ16" s="12" t="str">
        <f t="shared" si="32"/>
        <v/>
      </c>
      <c r="CA16" s="11" t="str">
        <f t="shared" si="33"/>
        <v/>
      </c>
      <c r="CB16" s="28"/>
      <c r="CC16" s="28"/>
      <c r="CD16" s="12" t="str">
        <f t="shared" si="34"/>
        <v/>
      </c>
      <c r="CE16" s="11" t="str">
        <f t="shared" si="35"/>
        <v/>
      </c>
      <c r="CF16" s="28"/>
      <c r="CG16" s="28"/>
      <c r="CH16" s="12" t="str">
        <f t="shared" si="36"/>
        <v/>
      </c>
      <c r="CI16" s="11" t="str">
        <f t="shared" si="37"/>
        <v/>
      </c>
      <c r="CJ16" s="28"/>
      <c r="CK16" s="28"/>
      <c r="CL16" s="12" t="str">
        <f t="shared" si="38"/>
        <v/>
      </c>
      <c r="CM16" s="11" t="str">
        <f t="shared" si="39"/>
        <v/>
      </c>
      <c r="CO16" s="7" t="str">
        <f>IF(ISBLANK(Fran!A16)," ",Fran!A16)</f>
        <v xml:space="preserve"> </v>
      </c>
      <c r="CP16" s="8" t="str">
        <f>IF(ISBLANK(Fran!B16)," ",Fran!B16)</f>
        <v xml:space="preserve"> </v>
      </c>
      <c r="CQ16" s="28"/>
      <c r="CR16" s="28"/>
      <c r="CS16" s="12" t="str">
        <f t="shared" si="40"/>
        <v/>
      </c>
      <c r="CT16" s="11" t="str">
        <f t="shared" si="41"/>
        <v/>
      </c>
      <c r="CU16" s="28"/>
      <c r="CV16" s="28"/>
      <c r="CW16" s="12" t="str">
        <f t="shared" si="42"/>
        <v/>
      </c>
      <c r="CX16" s="11" t="str">
        <f t="shared" si="43"/>
        <v/>
      </c>
      <c r="CY16" s="28"/>
      <c r="CZ16" s="28"/>
      <c r="DA16" s="12" t="str">
        <f t="shared" si="44"/>
        <v/>
      </c>
      <c r="DB16" s="11" t="str">
        <f t="shared" si="45"/>
        <v/>
      </c>
      <c r="DC16" s="28"/>
      <c r="DD16" s="28"/>
      <c r="DE16" s="12" t="str">
        <f t="shared" si="46"/>
        <v/>
      </c>
      <c r="DF16" s="11" t="str">
        <f t="shared" si="47"/>
        <v/>
      </c>
      <c r="DG16" s="28"/>
      <c r="DH16" s="28"/>
      <c r="DI16" s="12" t="str">
        <f t="shared" si="48"/>
        <v/>
      </c>
      <c r="DJ16" s="11" t="str">
        <f t="shared" si="49"/>
        <v/>
      </c>
      <c r="DL16" s="7" t="str">
        <f>IF(ISBLANK(Fran!A16)," ",Fran!A16)</f>
        <v xml:space="preserve"> </v>
      </c>
      <c r="DM16" s="8" t="str">
        <f>IF(ISBLANK(Fran!B16)," ",Fran!B16)</f>
        <v xml:space="preserve"> </v>
      </c>
      <c r="DN16" s="28"/>
      <c r="DO16" s="28"/>
      <c r="DP16" s="12" t="str">
        <f t="shared" si="50"/>
        <v/>
      </c>
      <c r="DQ16" s="11" t="str">
        <f t="shared" si="51"/>
        <v/>
      </c>
      <c r="DR16" s="28"/>
      <c r="DS16" s="28"/>
      <c r="DT16" s="12" t="str">
        <f t="shared" si="52"/>
        <v/>
      </c>
      <c r="DU16" s="11" t="str">
        <f t="shared" si="53"/>
        <v/>
      </c>
      <c r="DV16" s="28"/>
      <c r="DW16" s="28"/>
      <c r="DX16" s="12" t="str">
        <f t="shared" si="54"/>
        <v/>
      </c>
      <c r="DY16" s="11" t="str">
        <f t="shared" si="55"/>
        <v/>
      </c>
      <c r="DZ16" s="28"/>
      <c r="EA16" s="28"/>
      <c r="EB16" s="12" t="str">
        <f t="shared" si="56"/>
        <v/>
      </c>
      <c r="EC16" s="11" t="str">
        <f t="shared" si="57"/>
        <v/>
      </c>
      <c r="ED16" s="28"/>
      <c r="EE16" s="28"/>
      <c r="EF16" s="12" t="str">
        <f t="shared" si="58"/>
        <v/>
      </c>
      <c r="EG16" s="11" t="str">
        <f t="shared" si="59"/>
        <v/>
      </c>
      <c r="EI16" s="7" t="str">
        <f>IF(ISBLANK(Fran!$A16)," ",Fran!$A16)</f>
        <v xml:space="preserve"> </v>
      </c>
      <c r="EJ16" s="8" t="str">
        <f>IF(ISBLANK(Fran!$B16)," ",Fran!$B16)</f>
        <v xml:space="preserve"> </v>
      </c>
      <c r="EK16" s="28"/>
      <c r="EL16" s="28"/>
      <c r="EM16" s="12" t="str">
        <f t="shared" si="60"/>
        <v/>
      </c>
      <c r="EN16" s="11" t="str">
        <f t="shared" si="61"/>
        <v/>
      </c>
      <c r="EO16" s="28"/>
      <c r="EP16" s="28"/>
      <c r="EQ16" s="12" t="str">
        <f t="shared" si="62"/>
        <v/>
      </c>
      <c r="ER16" s="11" t="str">
        <f t="shared" si="63"/>
        <v/>
      </c>
      <c r="ES16" s="28"/>
      <c r="ET16" s="28"/>
      <c r="EU16" s="12" t="str">
        <f t="shared" si="64"/>
        <v/>
      </c>
      <c r="EV16" s="11" t="str">
        <f t="shared" si="65"/>
        <v/>
      </c>
      <c r="EW16" s="28"/>
      <c r="EX16" s="28"/>
      <c r="EY16" s="12" t="str">
        <f t="shared" si="66"/>
        <v/>
      </c>
      <c r="EZ16" s="11" t="str">
        <f t="shared" si="67"/>
        <v/>
      </c>
      <c r="FA16" s="28"/>
      <c r="FB16" s="28"/>
      <c r="FC16" s="12" t="str">
        <f t="shared" si="68"/>
        <v/>
      </c>
      <c r="FD16" s="11" t="str">
        <f t="shared" si="69"/>
        <v/>
      </c>
      <c r="FF16" s="7" t="str">
        <f>IF(ISBLANK(Fran!$A16)," ",Fran!$A16)</f>
        <v xml:space="preserve"> </v>
      </c>
      <c r="FG16" s="8" t="str">
        <f>IF(ISBLANK(Fran!$B16)," ",Fran!$B16)</f>
        <v xml:space="preserve"> </v>
      </c>
      <c r="FH16" s="28"/>
      <c r="FI16" s="28"/>
      <c r="FJ16" s="12" t="str">
        <f t="shared" si="70"/>
        <v/>
      </c>
      <c r="FK16" s="11" t="str">
        <f t="shared" si="71"/>
        <v/>
      </c>
      <c r="FL16" s="28"/>
      <c r="FM16" s="28"/>
      <c r="FN16" s="12" t="str">
        <f t="shared" si="72"/>
        <v/>
      </c>
      <c r="FO16" s="11" t="str">
        <f t="shared" si="73"/>
        <v/>
      </c>
      <c r="FP16" s="28"/>
      <c r="FQ16" s="28"/>
      <c r="FR16" s="12" t="str">
        <f t="shared" si="74"/>
        <v/>
      </c>
      <c r="FS16" s="11" t="str">
        <f t="shared" si="75"/>
        <v/>
      </c>
      <c r="FT16" s="28"/>
      <c r="FU16" s="28"/>
      <c r="FV16" s="12" t="str">
        <f t="shared" si="76"/>
        <v/>
      </c>
      <c r="FW16" s="11" t="str">
        <f t="shared" si="77"/>
        <v/>
      </c>
      <c r="FX16" s="28"/>
      <c r="FY16" s="28"/>
      <c r="FZ16" s="12" t="str">
        <f t="shared" si="78"/>
        <v/>
      </c>
      <c r="GA16" s="11" t="str">
        <f t="shared" si="79"/>
        <v/>
      </c>
      <c r="GC16" s="7" t="str">
        <f>IF(ISBLANK(Fran!A16)," ",Fran!A16)</f>
        <v xml:space="preserve"> </v>
      </c>
      <c r="GD16" s="8" t="str">
        <f>IF(ISBLANK(Fran!B16)," ",Fran!B16)</f>
        <v xml:space="preserve"> </v>
      </c>
      <c r="GE16" s="28"/>
      <c r="GF16" s="28"/>
      <c r="GG16" s="12" t="str">
        <f t="shared" si="80"/>
        <v/>
      </c>
      <c r="GH16" s="11" t="str">
        <f t="shared" si="81"/>
        <v/>
      </c>
      <c r="GI16" s="28"/>
      <c r="GJ16" s="28"/>
      <c r="GK16" s="12" t="str">
        <f t="shared" si="82"/>
        <v/>
      </c>
      <c r="GL16" s="11" t="str">
        <f t="shared" si="83"/>
        <v/>
      </c>
      <c r="GM16" s="28"/>
      <c r="GN16" s="28"/>
      <c r="GO16" s="12" t="str">
        <f t="shared" si="84"/>
        <v/>
      </c>
      <c r="GP16" s="11" t="str">
        <f t="shared" si="85"/>
        <v/>
      </c>
      <c r="GQ16" s="28"/>
      <c r="GR16" s="28"/>
      <c r="GS16" s="12" t="str">
        <f t="shared" si="86"/>
        <v/>
      </c>
      <c r="GT16" s="11" t="str">
        <f t="shared" si="87"/>
        <v/>
      </c>
      <c r="GU16" s="28"/>
      <c r="GV16" s="28"/>
      <c r="GW16" s="12" t="str">
        <f t="shared" si="88"/>
        <v/>
      </c>
      <c r="GX16" s="11" t="str">
        <f t="shared" si="89"/>
        <v/>
      </c>
      <c r="GZ16" s="7" t="str">
        <f>IF(ISBLANK(Fran!A16)," ",Fran!A16)</f>
        <v xml:space="preserve"> </v>
      </c>
      <c r="HA16" s="8" t="str">
        <f>IF(ISBLANK(Fran!B16)," ",Fran!B16)</f>
        <v xml:space="preserve"> </v>
      </c>
      <c r="HB16" s="28"/>
      <c r="HC16" s="28"/>
      <c r="HD16" s="12" t="str">
        <f t="shared" si="90"/>
        <v/>
      </c>
      <c r="HE16" s="11" t="str">
        <f t="shared" si="91"/>
        <v/>
      </c>
      <c r="HF16" s="28"/>
      <c r="HG16" s="28"/>
      <c r="HH16" s="12" t="str">
        <f t="shared" si="92"/>
        <v/>
      </c>
      <c r="HI16" s="11" t="str">
        <f t="shared" si="93"/>
        <v/>
      </c>
      <c r="HJ16" s="28"/>
      <c r="HK16" s="28"/>
      <c r="HL16" s="12" t="str">
        <f t="shared" si="94"/>
        <v/>
      </c>
      <c r="HM16" s="11" t="str">
        <f t="shared" si="95"/>
        <v/>
      </c>
      <c r="HN16" s="28"/>
      <c r="HO16" s="28"/>
      <c r="HP16" s="12" t="str">
        <f t="shared" si="96"/>
        <v/>
      </c>
      <c r="HQ16" s="11" t="str">
        <f t="shared" si="97"/>
        <v/>
      </c>
      <c r="HR16" s="28"/>
      <c r="HS16" s="28"/>
      <c r="HT16" s="12" t="str">
        <f t="shared" si="98"/>
        <v/>
      </c>
      <c r="HU16" s="11" t="str">
        <f t="shared" si="99"/>
        <v/>
      </c>
      <c r="HW16" s="7" t="str">
        <f>IF(ISBLANK(Fran!$A16)," ",Fran!$A16)</f>
        <v xml:space="preserve"> </v>
      </c>
      <c r="HX16" s="8" t="str">
        <f>IF(ISBLANK(Fran!$B16)," ",Fran!$B16)</f>
        <v xml:space="preserve"> </v>
      </c>
      <c r="HY16" s="28"/>
      <c r="HZ16" s="28"/>
      <c r="IA16" s="12" t="str">
        <f t="shared" si="100"/>
        <v/>
      </c>
      <c r="IB16" s="11" t="str">
        <f t="shared" si="101"/>
        <v/>
      </c>
      <c r="IC16" s="28"/>
      <c r="ID16" s="28"/>
      <c r="IE16" s="12" t="str">
        <f t="shared" si="102"/>
        <v/>
      </c>
      <c r="IF16" s="11" t="str">
        <f t="shared" si="103"/>
        <v/>
      </c>
      <c r="IG16" s="28"/>
      <c r="IH16" s="28"/>
      <c r="II16" s="12" t="str">
        <f t="shared" si="104"/>
        <v/>
      </c>
      <c r="IJ16" s="11" t="str">
        <f t="shared" si="105"/>
        <v/>
      </c>
      <c r="IK16" s="28"/>
      <c r="IL16" s="28"/>
      <c r="IM16" s="12" t="str">
        <f t="shared" si="106"/>
        <v/>
      </c>
      <c r="IN16" s="11" t="str">
        <f t="shared" si="107"/>
        <v/>
      </c>
      <c r="IO16" s="28"/>
      <c r="IP16" s="28"/>
      <c r="IQ16" s="12" t="str">
        <f t="shared" si="108"/>
        <v/>
      </c>
      <c r="IR16" s="11" t="str">
        <f t="shared" si="109"/>
        <v/>
      </c>
      <c r="IS16" s="104"/>
      <c r="IT16" s="7" t="str">
        <f>IF(ISBLANK(Fran!$A16)," ",Fran!$A16)</f>
        <v xml:space="preserve"> </v>
      </c>
      <c r="IU16" s="8" t="str">
        <f>IF(ISBLANK(Fran!$B16)," ",Fran!$B16)</f>
        <v xml:space="preserve"> </v>
      </c>
      <c r="IV16" s="28"/>
      <c r="IW16" s="28"/>
      <c r="IX16" s="12" t="str">
        <f t="shared" si="110"/>
        <v/>
      </c>
      <c r="IY16" s="11" t="str">
        <f t="shared" si="111"/>
        <v/>
      </c>
      <c r="IZ16" s="28"/>
      <c r="JA16" s="28"/>
      <c r="JB16" s="12" t="str">
        <f t="shared" si="112"/>
        <v/>
      </c>
      <c r="JC16" s="11" t="str">
        <f t="shared" si="113"/>
        <v/>
      </c>
      <c r="JD16" s="28"/>
      <c r="JE16" s="28"/>
      <c r="JF16" s="12" t="str">
        <f t="shared" si="114"/>
        <v/>
      </c>
      <c r="JG16" s="11" t="str">
        <f t="shared" si="115"/>
        <v/>
      </c>
      <c r="JH16" s="28"/>
      <c r="JI16" s="28"/>
      <c r="JJ16" s="12" t="str">
        <f t="shared" si="116"/>
        <v/>
      </c>
      <c r="JK16" s="11" t="str">
        <f t="shared" si="117"/>
        <v/>
      </c>
      <c r="JL16" s="28"/>
      <c r="JM16" s="28"/>
      <c r="JN16" s="12" t="str">
        <f t="shared" si="118"/>
        <v/>
      </c>
      <c r="JO16" s="11" t="str">
        <f t="shared" si="119"/>
        <v/>
      </c>
      <c r="JQ16" s="7" t="str">
        <f>IF(ISBLANK(Fran!$A16)," ",Fran!$A16)</f>
        <v xml:space="preserve"> </v>
      </c>
      <c r="JR16" s="8" t="str">
        <f>IF(ISBLANK(Fran!$B16)," ",Fran!$B16)</f>
        <v xml:space="preserve"> </v>
      </c>
      <c r="JS16" s="28"/>
      <c r="JT16" s="28"/>
      <c r="JU16" s="12" t="str">
        <f t="shared" si="120"/>
        <v/>
      </c>
      <c r="JV16" s="11" t="str">
        <f t="shared" si="121"/>
        <v/>
      </c>
      <c r="JW16" s="28"/>
      <c r="JX16" s="28"/>
      <c r="JY16" s="12" t="str">
        <f t="shared" si="122"/>
        <v/>
      </c>
      <c r="JZ16" s="11" t="str">
        <f t="shared" si="123"/>
        <v/>
      </c>
      <c r="KA16" s="28"/>
      <c r="KB16" s="28"/>
      <c r="KC16" s="12" t="str">
        <f t="shared" si="124"/>
        <v/>
      </c>
      <c r="KD16" s="11" t="str">
        <f t="shared" si="125"/>
        <v/>
      </c>
      <c r="KE16" s="28"/>
      <c r="KF16" s="28"/>
      <c r="KG16" s="12" t="str">
        <f t="shared" si="126"/>
        <v/>
      </c>
      <c r="KH16" s="11" t="str">
        <f t="shared" si="127"/>
        <v/>
      </c>
      <c r="KI16" s="28"/>
      <c r="KJ16" s="28"/>
      <c r="KK16" s="12" t="str">
        <f t="shared" si="128"/>
        <v/>
      </c>
      <c r="KL16" s="11" t="str">
        <f t="shared" si="129"/>
        <v/>
      </c>
      <c r="KN16" s="7" t="str">
        <f>IF(ISBLANK(Fran!$A16)," ",Fran!$A16)</f>
        <v xml:space="preserve"> </v>
      </c>
      <c r="KO16" s="8" t="str">
        <f>IF(ISBLANK(Fran!$B16)," ",Fran!$B16)</f>
        <v xml:space="preserve"> </v>
      </c>
      <c r="KP16" s="28"/>
      <c r="KQ16" s="28"/>
      <c r="KR16" s="12" t="str">
        <f t="shared" si="130"/>
        <v/>
      </c>
      <c r="KS16" s="11" t="str">
        <f t="shared" si="131"/>
        <v/>
      </c>
      <c r="KT16" s="28"/>
      <c r="KU16" s="28"/>
      <c r="KV16" s="12" t="str">
        <f t="shared" si="132"/>
        <v/>
      </c>
      <c r="KW16" s="11" t="str">
        <f t="shared" si="133"/>
        <v/>
      </c>
      <c r="KX16" s="28"/>
      <c r="KY16" s="28"/>
      <c r="KZ16" s="12" t="str">
        <f t="shared" si="134"/>
        <v/>
      </c>
      <c r="LA16" s="11" t="str">
        <f t="shared" si="135"/>
        <v/>
      </c>
    </row>
    <row r="17" spans="1:313">
      <c r="A17" s="9" t="str">
        <f>IF(ISBLANK(Fran!A17)," ",Fran!A17)</f>
        <v xml:space="preserve"> </v>
      </c>
      <c r="B17" s="10" t="str">
        <f>IF(ISBLANK(Fran!B17)," ",Fran!B17)</f>
        <v xml:space="preserve"> </v>
      </c>
      <c r="C17" s="29"/>
      <c r="D17" s="29"/>
      <c r="E17" s="2" t="str">
        <f t="shared" si="0"/>
        <v/>
      </c>
      <c r="F17" s="3" t="str">
        <f t="shared" si="1"/>
        <v/>
      </c>
      <c r="G17" s="29"/>
      <c r="H17" s="29"/>
      <c r="I17" s="2" t="str">
        <f t="shared" si="2"/>
        <v/>
      </c>
      <c r="J17" s="3" t="str">
        <f t="shared" si="3"/>
        <v/>
      </c>
      <c r="K17" s="29"/>
      <c r="L17" s="29"/>
      <c r="M17" s="2" t="str">
        <f t="shared" si="4"/>
        <v/>
      </c>
      <c r="N17" s="3" t="str">
        <f t="shared" si="5"/>
        <v/>
      </c>
      <c r="O17" s="29"/>
      <c r="P17" s="29"/>
      <c r="Q17" s="2" t="str">
        <f t="shared" si="6"/>
        <v/>
      </c>
      <c r="R17" s="3" t="str">
        <f t="shared" si="7"/>
        <v/>
      </c>
      <c r="S17" s="29"/>
      <c r="T17" s="29"/>
      <c r="U17" s="2" t="str">
        <f t="shared" si="8"/>
        <v/>
      </c>
      <c r="V17" s="3" t="str">
        <f t="shared" si="9"/>
        <v/>
      </c>
      <c r="W17" s="104"/>
      <c r="X17" s="9" t="str">
        <f>IF(ISBLANK(Fran!A17)," ",Fran!A17)</f>
        <v xml:space="preserve"> </v>
      </c>
      <c r="Y17" s="10" t="str">
        <f>IF(ISBLANK(Fran!B17)," ",Fran!B17)</f>
        <v xml:space="preserve"> </v>
      </c>
      <c r="Z17" s="29"/>
      <c r="AA17" s="29"/>
      <c r="AB17" s="2" t="str">
        <f t="shared" si="10"/>
        <v/>
      </c>
      <c r="AC17" s="3" t="str">
        <f t="shared" si="11"/>
        <v/>
      </c>
      <c r="AD17" s="29"/>
      <c r="AE17" s="29"/>
      <c r="AF17" s="2" t="str">
        <f t="shared" si="12"/>
        <v/>
      </c>
      <c r="AG17" s="3" t="str">
        <f t="shared" si="13"/>
        <v/>
      </c>
      <c r="AH17" s="29"/>
      <c r="AI17" s="29"/>
      <c r="AJ17" s="2" t="str">
        <f t="shared" si="14"/>
        <v/>
      </c>
      <c r="AK17" s="3" t="str">
        <f t="shared" si="15"/>
        <v/>
      </c>
      <c r="AL17" s="29"/>
      <c r="AM17" s="29"/>
      <c r="AN17" s="2" t="str">
        <f t="shared" si="16"/>
        <v/>
      </c>
      <c r="AO17" s="3" t="str">
        <f t="shared" si="17"/>
        <v/>
      </c>
      <c r="AP17" s="29"/>
      <c r="AQ17" s="29"/>
      <c r="AR17" s="2" t="str">
        <f t="shared" si="18"/>
        <v/>
      </c>
      <c r="AS17" s="3" t="str">
        <f t="shared" si="19"/>
        <v/>
      </c>
      <c r="AU17" s="9" t="str">
        <f>IF(ISBLANK(Fran!A17)," ",Fran!A17)</f>
        <v xml:space="preserve"> </v>
      </c>
      <c r="AV17" s="10" t="str">
        <f>IF(ISBLANK(Fran!B17)," ",Fran!B17)</f>
        <v xml:space="preserve"> </v>
      </c>
      <c r="AW17" s="29"/>
      <c r="AX17" s="29"/>
      <c r="AY17" s="2" t="str">
        <f t="shared" si="20"/>
        <v/>
      </c>
      <c r="AZ17" s="3" t="str">
        <f t="shared" si="21"/>
        <v/>
      </c>
      <c r="BA17" s="29"/>
      <c r="BB17" s="29"/>
      <c r="BC17" s="2" t="str">
        <f t="shared" si="22"/>
        <v/>
      </c>
      <c r="BD17" s="3" t="str">
        <f t="shared" si="23"/>
        <v/>
      </c>
      <c r="BE17" s="29"/>
      <c r="BF17" s="29"/>
      <c r="BG17" s="2" t="str">
        <f t="shared" si="24"/>
        <v/>
      </c>
      <c r="BH17" s="3" t="str">
        <f t="shared" si="25"/>
        <v/>
      </c>
      <c r="BI17" s="29"/>
      <c r="BJ17" s="29"/>
      <c r="BK17" s="2" t="str">
        <f t="shared" si="26"/>
        <v/>
      </c>
      <c r="BL17" s="3" t="str">
        <f t="shared" si="27"/>
        <v/>
      </c>
      <c r="BM17" s="29"/>
      <c r="BN17" s="29"/>
      <c r="BO17" s="2" t="str">
        <f t="shared" si="28"/>
        <v/>
      </c>
      <c r="BP17" s="3" t="str">
        <f t="shared" si="29"/>
        <v/>
      </c>
      <c r="BR17" s="9" t="str">
        <f>IF(ISBLANK(Fran!A17)," ",Fran!A17)</f>
        <v xml:space="preserve"> </v>
      </c>
      <c r="BS17" s="10" t="str">
        <f>IF(ISBLANK(Fran!B17)," ",Fran!B17)</f>
        <v xml:space="preserve"> </v>
      </c>
      <c r="BT17" s="29"/>
      <c r="BU17" s="29"/>
      <c r="BV17" s="2" t="str">
        <f t="shared" si="30"/>
        <v/>
      </c>
      <c r="BW17" s="3" t="str">
        <f t="shared" si="31"/>
        <v/>
      </c>
      <c r="BX17" s="29"/>
      <c r="BY17" s="29"/>
      <c r="BZ17" s="2" t="str">
        <f t="shared" si="32"/>
        <v/>
      </c>
      <c r="CA17" s="3" t="str">
        <f t="shared" si="33"/>
        <v/>
      </c>
      <c r="CB17" s="29"/>
      <c r="CC17" s="29"/>
      <c r="CD17" s="2" t="str">
        <f t="shared" si="34"/>
        <v/>
      </c>
      <c r="CE17" s="3" t="str">
        <f t="shared" si="35"/>
        <v/>
      </c>
      <c r="CF17" s="29"/>
      <c r="CG17" s="29"/>
      <c r="CH17" s="2" t="str">
        <f t="shared" si="36"/>
        <v/>
      </c>
      <c r="CI17" s="3" t="str">
        <f t="shared" si="37"/>
        <v/>
      </c>
      <c r="CJ17" s="29"/>
      <c r="CK17" s="29"/>
      <c r="CL17" s="2" t="str">
        <f t="shared" si="38"/>
        <v/>
      </c>
      <c r="CM17" s="3" t="str">
        <f t="shared" si="39"/>
        <v/>
      </c>
      <c r="CO17" s="9" t="str">
        <f>IF(ISBLANK(Fran!A17)," ",Fran!A17)</f>
        <v xml:space="preserve"> </v>
      </c>
      <c r="CP17" s="10" t="str">
        <f>IF(ISBLANK(Fran!B17)," ",Fran!B17)</f>
        <v xml:space="preserve"> </v>
      </c>
      <c r="CQ17" s="29"/>
      <c r="CR17" s="29"/>
      <c r="CS17" s="2" t="str">
        <f t="shared" si="40"/>
        <v/>
      </c>
      <c r="CT17" s="3" t="str">
        <f t="shared" si="41"/>
        <v/>
      </c>
      <c r="CU17" s="29"/>
      <c r="CV17" s="29"/>
      <c r="CW17" s="2" t="str">
        <f t="shared" si="42"/>
        <v/>
      </c>
      <c r="CX17" s="3" t="str">
        <f t="shared" si="43"/>
        <v/>
      </c>
      <c r="CY17" s="29"/>
      <c r="CZ17" s="29"/>
      <c r="DA17" s="2" t="str">
        <f t="shared" si="44"/>
        <v/>
      </c>
      <c r="DB17" s="3" t="str">
        <f t="shared" si="45"/>
        <v/>
      </c>
      <c r="DC17" s="29"/>
      <c r="DD17" s="29"/>
      <c r="DE17" s="2" t="str">
        <f t="shared" si="46"/>
        <v/>
      </c>
      <c r="DF17" s="3" t="str">
        <f t="shared" si="47"/>
        <v/>
      </c>
      <c r="DG17" s="29"/>
      <c r="DH17" s="29"/>
      <c r="DI17" s="2" t="str">
        <f t="shared" si="48"/>
        <v/>
      </c>
      <c r="DJ17" s="3" t="str">
        <f t="shared" si="49"/>
        <v/>
      </c>
      <c r="DL17" s="9" t="str">
        <f>IF(ISBLANK(Fran!A17)," ",Fran!A17)</f>
        <v xml:space="preserve"> </v>
      </c>
      <c r="DM17" s="10" t="str">
        <f>IF(ISBLANK(Fran!B17)," ",Fran!B17)</f>
        <v xml:space="preserve"> </v>
      </c>
      <c r="DN17" s="29"/>
      <c r="DO17" s="29"/>
      <c r="DP17" s="2" t="str">
        <f t="shared" si="50"/>
        <v/>
      </c>
      <c r="DQ17" s="3" t="str">
        <f t="shared" si="51"/>
        <v/>
      </c>
      <c r="DR17" s="29"/>
      <c r="DS17" s="29"/>
      <c r="DT17" s="2" t="str">
        <f t="shared" si="52"/>
        <v/>
      </c>
      <c r="DU17" s="3" t="str">
        <f t="shared" si="53"/>
        <v/>
      </c>
      <c r="DV17" s="29"/>
      <c r="DW17" s="29"/>
      <c r="DX17" s="2" t="str">
        <f t="shared" si="54"/>
        <v/>
      </c>
      <c r="DY17" s="3" t="str">
        <f t="shared" si="55"/>
        <v/>
      </c>
      <c r="DZ17" s="29"/>
      <c r="EA17" s="29"/>
      <c r="EB17" s="2" t="str">
        <f t="shared" si="56"/>
        <v/>
      </c>
      <c r="EC17" s="3" t="str">
        <f t="shared" si="57"/>
        <v/>
      </c>
      <c r="ED17" s="29"/>
      <c r="EE17" s="29"/>
      <c r="EF17" s="2" t="str">
        <f t="shared" si="58"/>
        <v/>
      </c>
      <c r="EG17" s="3" t="str">
        <f t="shared" si="59"/>
        <v/>
      </c>
      <c r="EI17" s="9" t="str">
        <f>IF(ISBLANK(Fran!$A17)," ",Fran!$A17)</f>
        <v xml:space="preserve"> </v>
      </c>
      <c r="EJ17" s="10" t="str">
        <f>IF(ISBLANK(Fran!$B17)," ",Fran!$B17)</f>
        <v xml:space="preserve"> </v>
      </c>
      <c r="EK17" s="29"/>
      <c r="EL17" s="29"/>
      <c r="EM17" s="2" t="str">
        <f t="shared" si="60"/>
        <v/>
      </c>
      <c r="EN17" s="3" t="str">
        <f t="shared" si="61"/>
        <v/>
      </c>
      <c r="EO17" s="29"/>
      <c r="EP17" s="29"/>
      <c r="EQ17" s="2" t="str">
        <f t="shared" si="62"/>
        <v/>
      </c>
      <c r="ER17" s="3" t="str">
        <f t="shared" si="63"/>
        <v/>
      </c>
      <c r="ES17" s="29"/>
      <c r="ET17" s="29"/>
      <c r="EU17" s="2" t="str">
        <f t="shared" si="64"/>
        <v/>
      </c>
      <c r="EV17" s="3" t="str">
        <f t="shared" si="65"/>
        <v/>
      </c>
      <c r="EW17" s="29"/>
      <c r="EX17" s="29"/>
      <c r="EY17" s="2" t="str">
        <f t="shared" si="66"/>
        <v/>
      </c>
      <c r="EZ17" s="3" t="str">
        <f t="shared" si="67"/>
        <v/>
      </c>
      <c r="FA17" s="29"/>
      <c r="FB17" s="29"/>
      <c r="FC17" s="2" t="str">
        <f t="shared" si="68"/>
        <v/>
      </c>
      <c r="FD17" s="3" t="str">
        <f t="shared" si="69"/>
        <v/>
      </c>
      <c r="FF17" s="9" t="str">
        <f>IF(ISBLANK(Fran!$A17)," ",Fran!$A17)</f>
        <v xml:space="preserve"> </v>
      </c>
      <c r="FG17" s="10" t="str">
        <f>IF(ISBLANK(Fran!$B17)," ",Fran!$B17)</f>
        <v xml:space="preserve"> </v>
      </c>
      <c r="FH17" s="29"/>
      <c r="FI17" s="29"/>
      <c r="FJ17" s="2" t="str">
        <f t="shared" si="70"/>
        <v/>
      </c>
      <c r="FK17" s="3" t="str">
        <f t="shared" si="71"/>
        <v/>
      </c>
      <c r="FL17" s="29"/>
      <c r="FM17" s="29"/>
      <c r="FN17" s="2" t="str">
        <f t="shared" si="72"/>
        <v/>
      </c>
      <c r="FO17" s="3" t="str">
        <f t="shared" si="73"/>
        <v/>
      </c>
      <c r="FP17" s="29"/>
      <c r="FQ17" s="29"/>
      <c r="FR17" s="2" t="str">
        <f t="shared" si="74"/>
        <v/>
      </c>
      <c r="FS17" s="3" t="str">
        <f t="shared" si="75"/>
        <v/>
      </c>
      <c r="FT17" s="29"/>
      <c r="FU17" s="29"/>
      <c r="FV17" s="2" t="str">
        <f t="shared" si="76"/>
        <v/>
      </c>
      <c r="FW17" s="3" t="str">
        <f t="shared" si="77"/>
        <v/>
      </c>
      <c r="FX17" s="29"/>
      <c r="FY17" s="29"/>
      <c r="FZ17" s="2" t="str">
        <f t="shared" si="78"/>
        <v/>
      </c>
      <c r="GA17" s="3" t="str">
        <f t="shared" si="79"/>
        <v/>
      </c>
      <c r="GC17" s="9" t="str">
        <f>IF(ISBLANK(Fran!A17)," ",Fran!A17)</f>
        <v xml:space="preserve"> </v>
      </c>
      <c r="GD17" s="10" t="str">
        <f>IF(ISBLANK(Fran!B17)," ",Fran!B17)</f>
        <v xml:space="preserve"> </v>
      </c>
      <c r="GE17" s="29"/>
      <c r="GF17" s="29"/>
      <c r="GG17" s="2" t="str">
        <f t="shared" si="80"/>
        <v/>
      </c>
      <c r="GH17" s="3" t="str">
        <f t="shared" si="81"/>
        <v/>
      </c>
      <c r="GI17" s="29"/>
      <c r="GJ17" s="29"/>
      <c r="GK17" s="2" t="str">
        <f t="shared" si="82"/>
        <v/>
      </c>
      <c r="GL17" s="3" t="str">
        <f t="shared" si="83"/>
        <v/>
      </c>
      <c r="GM17" s="29"/>
      <c r="GN17" s="29"/>
      <c r="GO17" s="2" t="str">
        <f t="shared" si="84"/>
        <v/>
      </c>
      <c r="GP17" s="3" t="str">
        <f t="shared" si="85"/>
        <v/>
      </c>
      <c r="GQ17" s="29"/>
      <c r="GR17" s="29"/>
      <c r="GS17" s="2" t="str">
        <f t="shared" si="86"/>
        <v/>
      </c>
      <c r="GT17" s="3" t="str">
        <f t="shared" si="87"/>
        <v/>
      </c>
      <c r="GU17" s="29"/>
      <c r="GV17" s="29"/>
      <c r="GW17" s="2" t="str">
        <f t="shared" si="88"/>
        <v/>
      </c>
      <c r="GX17" s="3" t="str">
        <f t="shared" si="89"/>
        <v/>
      </c>
      <c r="GZ17" s="9" t="str">
        <f>IF(ISBLANK(Fran!A17)," ",Fran!A17)</f>
        <v xml:space="preserve"> </v>
      </c>
      <c r="HA17" s="10" t="str">
        <f>IF(ISBLANK(Fran!B17)," ",Fran!B17)</f>
        <v xml:space="preserve"> </v>
      </c>
      <c r="HB17" s="29"/>
      <c r="HC17" s="29"/>
      <c r="HD17" s="2" t="str">
        <f t="shared" si="90"/>
        <v/>
      </c>
      <c r="HE17" s="3" t="str">
        <f t="shared" si="91"/>
        <v/>
      </c>
      <c r="HF17" s="29"/>
      <c r="HG17" s="29"/>
      <c r="HH17" s="2" t="str">
        <f t="shared" si="92"/>
        <v/>
      </c>
      <c r="HI17" s="3" t="str">
        <f t="shared" si="93"/>
        <v/>
      </c>
      <c r="HJ17" s="29"/>
      <c r="HK17" s="29"/>
      <c r="HL17" s="2" t="str">
        <f t="shared" si="94"/>
        <v/>
      </c>
      <c r="HM17" s="3" t="str">
        <f t="shared" si="95"/>
        <v/>
      </c>
      <c r="HN17" s="29"/>
      <c r="HO17" s="29"/>
      <c r="HP17" s="2" t="str">
        <f t="shared" si="96"/>
        <v/>
      </c>
      <c r="HQ17" s="3" t="str">
        <f t="shared" si="97"/>
        <v/>
      </c>
      <c r="HR17" s="29"/>
      <c r="HS17" s="29"/>
      <c r="HT17" s="2" t="str">
        <f t="shared" si="98"/>
        <v/>
      </c>
      <c r="HU17" s="3" t="str">
        <f t="shared" si="99"/>
        <v/>
      </c>
      <c r="HW17" s="9" t="str">
        <f>IF(ISBLANK(Fran!$A17)," ",Fran!$A17)</f>
        <v xml:space="preserve"> </v>
      </c>
      <c r="HX17" s="10" t="str">
        <f>IF(ISBLANK(Fran!$B17)," ",Fran!$B17)</f>
        <v xml:space="preserve"> </v>
      </c>
      <c r="HY17" s="29"/>
      <c r="HZ17" s="29"/>
      <c r="IA17" s="2" t="str">
        <f t="shared" si="100"/>
        <v/>
      </c>
      <c r="IB17" s="3" t="str">
        <f t="shared" si="101"/>
        <v/>
      </c>
      <c r="IC17" s="29"/>
      <c r="ID17" s="29"/>
      <c r="IE17" s="2" t="str">
        <f t="shared" si="102"/>
        <v/>
      </c>
      <c r="IF17" s="3" t="str">
        <f t="shared" si="103"/>
        <v/>
      </c>
      <c r="IG17" s="29"/>
      <c r="IH17" s="29"/>
      <c r="II17" s="2" t="str">
        <f t="shared" si="104"/>
        <v/>
      </c>
      <c r="IJ17" s="3" t="str">
        <f t="shared" si="105"/>
        <v/>
      </c>
      <c r="IK17" s="29"/>
      <c r="IL17" s="29"/>
      <c r="IM17" s="2" t="str">
        <f t="shared" si="106"/>
        <v/>
      </c>
      <c r="IN17" s="3" t="str">
        <f t="shared" si="107"/>
        <v/>
      </c>
      <c r="IO17" s="29"/>
      <c r="IP17" s="29"/>
      <c r="IQ17" s="2" t="str">
        <f t="shared" si="108"/>
        <v/>
      </c>
      <c r="IR17" s="3" t="str">
        <f t="shared" si="109"/>
        <v/>
      </c>
      <c r="IS17" s="104"/>
      <c r="IT17" s="9" t="str">
        <f>IF(ISBLANK(Fran!$A17)," ",Fran!$A17)</f>
        <v xml:space="preserve"> </v>
      </c>
      <c r="IU17" s="10" t="str">
        <f>IF(ISBLANK(Fran!$B17)," ",Fran!$B17)</f>
        <v xml:space="preserve"> </v>
      </c>
      <c r="IV17" s="29"/>
      <c r="IW17" s="29"/>
      <c r="IX17" s="2" t="str">
        <f t="shared" si="110"/>
        <v/>
      </c>
      <c r="IY17" s="3" t="str">
        <f t="shared" si="111"/>
        <v/>
      </c>
      <c r="IZ17" s="29"/>
      <c r="JA17" s="29"/>
      <c r="JB17" s="2" t="str">
        <f t="shared" si="112"/>
        <v/>
      </c>
      <c r="JC17" s="3" t="str">
        <f t="shared" si="113"/>
        <v/>
      </c>
      <c r="JD17" s="29"/>
      <c r="JE17" s="29"/>
      <c r="JF17" s="2" t="str">
        <f t="shared" si="114"/>
        <v/>
      </c>
      <c r="JG17" s="3" t="str">
        <f t="shared" si="115"/>
        <v/>
      </c>
      <c r="JH17" s="29"/>
      <c r="JI17" s="29"/>
      <c r="JJ17" s="2" t="str">
        <f t="shared" si="116"/>
        <v/>
      </c>
      <c r="JK17" s="3" t="str">
        <f t="shared" si="117"/>
        <v/>
      </c>
      <c r="JL17" s="29"/>
      <c r="JM17" s="29"/>
      <c r="JN17" s="2" t="str">
        <f t="shared" si="118"/>
        <v/>
      </c>
      <c r="JO17" s="3" t="str">
        <f t="shared" si="119"/>
        <v/>
      </c>
      <c r="JQ17" s="9" t="str">
        <f>IF(ISBLANK(Fran!$A17)," ",Fran!$A17)</f>
        <v xml:space="preserve"> </v>
      </c>
      <c r="JR17" s="10" t="str">
        <f>IF(ISBLANK(Fran!$B17)," ",Fran!$B17)</f>
        <v xml:space="preserve"> </v>
      </c>
      <c r="JS17" s="29"/>
      <c r="JT17" s="29"/>
      <c r="JU17" s="2" t="str">
        <f t="shared" si="120"/>
        <v/>
      </c>
      <c r="JV17" s="3" t="str">
        <f t="shared" si="121"/>
        <v/>
      </c>
      <c r="JW17" s="29"/>
      <c r="JX17" s="29"/>
      <c r="JY17" s="2" t="str">
        <f t="shared" si="122"/>
        <v/>
      </c>
      <c r="JZ17" s="3" t="str">
        <f t="shared" si="123"/>
        <v/>
      </c>
      <c r="KA17" s="29"/>
      <c r="KB17" s="29"/>
      <c r="KC17" s="2" t="str">
        <f t="shared" si="124"/>
        <v/>
      </c>
      <c r="KD17" s="3" t="str">
        <f t="shared" si="125"/>
        <v/>
      </c>
      <c r="KE17" s="29"/>
      <c r="KF17" s="29"/>
      <c r="KG17" s="2" t="str">
        <f t="shared" si="126"/>
        <v/>
      </c>
      <c r="KH17" s="3" t="str">
        <f t="shared" si="127"/>
        <v/>
      </c>
      <c r="KI17" s="29"/>
      <c r="KJ17" s="29"/>
      <c r="KK17" s="2" t="str">
        <f t="shared" si="128"/>
        <v/>
      </c>
      <c r="KL17" s="3" t="str">
        <f t="shared" si="129"/>
        <v/>
      </c>
      <c r="KN17" s="9" t="str">
        <f>IF(ISBLANK(Fran!$A17)," ",Fran!$A17)</f>
        <v xml:space="preserve"> </v>
      </c>
      <c r="KO17" s="10" t="str">
        <f>IF(ISBLANK(Fran!$B17)," ",Fran!$B17)</f>
        <v xml:space="preserve"> </v>
      </c>
      <c r="KP17" s="29"/>
      <c r="KQ17" s="29"/>
      <c r="KR17" s="2" t="str">
        <f t="shared" si="130"/>
        <v/>
      </c>
      <c r="KS17" s="3" t="str">
        <f t="shared" si="131"/>
        <v/>
      </c>
      <c r="KT17" s="29"/>
      <c r="KU17" s="29"/>
      <c r="KV17" s="2" t="str">
        <f t="shared" si="132"/>
        <v/>
      </c>
      <c r="KW17" s="3" t="str">
        <f t="shared" si="133"/>
        <v/>
      </c>
      <c r="KX17" s="29"/>
      <c r="KY17" s="29"/>
      <c r="KZ17" s="2" t="str">
        <f t="shared" si="134"/>
        <v/>
      </c>
      <c r="LA17" s="3" t="str">
        <f t="shared" si="135"/>
        <v/>
      </c>
    </row>
    <row r="18" spans="1:313">
      <c r="A18" s="7" t="str">
        <f>IF(ISBLANK(Fran!A18)," ",Fran!A18)</f>
        <v xml:space="preserve"> </v>
      </c>
      <c r="B18" s="8" t="str">
        <f>IF(ISBLANK(Fran!B18)," ",Fran!B18)</f>
        <v xml:space="preserve"> </v>
      </c>
      <c r="C18" s="28"/>
      <c r="D18" s="28"/>
      <c r="E18" s="12" t="str">
        <f t="shared" si="0"/>
        <v/>
      </c>
      <c r="F18" s="11" t="str">
        <f t="shared" si="1"/>
        <v/>
      </c>
      <c r="G18" s="28"/>
      <c r="H18" s="28"/>
      <c r="I18" s="12" t="str">
        <f t="shared" si="2"/>
        <v/>
      </c>
      <c r="J18" s="11" t="str">
        <f t="shared" si="3"/>
        <v/>
      </c>
      <c r="K18" s="28"/>
      <c r="L18" s="28"/>
      <c r="M18" s="12" t="str">
        <f t="shared" si="4"/>
        <v/>
      </c>
      <c r="N18" s="11" t="str">
        <f t="shared" si="5"/>
        <v/>
      </c>
      <c r="O18" s="28"/>
      <c r="P18" s="28"/>
      <c r="Q18" s="12" t="str">
        <f t="shared" si="6"/>
        <v/>
      </c>
      <c r="R18" s="11" t="str">
        <f t="shared" si="7"/>
        <v/>
      </c>
      <c r="S18" s="28"/>
      <c r="T18" s="28"/>
      <c r="U18" s="12" t="str">
        <f t="shared" si="8"/>
        <v/>
      </c>
      <c r="V18" s="11" t="str">
        <f t="shared" si="9"/>
        <v/>
      </c>
      <c r="W18" s="104"/>
      <c r="X18" s="7" t="str">
        <f>IF(ISBLANK(Fran!A18)," ",Fran!A18)</f>
        <v xml:space="preserve"> </v>
      </c>
      <c r="Y18" s="8" t="str">
        <f>IF(ISBLANK(Fran!B18)," ",Fran!B18)</f>
        <v xml:space="preserve"> </v>
      </c>
      <c r="Z18" s="28"/>
      <c r="AA18" s="28"/>
      <c r="AB18" s="12" t="str">
        <f t="shared" si="10"/>
        <v/>
      </c>
      <c r="AC18" s="11" t="str">
        <f t="shared" si="11"/>
        <v/>
      </c>
      <c r="AD18" s="28"/>
      <c r="AE18" s="28"/>
      <c r="AF18" s="12" t="str">
        <f t="shared" si="12"/>
        <v/>
      </c>
      <c r="AG18" s="11" t="str">
        <f t="shared" si="13"/>
        <v/>
      </c>
      <c r="AH18" s="28"/>
      <c r="AI18" s="28"/>
      <c r="AJ18" s="12" t="str">
        <f t="shared" si="14"/>
        <v/>
      </c>
      <c r="AK18" s="11" t="str">
        <f t="shared" si="15"/>
        <v/>
      </c>
      <c r="AL18" s="28"/>
      <c r="AM18" s="28"/>
      <c r="AN18" s="12" t="str">
        <f t="shared" si="16"/>
        <v/>
      </c>
      <c r="AO18" s="11" t="str">
        <f t="shared" si="17"/>
        <v/>
      </c>
      <c r="AP18" s="28"/>
      <c r="AQ18" s="28"/>
      <c r="AR18" s="12" t="str">
        <f t="shared" si="18"/>
        <v/>
      </c>
      <c r="AS18" s="11" t="str">
        <f t="shared" si="19"/>
        <v/>
      </c>
      <c r="AU18" s="7" t="str">
        <f>IF(ISBLANK(Fran!A18)," ",Fran!A18)</f>
        <v xml:space="preserve"> </v>
      </c>
      <c r="AV18" s="8" t="str">
        <f>IF(ISBLANK(Fran!B18)," ",Fran!B18)</f>
        <v xml:space="preserve"> </v>
      </c>
      <c r="AW18" s="28"/>
      <c r="AX18" s="28"/>
      <c r="AY18" s="12" t="str">
        <f t="shared" si="20"/>
        <v/>
      </c>
      <c r="AZ18" s="11" t="str">
        <f t="shared" si="21"/>
        <v/>
      </c>
      <c r="BA18" s="28"/>
      <c r="BB18" s="28"/>
      <c r="BC18" s="12" t="str">
        <f t="shared" si="22"/>
        <v/>
      </c>
      <c r="BD18" s="11" t="str">
        <f t="shared" si="23"/>
        <v/>
      </c>
      <c r="BE18" s="28"/>
      <c r="BF18" s="28"/>
      <c r="BG18" s="12" t="str">
        <f t="shared" si="24"/>
        <v/>
      </c>
      <c r="BH18" s="11" t="str">
        <f t="shared" si="25"/>
        <v/>
      </c>
      <c r="BI18" s="28"/>
      <c r="BJ18" s="28"/>
      <c r="BK18" s="12" t="str">
        <f t="shared" si="26"/>
        <v/>
      </c>
      <c r="BL18" s="11" t="str">
        <f t="shared" si="27"/>
        <v/>
      </c>
      <c r="BM18" s="28"/>
      <c r="BN18" s="28"/>
      <c r="BO18" s="12" t="str">
        <f t="shared" si="28"/>
        <v/>
      </c>
      <c r="BP18" s="11" t="str">
        <f t="shared" si="29"/>
        <v/>
      </c>
      <c r="BR18" s="7" t="str">
        <f>IF(ISBLANK(Fran!A18)," ",Fran!A18)</f>
        <v xml:space="preserve"> </v>
      </c>
      <c r="BS18" s="8" t="str">
        <f>IF(ISBLANK(Fran!B18)," ",Fran!B18)</f>
        <v xml:space="preserve"> </v>
      </c>
      <c r="BT18" s="28"/>
      <c r="BU18" s="28"/>
      <c r="BV18" s="12" t="str">
        <f t="shared" si="30"/>
        <v/>
      </c>
      <c r="BW18" s="11" t="str">
        <f t="shared" si="31"/>
        <v/>
      </c>
      <c r="BX18" s="28"/>
      <c r="BY18" s="28"/>
      <c r="BZ18" s="12" t="str">
        <f t="shared" si="32"/>
        <v/>
      </c>
      <c r="CA18" s="11" t="str">
        <f t="shared" si="33"/>
        <v/>
      </c>
      <c r="CB18" s="28"/>
      <c r="CC18" s="28"/>
      <c r="CD18" s="12" t="str">
        <f t="shared" si="34"/>
        <v/>
      </c>
      <c r="CE18" s="11" t="str">
        <f t="shared" si="35"/>
        <v/>
      </c>
      <c r="CF18" s="28"/>
      <c r="CG18" s="28"/>
      <c r="CH18" s="12" t="str">
        <f t="shared" si="36"/>
        <v/>
      </c>
      <c r="CI18" s="11" t="str">
        <f t="shared" si="37"/>
        <v/>
      </c>
      <c r="CJ18" s="28"/>
      <c r="CK18" s="28"/>
      <c r="CL18" s="12" t="str">
        <f t="shared" si="38"/>
        <v/>
      </c>
      <c r="CM18" s="11" t="str">
        <f t="shared" si="39"/>
        <v/>
      </c>
      <c r="CO18" s="7" t="str">
        <f>IF(ISBLANK(Fran!A18)," ",Fran!A18)</f>
        <v xml:space="preserve"> </v>
      </c>
      <c r="CP18" s="8" t="str">
        <f>IF(ISBLANK(Fran!B18)," ",Fran!B18)</f>
        <v xml:space="preserve"> </v>
      </c>
      <c r="CQ18" s="28"/>
      <c r="CR18" s="28"/>
      <c r="CS18" s="12" t="str">
        <f t="shared" si="40"/>
        <v/>
      </c>
      <c r="CT18" s="11" t="str">
        <f t="shared" si="41"/>
        <v/>
      </c>
      <c r="CU18" s="28"/>
      <c r="CV18" s="28"/>
      <c r="CW18" s="12" t="str">
        <f t="shared" si="42"/>
        <v/>
      </c>
      <c r="CX18" s="11" t="str">
        <f t="shared" si="43"/>
        <v/>
      </c>
      <c r="CY18" s="28"/>
      <c r="CZ18" s="28"/>
      <c r="DA18" s="12" t="str">
        <f t="shared" si="44"/>
        <v/>
      </c>
      <c r="DB18" s="11" t="str">
        <f t="shared" si="45"/>
        <v/>
      </c>
      <c r="DC18" s="28"/>
      <c r="DD18" s="28"/>
      <c r="DE18" s="12" t="str">
        <f t="shared" si="46"/>
        <v/>
      </c>
      <c r="DF18" s="11" t="str">
        <f t="shared" si="47"/>
        <v/>
      </c>
      <c r="DG18" s="28"/>
      <c r="DH18" s="28"/>
      <c r="DI18" s="12" t="str">
        <f t="shared" si="48"/>
        <v/>
      </c>
      <c r="DJ18" s="11" t="str">
        <f t="shared" si="49"/>
        <v/>
      </c>
      <c r="DL18" s="7" t="str">
        <f>IF(ISBLANK(Fran!A18)," ",Fran!A18)</f>
        <v xml:space="preserve"> </v>
      </c>
      <c r="DM18" s="8" t="str">
        <f>IF(ISBLANK(Fran!B18)," ",Fran!B18)</f>
        <v xml:space="preserve"> </v>
      </c>
      <c r="DN18" s="28"/>
      <c r="DO18" s="28"/>
      <c r="DP18" s="12" t="str">
        <f t="shared" si="50"/>
        <v/>
      </c>
      <c r="DQ18" s="11" t="str">
        <f t="shared" si="51"/>
        <v/>
      </c>
      <c r="DR18" s="28"/>
      <c r="DS18" s="28"/>
      <c r="DT18" s="12" t="str">
        <f t="shared" si="52"/>
        <v/>
      </c>
      <c r="DU18" s="11" t="str">
        <f t="shared" si="53"/>
        <v/>
      </c>
      <c r="DV18" s="28"/>
      <c r="DW18" s="28"/>
      <c r="DX18" s="12" t="str">
        <f t="shared" si="54"/>
        <v/>
      </c>
      <c r="DY18" s="11" t="str">
        <f t="shared" si="55"/>
        <v/>
      </c>
      <c r="DZ18" s="28"/>
      <c r="EA18" s="28"/>
      <c r="EB18" s="12" t="str">
        <f t="shared" si="56"/>
        <v/>
      </c>
      <c r="EC18" s="11" t="str">
        <f t="shared" si="57"/>
        <v/>
      </c>
      <c r="ED18" s="28"/>
      <c r="EE18" s="28"/>
      <c r="EF18" s="12" t="str">
        <f t="shared" si="58"/>
        <v/>
      </c>
      <c r="EG18" s="11" t="str">
        <f t="shared" si="59"/>
        <v/>
      </c>
      <c r="EI18" s="7" t="str">
        <f>IF(ISBLANK(Fran!$A18)," ",Fran!$A18)</f>
        <v xml:space="preserve"> </v>
      </c>
      <c r="EJ18" s="8" t="str">
        <f>IF(ISBLANK(Fran!$B18)," ",Fran!$B18)</f>
        <v xml:space="preserve"> </v>
      </c>
      <c r="EK18" s="28"/>
      <c r="EL18" s="28"/>
      <c r="EM18" s="12" t="str">
        <f t="shared" si="60"/>
        <v/>
      </c>
      <c r="EN18" s="11" t="str">
        <f t="shared" si="61"/>
        <v/>
      </c>
      <c r="EO18" s="28"/>
      <c r="EP18" s="28"/>
      <c r="EQ18" s="12" t="str">
        <f t="shared" si="62"/>
        <v/>
      </c>
      <c r="ER18" s="11" t="str">
        <f t="shared" si="63"/>
        <v/>
      </c>
      <c r="ES18" s="28"/>
      <c r="ET18" s="28"/>
      <c r="EU18" s="12" t="str">
        <f t="shared" si="64"/>
        <v/>
      </c>
      <c r="EV18" s="11" t="str">
        <f t="shared" si="65"/>
        <v/>
      </c>
      <c r="EW18" s="28"/>
      <c r="EX18" s="28"/>
      <c r="EY18" s="12" t="str">
        <f t="shared" si="66"/>
        <v/>
      </c>
      <c r="EZ18" s="11" t="str">
        <f t="shared" si="67"/>
        <v/>
      </c>
      <c r="FA18" s="28"/>
      <c r="FB18" s="28"/>
      <c r="FC18" s="12" t="str">
        <f t="shared" si="68"/>
        <v/>
      </c>
      <c r="FD18" s="11" t="str">
        <f t="shared" si="69"/>
        <v/>
      </c>
      <c r="FF18" s="7" t="str">
        <f>IF(ISBLANK(Fran!$A18)," ",Fran!$A18)</f>
        <v xml:space="preserve"> </v>
      </c>
      <c r="FG18" s="8" t="str">
        <f>IF(ISBLANK(Fran!$B18)," ",Fran!$B18)</f>
        <v xml:space="preserve"> </v>
      </c>
      <c r="FH18" s="28"/>
      <c r="FI18" s="28"/>
      <c r="FJ18" s="12" t="str">
        <f t="shared" si="70"/>
        <v/>
      </c>
      <c r="FK18" s="11" t="str">
        <f t="shared" si="71"/>
        <v/>
      </c>
      <c r="FL18" s="28"/>
      <c r="FM18" s="28"/>
      <c r="FN18" s="12" t="str">
        <f t="shared" si="72"/>
        <v/>
      </c>
      <c r="FO18" s="11" t="str">
        <f t="shared" si="73"/>
        <v/>
      </c>
      <c r="FP18" s="28"/>
      <c r="FQ18" s="28"/>
      <c r="FR18" s="12" t="str">
        <f t="shared" si="74"/>
        <v/>
      </c>
      <c r="FS18" s="11" t="str">
        <f t="shared" si="75"/>
        <v/>
      </c>
      <c r="FT18" s="28"/>
      <c r="FU18" s="28"/>
      <c r="FV18" s="12" t="str">
        <f t="shared" si="76"/>
        <v/>
      </c>
      <c r="FW18" s="11" t="str">
        <f t="shared" si="77"/>
        <v/>
      </c>
      <c r="FX18" s="28"/>
      <c r="FY18" s="28"/>
      <c r="FZ18" s="12" t="str">
        <f t="shared" si="78"/>
        <v/>
      </c>
      <c r="GA18" s="11" t="str">
        <f t="shared" si="79"/>
        <v/>
      </c>
      <c r="GC18" s="7" t="str">
        <f>IF(ISBLANK(Fran!A18)," ",Fran!A18)</f>
        <v xml:space="preserve"> </v>
      </c>
      <c r="GD18" s="8" t="str">
        <f>IF(ISBLANK(Fran!B18)," ",Fran!B18)</f>
        <v xml:space="preserve"> </v>
      </c>
      <c r="GE18" s="28"/>
      <c r="GF18" s="28"/>
      <c r="GG18" s="12" t="str">
        <f t="shared" si="80"/>
        <v/>
      </c>
      <c r="GH18" s="11" t="str">
        <f t="shared" si="81"/>
        <v/>
      </c>
      <c r="GI18" s="28"/>
      <c r="GJ18" s="28"/>
      <c r="GK18" s="12" t="str">
        <f t="shared" si="82"/>
        <v/>
      </c>
      <c r="GL18" s="11" t="str">
        <f t="shared" si="83"/>
        <v/>
      </c>
      <c r="GM18" s="28"/>
      <c r="GN18" s="28"/>
      <c r="GO18" s="12" t="str">
        <f t="shared" si="84"/>
        <v/>
      </c>
      <c r="GP18" s="11" t="str">
        <f t="shared" si="85"/>
        <v/>
      </c>
      <c r="GQ18" s="28"/>
      <c r="GR18" s="28"/>
      <c r="GS18" s="12" t="str">
        <f t="shared" si="86"/>
        <v/>
      </c>
      <c r="GT18" s="11" t="str">
        <f t="shared" si="87"/>
        <v/>
      </c>
      <c r="GU18" s="28"/>
      <c r="GV18" s="28"/>
      <c r="GW18" s="12" t="str">
        <f t="shared" si="88"/>
        <v/>
      </c>
      <c r="GX18" s="11" t="str">
        <f t="shared" si="89"/>
        <v/>
      </c>
      <c r="GZ18" s="7" t="str">
        <f>IF(ISBLANK(Fran!A18)," ",Fran!A18)</f>
        <v xml:space="preserve"> </v>
      </c>
      <c r="HA18" s="8" t="str">
        <f>IF(ISBLANK(Fran!B18)," ",Fran!B18)</f>
        <v xml:space="preserve"> </v>
      </c>
      <c r="HB18" s="28"/>
      <c r="HC18" s="28"/>
      <c r="HD18" s="12" t="str">
        <f t="shared" si="90"/>
        <v/>
      </c>
      <c r="HE18" s="11" t="str">
        <f t="shared" si="91"/>
        <v/>
      </c>
      <c r="HF18" s="28"/>
      <c r="HG18" s="28"/>
      <c r="HH18" s="12" t="str">
        <f t="shared" si="92"/>
        <v/>
      </c>
      <c r="HI18" s="11" t="str">
        <f t="shared" si="93"/>
        <v/>
      </c>
      <c r="HJ18" s="28"/>
      <c r="HK18" s="28"/>
      <c r="HL18" s="12" t="str">
        <f t="shared" si="94"/>
        <v/>
      </c>
      <c r="HM18" s="11" t="str">
        <f t="shared" si="95"/>
        <v/>
      </c>
      <c r="HN18" s="28"/>
      <c r="HO18" s="28"/>
      <c r="HP18" s="12" t="str">
        <f t="shared" si="96"/>
        <v/>
      </c>
      <c r="HQ18" s="11" t="str">
        <f t="shared" si="97"/>
        <v/>
      </c>
      <c r="HR18" s="28"/>
      <c r="HS18" s="28"/>
      <c r="HT18" s="12" t="str">
        <f t="shared" si="98"/>
        <v/>
      </c>
      <c r="HU18" s="11" t="str">
        <f t="shared" si="99"/>
        <v/>
      </c>
      <c r="HW18" s="7" t="str">
        <f>IF(ISBLANK(Fran!$A18)," ",Fran!$A18)</f>
        <v xml:space="preserve"> </v>
      </c>
      <c r="HX18" s="8" t="str">
        <f>IF(ISBLANK(Fran!$B18)," ",Fran!$B18)</f>
        <v xml:space="preserve"> </v>
      </c>
      <c r="HY18" s="28"/>
      <c r="HZ18" s="28"/>
      <c r="IA18" s="12" t="str">
        <f t="shared" si="100"/>
        <v/>
      </c>
      <c r="IB18" s="11" t="str">
        <f t="shared" si="101"/>
        <v/>
      </c>
      <c r="IC18" s="28"/>
      <c r="ID18" s="28"/>
      <c r="IE18" s="12" t="str">
        <f t="shared" si="102"/>
        <v/>
      </c>
      <c r="IF18" s="11" t="str">
        <f t="shared" si="103"/>
        <v/>
      </c>
      <c r="IG18" s="28"/>
      <c r="IH18" s="28"/>
      <c r="II18" s="12" t="str">
        <f t="shared" si="104"/>
        <v/>
      </c>
      <c r="IJ18" s="11" t="str">
        <f t="shared" si="105"/>
        <v/>
      </c>
      <c r="IK18" s="28"/>
      <c r="IL18" s="28"/>
      <c r="IM18" s="12" t="str">
        <f t="shared" si="106"/>
        <v/>
      </c>
      <c r="IN18" s="11" t="str">
        <f t="shared" si="107"/>
        <v/>
      </c>
      <c r="IO18" s="28"/>
      <c r="IP18" s="28"/>
      <c r="IQ18" s="12" t="str">
        <f t="shared" si="108"/>
        <v/>
      </c>
      <c r="IR18" s="11" t="str">
        <f t="shared" si="109"/>
        <v/>
      </c>
      <c r="IS18" s="104"/>
      <c r="IT18" s="7" t="str">
        <f>IF(ISBLANK(Fran!$A18)," ",Fran!$A18)</f>
        <v xml:space="preserve"> </v>
      </c>
      <c r="IU18" s="8" t="str">
        <f>IF(ISBLANK(Fran!$B18)," ",Fran!$B18)</f>
        <v xml:space="preserve"> </v>
      </c>
      <c r="IV18" s="28"/>
      <c r="IW18" s="28"/>
      <c r="IX18" s="12" t="str">
        <f t="shared" si="110"/>
        <v/>
      </c>
      <c r="IY18" s="11" t="str">
        <f t="shared" si="111"/>
        <v/>
      </c>
      <c r="IZ18" s="28"/>
      <c r="JA18" s="28"/>
      <c r="JB18" s="12" t="str">
        <f t="shared" si="112"/>
        <v/>
      </c>
      <c r="JC18" s="11" t="str">
        <f t="shared" si="113"/>
        <v/>
      </c>
      <c r="JD18" s="28"/>
      <c r="JE18" s="28"/>
      <c r="JF18" s="12" t="str">
        <f t="shared" si="114"/>
        <v/>
      </c>
      <c r="JG18" s="11" t="str">
        <f t="shared" si="115"/>
        <v/>
      </c>
      <c r="JH18" s="28"/>
      <c r="JI18" s="28"/>
      <c r="JJ18" s="12" t="str">
        <f t="shared" si="116"/>
        <v/>
      </c>
      <c r="JK18" s="11" t="str">
        <f t="shared" si="117"/>
        <v/>
      </c>
      <c r="JL18" s="28"/>
      <c r="JM18" s="28"/>
      <c r="JN18" s="12" t="str">
        <f t="shared" si="118"/>
        <v/>
      </c>
      <c r="JO18" s="11" t="str">
        <f t="shared" si="119"/>
        <v/>
      </c>
      <c r="JQ18" s="7" t="str">
        <f>IF(ISBLANK(Fran!$A18)," ",Fran!$A18)</f>
        <v xml:space="preserve"> </v>
      </c>
      <c r="JR18" s="8" t="str">
        <f>IF(ISBLANK(Fran!$B18)," ",Fran!$B18)</f>
        <v xml:space="preserve"> </v>
      </c>
      <c r="JS18" s="28"/>
      <c r="JT18" s="28"/>
      <c r="JU18" s="12" t="str">
        <f t="shared" si="120"/>
        <v/>
      </c>
      <c r="JV18" s="11" t="str">
        <f t="shared" si="121"/>
        <v/>
      </c>
      <c r="JW18" s="28"/>
      <c r="JX18" s="28"/>
      <c r="JY18" s="12" t="str">
        <f t="shared" si="122"/>
        <v/>
      </c>
      <c r="JZ18" s="11" t="str">
        <f t="shared" si="123"/>
        <v/>
      </c>
      <c r="KA18" s="28"/>
      <c r="KB18" s="28"/>
      <c r="KC18" s="12" t="str">
        <f t="shared" si="124"/>
        <v/>
      </c>
      <c r="KD18" s="11" t="str">
        <f t="shared" si="125"/>
        <v/>
      </c>
      <c r="KE18" s="28"/>
      <c r="KF18" s="28"/>
      <c r="KG18" s="12" t="str">
        <f t="shared" si="126"/>
        <v/>
      </c>
      <c r="KH18" s="11" t="str">
        <f t="shared" si="127"/>
        <v/>
      </c>
      <c r="KI18" s="28"/>
      <c r="KJ18" s="28"/>
      <c r="KK18" s="12" t="str">
        <f t="shared" si="128"/>
        <v/>
      </c>
      <c r="KL18" s="11" t="str">
        <f t="shared" si="129"/>
        <v/>
      </c>
      <c r="KN18" s="7" t="str">
        <f>IF(ISBLANK(Fran!$A18)," ",Fran!$A18)</f>
        <v xml:space="preserve"> </v>
      </c>
      <c r="KO18" s="8" t="str">
        <f>IF(ISBLANK(Fran!$B18)," ",Fran!$B18)</f>
        <v xml:space="preserve"> </v>
      </c>
      <c r="KP18" s="28"/>
      <c r="KQ18" s="28"/>
      <c r="KR18" s="12" t="str">
        <f t="shared" si="130"/>
        <v/>
      </c>
      <c r="KS18" s="11" t="str">
        <f t="shared" si="131"/>
        <v/>
      </c>
      <c r="KT18" s="28"/>
      <c r="KU18" s="28"/>
      <c r="KV18" s="12" t="str">
        <f t="shared" si="132"/>
        <v/>
      </c>
      <c r="KW18" s="11" t="str">
        <f t="shared" si="133"/>
        <v/>
      </c>
      <c r="KX18" s="28"/>
      <c r="KY18" s="28"/>
      <c r="KZ18" s="12" t="str">
        <f t="shared" si="134"/>
        <v/>
      </c>
      <c r="LA18" s="11" t="str">
        <f t="shared" si="135"/>
        <v/>
      </c>
    </row>
    <row r="19" spans="1:313">
      <c r="A19" s="9" t="str">
        <f>IF(ISBLANK(Fran!A19)," ",Fran!A19)</f>
        <v xml:space="preserve"> </v>
      </c>
      <c r="B19" s="10" t="str">
        <f>IF(ISBLANK(Fran!B19)," ",Fran!B19)</f>
        <v xml:space="preserve"> </v>
      </c>
      <c r="C19" s="29"/>
      <c r="D19" s="29"/>
      <c r="E19" s="2" t="str">
        <f t="shared" si="0"/>
        <v/>
      </c>
      <c r="F19" s="3" t="str">
        <f t="shared" si="1"/>
        <v/>
      </c>
      <c r="G19" s="29"/>
      <c r="H19" s="29"/>
      <c r="I19" s="2" t="str">
        <f t="shared" si="2"/>
        <v/>
      </c>
      <c r="J19" s="3" t="str">
        <f t="shared" si="3"/>
        <v/>
      </c>
      <c r="K19" s="29"/>
      <c r="L19" s="29"/>
      <c r="M19" s="2" t="str">
        <f t="shared" si="4"/>
        <v/>
      </c>
      <c r="N19" s="3" t="str">
        <f t="shared" si="5"/>
        <v/>
      </c>
      <c r="O19" s="29"/>
      <c r="P19" s="29"/>
      <c r="Q19" s="2" t="str">
        <f t="shared" si="6"/>
        <v/>
      </c>
      <c r="R19" s="3" t="str">
        <f t="shared" si="7"/>
        <v/>
      </c>
      <c r="S19" s="29"/>
      <c r="T19" s="29"/>
      <c r="U19" s="2" t="str">
        <f t="shared" si="8"/>
        <v/>
      </c>
      <c r="V19" s="3" t="str">
        <f t="shared" si="9"/>
        <v/>
      </c>
      <c r="W19" s="104"/>
      <c r="X19" s="9" t="str">
        <f>IF(ISBLANK(Fran!A19)," ",Fran!A19)</f>
        <v xml:space="preserve"> </v>
      </c>
      <c r="Y19" s="10" t="str">
        <f>IF(ISBLANK(Fran!B19)," ",Fran!B19)</f>
        <v xml:space="preserve"> </v>
      </c>
      <c r="Z19" s="29"/>
      <c r="AA19" s="29"/>
      <c r="AB19" s="2" t="str">
        <f t="shared" si="10"/>
        <v/>
      </c>
      <c r="AC19" s="3" t="str">
        <f t="shared" si="11"/>
        <v/>
      </c>
      <c r="AD19" s="29"/>
      <c r="AE19" s="29"/>
      <c r="AF19" s="2" t="str">
        <f t="shared" si="12"/>
        <v/>
      </c>
      <c r="AG19" s="3" t="str">
        <f t="shared" si="13"/>
        <v/>
      </c>
      <c r="AH19" s="29"/>
      <c r="AI19" s="29"/>
      <c r="AJ19" s="2" t="str">
        <f t="shared" si="14"/>
        <v/>
      </c>
      <c r="AK19" s="3" t="str">
        <f t="shared" si="15"/>
        <v/>
      </c>
      <c r="AL19" s="29"/>
      <c r="AM19" s="29"/>
      <c r="AN19" s="2" t="str">
        <f t="shared" si="16"/>
        <v/>
      </c>
      <c r="AO19" s="3" t="str">
        <f t="shared" si="17"/>
        <v/>
      </c>
      <c r="AP19" s="29"/>
      <c r="AQ19" s="29"/>
      <c r="AR19" s="2" t="str">
        <f t="shared" si="18"/>
        <v/>
      </c>
      <c r="AS19" s="3" t="str">
        <f t="shared" si="19"/>
        <v/>
      </c>
      <c r="AU19" s="9" t="str">
        <f>IF(ISBLANK(Fran!A19)," ",Fran!A19)</f>
        <v xml:space="preserve"> </v>
      </c>
      <c r="AV19" s="10" t="str">
        <f>IF(ISBLANK(Fran!B19)," ",Fran!B19)</f>
        <v xml:space="preserve"> </v>
      </c>
      <c r="AW19" s="29"/>
      <c r="AX19" s="29"/>
      <c r="AY19" s="2" t="str">
        <f t="shared" si="20"/>
        <v/>
      </c>
      <c r="AZ19" s="3" t="str">
        <f t="shared" si="21"/>
        <v/>
      </c>
      <c r="BA19" s="29"/>
      <c r="BB19" s="29"/>
      <c r="BC19" s="2" t="str">
        <f t="shared" si="22"/>
        <v/>
      </c>
      <c r="BD19" s="3" t="str">
        <f t="shared" si="23"/>
        <v/>
      </c>
      <c r="BE19" s="29"/>
      <c r="BF19" s="29"/>
      <c r="BG19" s="2" t="str">
        <f t="shared" si="24"/>
        <v/>
      </c>
      <c r="BH19" s="3" t="str">
        <f t="shared" si="25"/>
        <v/>
      </c>
      <c r="BI19" s="29"/>
      <c r="BJ19" s="29"/>
      <c r="BK19" s="2" t="str">
        <f t="shared" si="26"/>
        <v/>
      </c>
      <c r="BL19" s="3" t="str">
        <f t="shared" si="27"/>
        <v/>
      </c>
      <c r="BM19" s="29"/>
      <c r="BN19" s="29"/>
      <c r="BO19" s="2" t="str">
        <f t="shared" si="28"/>
        <v/>
      </c>
      <c r="BP19" s="3" t="str">
        <f t="shared" si="29"/>
        <v/>
      </c>
      <c r="BR19" s="9" t="str">
        <f>IF(ISBLANK(Fran!A19)," ",Fran!A19)</f>
        <v xml:space="preserve"> </v>
      </c>
      <c r="BS19" s="10" t="str">
        <f>IF(ISBLANK(Fran!B19)," ",Fran!B19)</f>
        <v xml:space="preserve"> </v>
      </c>
      <c r="BT19" s="29"/>
      <c r="BU19" s="29"/>
      <c r="BV19" s="2" t="str">
        <f t="shared" si="30"/>
        <v/>
      </c>
      <c r="BW19" s="3" t="str">
        <f t="shared" si="31"/>
        <v/>
      </c>
      <c r="BX19" s="29"/>
      <c r="BY19" s="29"/>
      <c r="BZ19" s="2" t="str">
        <f t="shared" si="32"/>
        <v/>
      </c>
      <c r="CA19" s="3" t="str">
        <f t="shared" si="33"/>
        <v/>
      </c>
      <c r="CB19" s="29"/>
      <c r="CC19" s="29"/>
      <c r="CD19" s="2" t="str">
        <f t="shared" si="34"/>
        <v/>
      </c>
      <c r="CE19" s="3" t="str">
        <f t="shared" si="35"/>
        <v/>
      </c>
      <c r="CF19" s="29"/>
      <c r="CG19" s="29"/>
      <c r="CH19" s="2" t="str">
        <f t="shared" si="36"/>
        <v/>
      </c>
      <c r="CI19" s="3" t="str">
        <f t="shared" si="37"/>
        <v/>
      </c>
      <c r="CJ19" s="29"/>
      <c r="CK19" s="29"/>
      <c r="CL19" s="2" t="str">
        <f t="shared" si="38"/>
        <v/>
      </c>
      <c r="CM19" s="3" t="str">
        <f t="shared" si="39"/>
        <v/>
      </c>
      <c r="CO19" s="9" t="str">
        <f>IF(ISBLANK(Fran!A19)," ",Fran!A19)</f>
        <v xml:space="preserve"> </v>
      </c>
      <c r="CP19" s="10" t="str">
        <f>IF(ISBLANK(Fran!B19)," ",Fran!B19)</f>
        <v xml:space="preserve"> </v>
      </c>
      <c r="CQ19" s="29"/>
      <c r="CR19" s="29"/>
      <c r="CS19" s="2" t="str">
        <f t="shared" si="40"/>
        <v/>
      </c>
      <c r="CT19" s="3" t="str">
        <f t="shared" si="41"/>
        <v/>
      </c>
      <c r="CU19" s="29"/>
      <c r="CV19" s="29"/>
      <c r="CW19" s="2" t="str">
        <f t="shared" si="42"/>
        <v/>
      </c>
      <c r="CX19" s="3" t="str">
        <f t="shared" si="43"/>
        <v/>
      </c>
      <c r="CY19" s="29"/>
      <c r="CZ19" s="29"/>
      <c r="DA19" s="2" t="str">
        <f t="shared" si="44"/>
        <v/>
      </c>
      <c r="DB19" s="3" t="str">
        <f t="shared" si="45"/>
        <v/>
      </c>
      <c r="DC19" s="29"/>
      <c r="DD19" s="29"/>
      <c r="DE19" s="2" t="str">
        <f t="shared" si="46"/>
        <v/>
      </c>
      <c r="DF19" s="3" t="str">
        <f t="shared" si="47"/>
        <v/>
      </c>
      <c r="DG19" s="29"/>
      <c r="DH19" s="29"/>
      <c r="DI19" s="2" t="str">
        <f t="shared" si="48"/>
        <v/>
      </c>
      <c r="DJ19" s="3" t="str">
        <f t="shared" si="49"/>
        <v/>
      </c>
      <c r="DL19" s="9" t="str">
        <f>IF(ISBLANK(Fran!A19)," ",Fran!A19)</f>
        <v xml:space="preserve"> </v>
      </c>
      <c r="DM19" s="10" t="str">
        <f>IF(ISBLANK(Fran!B19)," ",Fran!B19)</f>
        <v xml:space="preserve"> </v>
      </c>
      <c r="DN19" s="29"/>
      <c r="DO19" s="29"/>
      <c r="DP19" s="2" t="str">
        <f t="shared" si="50"/>
        <v/>
      </c>
      <c r="DQ19" s="3" t="str">
        <f t="shared" si="51"/>
        <v/>
      </c>
      <c r="DR19" s="29"/>
      <c r="DS19" s="29"/>
      <c r="DT19" s="2" t="str">
        <f t="shared" si="52"/>
        <v/>
      </c>
      <c r="DU19" s="3" t="str">
        <f t="shared" si="53"/>
        <v/>
      </c>
      <c r="DV19" s="29"/>
      <c r="DW19" s="29"/>
      <c r="DX19" s="2" t="str">
        <f t="shared" si="54"/>
        <v/>
      </c>
      <c r="DY19" s="3" t="str">
        <f t="shared" si="55"/>
        <v/>
      </c>
      <c r="DZ19" s="29"/>
      <c r="EA19" s="29"/>
      <c r="EB19" s="2" t="str">
        <f t="shared" si="56"/>
        <v/>
      </c>
      <c r="EC19" s="3" t="str">
        <f t="shared" si="57"/>
        <v/>
      </c>
      <c r="ED19" s="29"/>
      <c r="EE19" s="29"/>
      <c r="EF19" s="2" t="str">
        <f t="shared" si="58"/>
        <v/>
      </c>
      <c r="EG19" s="3" t="str">
        <f t="shared" si="59"/>
        <v/>
      </c>
      <c r="EI19" s="9" t="str">
        <f>IF(ISBLANK(Fran!$A19)," ",Fran!$A19)</f>
        <v xml:space="preserve"> </v>
      </c>
      <c r="EJ19" s="10" t="str">
        <f>IF(ISBLANK(Fran!$B19)," ",Fran!$B19)</f>
        <v xml:space="preserve"> </v>
      </c>
      <c r="EK19" s="29"/>
      <c r="EL19" s="29"/>
      <c r="EM19" s="2" t="str">
        <f t="shared" si="60"/>
        <v/>
      </c>
      <c r="EN19" s="3" t="str">
        <f t="shared" si="61"/>
        <v/>
      </c>
      <c r="EO19" s="29"/>
      <c r="EP19" s="29"/>
      <c r="EQ19" s="2" t="str">
        <f t="shared" si="62"/>
        <v/>
      </c>
      <c r="ER19" s="3" t="str">
        <f t="shared" si="63"/>
        <v/>
      </c>
      <c r="ES19" s="29"/>
      <c r="ET19" s="29"/>
      <c r="EU19" s="2" t="str">
        <f t="shared" si="64"/>
        <v/>
      </c>
      <c r="EV19" s="3" t="str">
        <f t="shared" si="65"/>
        <v/>
      </c>
      <c r="EW19" s="29"/>
      <c r="EX19" s="29"/>
      <c r="EY19" s="2" t="str">
        <f t="shared" si="66"/>
        <v/>
      </c>
      <c r="EZ19" s="3" t="str">
        <f t="shared" si="67"/>
        <v/>
      </c>
      <c r="FA19" s="29"/>
      <c r="FB19" s="29"/>
      <c r="FC19" s="2" t="str">
        <f t="shared" si="68"/>
        <v/>
      </c>
      <c r="FD19" s="3" t="str">
        <f t="shared" si="69"/>
        <v/>
      </c>
      <c r="FF19" s="9" t="str">
        <f>IF(ISBLANK(Fran!$A19)," ",Fran!$A19)</f>
        <v xml:space="preserve"> </v>
      </c>
      <c r="FG19" s="10" t="str">
        <f>IF(ISBLANK(Fran!$B19)," ",Fran!$B19)</f>
        <v xml:space="preserve"> </v>
      </c>
      <c r="FH19" s="29"/>
      <c r="FI19" s="29"/>
      <c r="FJ19" s="2" t="str">
        <f t="shared" si="70"/>
        <v/>
      </c>
      <c r="FK19" s="3" t="str">
        <f t="shared" si="71"/>
        <v/>
      </c>
      <c r="FL19" s="29"/>
      <c r="FM19" s="29"/>
      <c r="FN19" s="2" t="str">
        <f t="shared" si="72"/>
        <v/>
      </c>
      <c r="FO19" s="3" t="str">
        <f t="shared" si="73"/>
        <v/>
      </c>
      <c r="FP19" s="29"/>
      <c r="FQ19" s="29"/>
      <c r="FR19" s="2" t="str">
        <f t="shared" si="74"/>
        <v/>
      </c>
      <c r="FS19" s="3" t="str">
        <f t="shared" si="75"/>
        <v/>
      </c>
      <c r="FT19" s="29"/>
      <c r="FU19" s="29"/>
      <c r="FV19" s="2" t="str">
        <f t="shared" si="76"/>
        <v/>
      </c>
      <c r="FW19" s="3" t="str">
        <f t="shared" si="77"/>
        <v/>
      </c>
      <c r="FX19" s="29"/>
      <c r="FY19" s="29"/>
      <c r="FZ19" s="2" t="str">
        <f t="shared" si="78"/>
        <v/>
      </c>
      <c r="GA19" s="3" t="str">
        <f t="shared" si="79"/>
        <v/>
      </c>
      <c r="GC19" s="9" t="str">
        <f>IF(ISBLANK(Fran!A19)," ",Fran!A19)</f>
        <v xml:space="preserve"> </v>
      </c>
      <c r="GD19" s="10" t="str">
        <f>IF(ISBLANK(Fran!B19)," ",Fran!B19)</f>
        <v xml:space="preserve"> </v>
      </c>
      <c r="GE19" s="29"/>
      <c r="GF19" s="29"/>
      <c r="GG19" s="2" t="str">
        <f t="shared" si="80"/>
        <v/>
      </c>
      <c r="GH19" s="3" t="str">
        <f t="shared" si="81"/>
        <v/>
      </c>
      <c r="GI19" s="29"/>
      <c r="GJ19" s="29"/>
      <c r="GK19" s="2" t="str">
        <f t="shared" si="82"/>
        <v/>
      </c>
      <c r="GL19" s="3" t="str">
        <f t="shared" si="83"/>
        <v/>
      </c>
      <c r="GM19" s="29"/>
      <c r="GN19" s="29"/>
      <c r="GO19" s="2" t="str">
        <f t="shared" si="84"/>
        <v/>
      </c>
      <c r="GP19" s="3" t="str">
        <f t="shared" si="85"/>
        <v/>
      </c>
      <c r="GQ19" s="29"/>
      <c r="GR19" s="29"/>
      <c r="GS19" s="2" t="str">
        <f t="shared" si="86"/>
        <v/>
      </c>
      <c r="GT19" s="3" t="str">
        <f t="shared" si="87"/>
        <v/>
      </c>
      <c r="GU19" s="29"/>
      <c r="GV19" s="29"/>
      <c r="GW19" s="2" t="str">
        <f t="shared" si="88"/>
        <v/>
      </c>
      <c r="GX19" s="3" t="str">
        <f t="shared" si="89"/>
        <v/>
      </c>
      <c r="GZ19" s="9" t="str">
        <f>IF(ISBLANK(Fran!A19)," ",Fran!A19)</f>
        <v xml:space="preserve"> </v>
      </c>
      <c r="HA19" s="10" t="str">
        <f>IF(ISBLANK(Fran!B19)," ",Fran!B19)</f>
        <v xml:space="preserve"> </v>
      </c>
      <c r="HB19" s="29"/>
      <c r="HC19" s="29"/>
      <c r="HD19" s="2" t="str">
        <f t="shared" si="90"/>
        <v/>
      </c>
      <c r="HE19" s="3" t="str">
        <f t="shared" si="91"/>
        <v/>
      </c>
      <c r="HF19" s="29"/>
      <c r="HG19" s="29"/>
      <c r="HH19" s="2" t="str">
        <f t="shared" si="92"/>
        <v/>
      </c>
      <c r="HI19" s="3" t="str">
        <f t="shared" si="93"/>
        <v/>
      </c>
      <c r="HJ19" s="29"/>
      <c r="HK19" s="29"/>
      <c r="HL19" s="2" t="str">
        <f t="shared" si="94"/>
        <v/>
      </c>
      <c r="HM19" s="3" t="str">
        <f t="shared" si="95"/>
        <v/>
      </c>
      <c r="HN19" s="29"/>
      <c r="HO19" s="29"/>
      <c r="HP19" s="2" t="str">
        <f t="shared" si="96"/>
        <v/>
      </c>
      <c r="HQ19" s="3" t="str">
        <f t="shared" si="97"/>
        <v/>
      </c>
      <c r="HR19" s="29"/>
      <c r="HS19" s="29"/>
      <c r="HT19" s="2" t="str">
        <f t="shared" si="98"/>
        <v/>
      </c>
      <c r="HU19" s="3" t="str">
        <f t="shared" si="99"/>
        <v/>
      </c>
      <c r="HW19" s="9" t="str">
        <f>IF(ISBLANK(Fran!$A19)," ",Fran!$A19)</f>
        <v xml:space="preserve"> </v>
      </c>
      <c r="HX19" s="10" t="str">
        <f>IF(ISBLANK(Fran!$B19)," ",Fran!$B19)</f>
        <v xml:space="preserve"> </v>
      </c>
      <c r="HY19" s="29"/>
      <c r="HZ19" s="29"/>
      <c r="IA19" s="2" t="str">
        <f t="shared" si="100"/>
        <v/>
      </c>
      <c r="IB19" s="3" t="str">
        <f t="shared" si="101"/>
        <v/>
      </c>
      <c r="IC19" s="29"/>
      <c r="ID19" s="29"/>
      <c r="IE19" s="2" t="str">
        <f t="shared" si="102"/>
        <v/>
      </c>
      <c r="IF19" s="3" t="str">
        <f t="shared" si="103"/>
        <v/>
      </c>
      <c r="IG19" s="29"/>
      <c r="IH19" s="29"/>
      <c r="II19" s="2" t="str">
        <f t="shared" si="104"/>
        <v/>
      </c>
      <c r="IJ19" s="3" t="str">
        <f t="shared" si="105"/>
        <v/>
      </c>
      <c r="IK19" s="29"/>
      <c r="IL19" s="29"/>
      <c r="IM19" s="2" t="str">
        <f t="shared" si="106"/>
        <v/>
      </c>
      <c r="IN19" s="3" t="str">
        <f t="shared" si="107"/>
        <v/>
      </c>
      <c r="IO19" s="29"/>
      <c r="IP19" s="29"/>
      <c r="IQ19" s="2" t="str">
        <f t="shared" si="108"/>
        <v/>
      </c>
      <c r="IR19" s="3" t="str">
        <f t="shared" si="109"/>
        <v/>
      </c>
      <c r="IS19" s="104"/>
      <c r="IT19" s="9" t="str">
        <f>IF(ISBLANK(Fran!$A19)," ",Fran!$A19)</f>
        <v xml:space="preserve"> </v>
      </c>
      <c r="IU19" s="10" t="str">
        <f>IF(ISBLANK(Fran!$B19)," ",Fran!$B19)</f>
        <v xml:space="preserve"> </v>
      </c>
      <c r="IV19" s="29"/>
      <c r="IW19" s="29"/>
      <c r="IX19" s="2" t="str">
        <f t="shared" si="110"/>
        <v/>
      </c>
      <c r="IY19" s="3" t="str">
        <f t="shared" si="111"/>
        <v/>
      </c>
      <c r="IZ19" s="29"/>
      <c r="JA19" s="29"/>
      <c r="JB19" s="2" t="str">
        <f t="shared" si="112"/>
        <v/>
      </c>
      <c r="JC19" s="3" t="str">
        <f t="shared" si="113"/>
        <v/>
      </c>
      <c r="JD19" s="29"/>
      <c r="JE19" s="29"/>
      <c r="JF19" s="2" t="str">
        <f t="shared" si="114"/>
        <v/>
      </c>
      <c r="JG19" s="3" t="str">
        <f t="shared" si="115"/>
        <v/>
      </c>
      <c r="JH19" s="29"/>
      <c r="JI19" s="29"/>
      <c r="JJ19" s="2" t="str">
        <f t="shared" si="116"/>
        <v/>
      </c>
      <c r="JK19" s="3" t="str">
        <f t="shared" si="117"/>
        <v/>
      </c>
      <c r="JL19" s="29"/>
      <c r="JM19" s="29"/>
      <c r="JN19" s="2" t="str">
        <f t="shared" si="118"/>
        <v/>
      </c>
      <c r="JO19" s="3" t="str">
        <f t="shared" si="119"/>
        <v/>
      </c>
      <c r="JQ19" s="9" t="str">
        <f>IF(ISBLANK(Fran!$A19)," ",Fran!$A19)</f>
        <v xml:space="preserve"> </v>
      </c>
      <c r="JR19" s="10" t="str">
        <f>IF(ISBLANK(Fran!$B19)," ",Fran!$B19)</f>
        <v xml:space="preserve"> </v>
      </c>
      <c r="JS19" s="29"/>
      <c r="JT19" s="29"/>
      <c r="JU19" s="2" t="str">
        <f t="shared" si="120"/>
        <v/>
      </c>
      <c r="JV19" s="3" t="str">
        <f t="shared" si="121"/>
        <v/>
      </c>
      <c r="JW19" s="29"/>
      <c r="JX19" s="29"/>
      <c r="JY19" s="2" t="str">
        <f t="shared" si="122"/>
        <v/>
      </c>
      <c r="JZ19" s="3" t="str">
        <f t="shared" si="123"/>
        <v/>
      </c>
      <c r="KA19" s="29"/>
      <c r="KB19" s="29"/>
      <c r="KC19" s="2" t="str">
        <f t="shared" si="124"/>
        <v/>
      </c>
      <c r="KD19" s="3" t="str">
        <f t="shared" si="125"/>
        <v/>
      </c>
      <c r="KE19" s="29"/>
      <c r="KF19" s="29"/>
      <c r="KG19" s="2" t="str">
        <f t="shared" si="126"/>
        <v/>
      </c>
      <c r="KH19" s="3" t="str">
        <f t="shared" si="127"/>
        <v/>
      </c>
      <c r="KI19" s="29"/>
      <c r="KJ19" s="29"/>
      <c r="KK19" s="2" t="str">
        <f t="shared" si="128"/>
        <v/>
      </c>
      <c r="KL19" s="3" t="str">
        <f t="shared" si="129"/>
        <v/>
      </c>
      <c r="KN19" s="9" t="str">
        <f>IF(ISBLANK(Fran!$A19)," ",Fran!$A19)</f>
        <v xml:space="preserve"> </v>
      </c>
      <c r="KO19" s="10" t="str">
        <f>IF(ISBLANK(Fran!$B19)," ",Fran!$B19)</f>
        <v xml:space="preserve"> </v>
      </c>
      <c r="KP19" s="29"/>
      <c r="KQ19" s="29"/>
      <c r="KR19" s="2" t="str">
        <f t="shared" si="130"/>
        <v/>
      </c>
      <c r="KS19" s="3" t="str">
        <f t="shared" si="131"/>
        <v/>
      </c>
      <c r="KT19" s="29"/>
      <c r="KU19" s="29"/>
      <c r="KV19" s="2" t="str">
        <f t="shared" si="132"/>
        <v/>
      </c>
      <c r="KW19" s="3" t="str">
        <f t="shared" si="133"/>
        <v/>
      </c>
      <c r="KX19" s="29"/>
      <c r="KY19" s="29"/>
      <c r="KZ19" s="2" t="str">
        <f t="shared" si="134"/>
        <v/>
      </c>
      <c r="LA19" s="3" t="str">
        <f t="shared" si="135"/>
        <v/>
      </c>
    </row>
    <row r="20" spans="1:313">
      <c r="A20" s="7" t="str">
        <f>IF(ISBLANK(Fran!A20)," ",Fran!A20)</f>
        <v xml:space="preserve"> </v>
      </c>
      <c r="B20" s="8" t="str">
        <f>IF(ISBLANK(Fran!B20)," ",Fran!B20)</f>
        <v xml:space="preserve"> </v>
      </c>
      <c r="C20" s="28"/>
      <c r="D20" s="28"/>
      <c r="E20" s="12" t="str">
        <f t="shared" si="0"/>
        <v/>
      </c>
      <c r="F20" s="11" t="str">
        <f t="shared" si="1"/>
        <v/>
      </c>
      <c r="G20" s="28"/>
      <c r="H20" s="28"/>
      <c r="I20" s="12" t="str">
        <f t="shared" si="2"/>
        <v/>
      </c>
      <c r="J20" s="11" t="str">
        <f t="shared" si="3"/>
        <v/>
      </c>
      <c r="K20" s="28"/>
      <c r="L20" s="28"/>
      <c r="M20" s="12" t="str">
        <f t="shared" si="4"/>
        <v/>
      </c>
      <c r="N20" s="11" t="str">
        <f t="shared" si="5"/>
        <v/>
      </c>
      <c r="O20" s="28"/>
      <c r="P20" s="28"/>
      <c r="Q20" s="12" t="str">
        <f t="shared" si="6"/>
        <v/>
      </c>
      <c r="R20" s="11" t="str">
        <f t="shared" si="7"/>
        <v/>
      </c>
      <c r="S20" s="28"/>
      <c r="T20" s="28"/>
      <c r="U20" s="12" t="str">
        <f t="shared" si="8"/>
        <v/>
      </c>
      <c r="V20" s="11" t="str">
        <f t="shared" si="9"/>
        <v/>
      </c>
      <c r="W20" s="104"/>
      <c r="X20" s="7" t="str">
        <f>IF(ISBLANK(Fran!A20)," ",Fran!A20)</f>
        <v xml:space="preserve"> </v>
      </c>
      <c r="Y20" s="8" t="str">
        <f>IF(ISBLANK(Fran!B20)," ",Fran!B20)</f>
        <v xml:space="preserve"> </v>
      </c>
      <c r="Z20" s="28"/>
      <c r="AA20" s="28"/>
      <c r="AB20" s="12" t="str">
        <f t="shared" si="10"/>
        <v/>
      </c>
      <c r="AC20" s="11" t="str">
        <f t="shared" si="11"/>
        <v/>
      </c>
      <c r="AD20" s="28"/>
      <c r="AE20" s="28"/>
      <c r="AF20" s="12" t="str">
        <f t="shared" si="12"/>
        <v/>
      </c>
      <c r="AG20" s="11" t="str">
        <f t="shared" si="13"/>
        <v/>
      </c>
      <c r="AH20" s="28"/>
      <c r="AI20" s="28"/>
      <c r="AJ20" s="12" t="str">
        <f t="shared" si="14"/>
        <v/>
      </c>
      <c r="AK20" s="11" t="str">
        <f t="shared" si="15"/>
        <v/>
      </c>
      <c r="AL20" s="28"/>
      <c r="AM20" s="28"/>
      <c r="AN20" s="12" t="str">
        <f t="shared" si="16"/>
        <v/>
      </c>
      <c r="AO20" s="11" t="str">
        <f t="shared" si="17"/>
        <v/>
      </c>
      <c r="AP20" s="28"/>
      <c r="AQ20" s="28"/>
      <c r="AR20" s="12" t="str">
        <f t="shared" si="18"/>
        <v/>
      </c>
      <c r="AS20" s="11" t="str">
        <f t="shared" si="19"/>
        <v/>
      </c>
      <c r="AU20" s="7" t="str">
        <f>IF(ISBLANK(Fran!A20)," ",Fran!A20)</f>
        <v xml:space="preserve"> </v>
      </c>
      <c r="AV20" s="8" t="str">
        <f>IF(ISBLANK(Fran!B20)," ",Fran!B20)</f>
        <v xml:space="preserve"> </v>
      </c>
      <c r="AW20" s="28"/>
      <c r="AX20" s="28"/>
      <c r="AY20" s="12" t="str">
        <f t="shared" si="20"/>
        <v/>
      </c>
      <c r="AZ20" s="11" t="str">
        <f t="shared" si="21"/>
        <v/>
      </c>
      <c r="BA20" s="28"/>
      <c r="BB20" s="28"/>
      <c r="BC20" s="12" t="str">
        <f t="shared" si="22"/>
        <v/>
      </c>
      <c r="BD20" s="11" t="str">
        <f t="shared" si="23"/>
        <v/>
      </c>
      <c r="BE20" s="28"/>
      <c r="BF20" s="28"/>
      <c r="BG20" s="12" t="str">
        <f t="shared" si="24"/>
        <v/>
      </c>
      <c r="BH20" s="11" t="str">
        <f t="shared" si="25"/>
        <v/>
      </c>
      <c r="BI20" s="28"/>
      <c r="BJ20" s="28"/>
      <c r="BK20" s="12" t="str">
        <f t="shared" si="26"/>
        <v/>
      </c>
      <c r="BL20" s="11" t="str">
        <f t="shared" si="27"/>
        <v/>
      </c>
      <c r="BM20" s="28"/>
      <c r="BN20" s="28"/>
      <c r="BO20" s="12" t="str">
        <f t="shared" si="28"/>
        <v/>
      </c>
      <c r="BP20" s="11" t="str">
        <f t="shared" si="29"/>
        <v/>
      </c>
      <c r="BR20" s="7" t="str">
        <f>IF(ISBLANK(Fran!A20)," ",Fran!A20)</f>
        <v xml:space="preserve"> </v>
      </c>
      <c r="BS20" s="8" t="str">
        <f>IF(ISBLANK(Fran!B20)," ",Fran!B20)</f>
        <v xml:space="preserve"> </v>
      </c>
      <c r="BT20" s="28"/>
      <c r="BU20" s="28"/>
      <c r="BV20" s="12" t="str">
        <f t="shared" si="30"/>
        <v/>
      </c>
      <c r="BW20" s="11" t="str">
        <f t="shared" si="31"/>
        <v/>
      </c>
      <c r="BX20" s="28"/>
      <c r="BY20" s="28"/>
      <c r="BZ20" s="12" t="str">
        <f t="shared" si="32"/>
        <v/>
      </c>
      <c r="CA20" s="11" t="str">
        <f t="shared" si="33"/>
        <v/>
      </c>
      <c r="CB20" s="28"/>
      <c r="CC20" s="28"/>
      <c r="CD20" s="12" t="str">
        <f t="shared" si="34"/>
        <v/>
      </c>
      <c r="CE20" s="11" t="str">
        <f t="shared" si="35"/>
        <v/>
      </c>
      <c r="CF20" s="28"/>
      <c r="CG20" s="28"/>
      <c r="CH20" s="12" t="str">
        <f t="shared" si="36"/>
        <v/>
      </c>
      <c r="CI20" s="11" t="str">
        <f t="shared" si="37"/>
        <v/>
      </c>
      <c r="CJ20" s="28"/>
      <c r="CK20" s="28"/>
      <c r="CL20" s="12" t="str">
        <f t="shared" si="38"/>
        <v/>
      </c>
      <c r="CM20" s="11" t="str">
        <f t="shared" si="39"/>
        <v/>
      </c>
      <c r="CO20" s="7" t="str">
        <f>IF(ISBLANK(Fran!A20)," ",Fran!A20)</f>
        <v xml:space="preserve"> </v>
      </c>
      <c r="CP20" s="8" t="str">
        <f>IF(ISBLANK(Fran!B20)," ",Fran!B20)</f>
        <v xml:space="preserve"> </v>
      </c>
      <c r="CQ20" s="28"/>
      <c r="CR20" s="28"/>
      <c r="CS20" s="12" t="str">
        <f t="shared" si="40"/>
        <v/>
      </c>
      <c r="CT20" s="11" t="str">
        <f t="shared" si="41"/>
        <v/>
      </c>
      <c r="CU20" s="28"/>
      <c r="CV20" s="28"/>
      <c r="CW20" s="12" t="str">
        <f t="shared" si="42"/>
        <v/>
      </c>
      <c r="CX20" s="11" t="str">
        <f t="shared" si="43"/>
        <v/>
      </c>
      <c r="CY20" s="28"/>
      <c r="CZ20" s="28"/>
      <c r="DA20" s="12" t="str">
        <f t="shared" si="44"/>
        <v/>
      </c>
      <c r="DB20" s="11" t="str">
        <f t="shared" si="45"/>
        <v/>
      </c>
      <c r="DC20" s="28"/>
      <c r="DD20" s="28"/>
      <c r="DE20" s="12" t="str">
        <f t="shared" si="46"/>
        <v/>
      </c>
      <c r="DF20" s="11" t="str">
        <f t="shared" si="47"/>
        <v/>
      </c>
      <c r="DG20" s="28"/>
      <c r="DH20" s="28"/>
      <c r="DI20" s="12" t="str">
        <f t="shared" si="48"/>
        <v/>
      </c>
      <c r="DJ20" s="11" t="str">
        <f t="shared" si="49"/>
        <v/>
      </c>
      <c r="DL20" s="7" t="str">
        <f>IF(ISBLANK(Fran!A20)," ",Fran!A20)</f>
        <v xml:space="preserve"> </v>
      </c>
      <c r="DM20" s="8" t="str">
        <f>IF(ISBLANK(Fran!B20)," ",Fran!B20)</f>
        <v xml:space="preserve"> </v>
      </c>
      <c r="DN20" s="28"/>
      <c r="DO20" s="28"/>
      <c r="DP20" s="12" t="str">
        <f t="shared" si="50"/>
        <v/>
      </c>
      <c r="DQ20" s="11" t="str">
        <f t="shared" si="51"/>
        <v/>
      </c>
      <c r="DR20" s="28"/>
      <c r="DS20" s="28"/>
      <c r="DT20" s="12" t="str">
        <f t="shared" si="52"/>
        <v/>
      </c>
      <c r="DU20" s="11" t="str">
        <f t="shared" si="53"/>
        <v/>
      </c>
      <c r="DV20" s="28"/>
      <c r="DW20" s="28"/>
      <c r="DX20" s="12" t="str">
        <f t="shared" si="54"/>
        <v/>
      </c>
      <c r="DY20" s="11" t="str">
        <f t="shared" si="55"/>
        <v/>
      </c>
      <c r="DZ20" s="28"/>
      <c r="EA20" s="28"/>
      <c r="EB20" s="12" t="str">
        <f t="shared" si="56"/>
        <v/>
      </c>
      <c r="EC20" s="11" t="str">
        <f t="shared" si="57"/>
        <v/>
      </c>
      <c r="ED20" s="28"/>
      <c r="EE20" s="28"/>
      <c r="EF20" s="12" t="str">
        <f t="shared" si="58"/>
        <v/>
      </c>
      <c r="EG20" s="11" t="str">
        <f t="shared" si="59"/>
        <v/>
      </c>
      <c r="EI20" s="7" t="str">
        <f>IF(ISBLANK(Fran!$A20)," ",Fran!$A20)</f>
        <v xml:space="preserve"> </v>
      </c>
      <c r="EJ20" s="8" t="str">
        <f>IF(ISBLANK(Fran!$B20)," ",Fran!$B20)</f>
        <v xml:space="preserve"> </v>
      </c>
      <c r="EK20" s="28"/>
      <c r="EL20" s="28"/>
      <c r="EM20" s="12" t="str">
        <f t="shared" si="60"/>
        <v/>
      </c>
      <c r="EN20" s="11" t="str">
        <f t="shared" si="61"/>
        <v/>
      </c>
      <c r="EO20" s="28"/>
      <c r="EP20" s="28"/>
      <c r="EQ20" s="12" t="str">
        <f t="shared" si="62"/>
        <v/>
      </c>
      <c r="ER20" s="11" t="str">
        <f t="shared" si="63"/>
        <v/>
      </c>
      <c r="ES20" s="28"/>
      <c r="ET20" s="28"/>
      <c r="EU20" s="12" t="str">
        <f t="shared" si="64"/>
        <v/>
      </c>
      <c r="EV20" s="11" t="str">
        <f t="shared" si="65"/>
        <v/>
      </c>
      <c r="EW20" s="28"/>
      <c r="EX20" s="28"/>
      <c r="EY20" s="12" t="str">
        <f t="shared" si="66"/>
        <v/>
      </c>
      <c r="EZ20" s="11" t="str">
        <f t="shared" si="67"/>
        <v/>
      </c>
      <c r="FA20" s="28"/>
      <c r="FB20" s="28"/>
      <c r="FC20" s="12" t="str">
        <f t="shared" si="68"/>
        <v/>
      </c>
      <c r="FD20" s="11" t="str">
        <f t="shared" si="69"/>
        <v/>
      </c>
      <c r="FF20" s="7" t="str">
        <f>IF(ISBLANK(Fran!$A20)," ",Fran!$A20)</f>
        <v xml:space="preserve"> </v>
      </c>
      <c r="FG20" s="8" t="str">
        <f>IF(ISBLANK(Fran!$B20)," ",Fran!$B20)</f>
        <v xml:space="preserve"> </v>
      </c>
      <c r="FH20" s="28"/>
      <c r="FI20" s="28"/>
      <c r="FJ20" s="12" t="str">
        <f t="shared" si="70"/>
        <v/>
      </c>
      <c r="FK20" s="11" t="str">
        <f t="shared" si="71"/>
        <v/>
      </c>
      <c r="FL20" s="28"/>
      <c r="FM20" s="28"/>
      <c r="FN20" s="12" t="str">
        <f t="shared" si="72"/>
        <v/>
      </c>
      <c r="FO20" s="11" t="str">
        <f t="shared" si="73"/>
        <v/>
      </c>
      <c r="FP20" s="28"/>
      <c r="FQ20" s="28"/>
      <c r="FR20" s="12" t="str">
        <f t="shared" si="74"/>
        <v/>
      </c>
      <c r="FS20" s="11" t="str">
        <f t="shared" si="75"/>
        <v/>
      </c>
      <c r="FT20" s="28"/>
      <c r="FU20" s="28"/>
      <c r="FV20" s="12" t="str">
        <f t="shared" si="76"/>
        <v/>
      </c>
      <c r="FW20" s="11" t="str">
        <f t="shared" si="77"/>
        <v/>
      </c>
      <c r="FX20" s="28"/>
      <c r="FY20" s="28"/>
      <c r="FZ20" s="12" t="str">
        <f t="shared" si="78"/>
        <v/>
      </c>
      <c r="GA20" s="11" t="str">
        <f t="shared" si="79"/>
        <v/>
      </c>
      <c r="GC20" s="7" t="str">
        <f>IF(ISBLANK(Fran!A20)," ",Fran!A20)</f>
        <v xml:space="preserve"> </v>
      </c>
      <c r="GD20" s="8" t="str">
        <f>IF(ISBLANK(Fran!B20)," ",Fran!B20)</f>
        <v xml:space="preserve"> </v>
      </c>
      <c r="GE20" s="28"/>
      <c r="GF20" s="28"/>
      <c r="GG20" s="12" t="str">
        <f t="shared" si="80"/>
        <v/>
      </c>
      <c r="GH20" s="11" t="str">
        <f t="shared" si="81"/>
        <v/>
      </c>
      <c r="GI20" s="28"/>
      <c r="GJ20" s="28"/>
      <c r="GK20" s="12" t="str">
        <f t="shared" si="82"/>
        <v/>
      </c>
      <c r="GL20" s="11" t="str">
        <f t="shared" si="83"/>
        <v/>
      </c>
      <c r="GM20" s="28"/>
      <c r="GN20" s="28"/>
      <c r="GO20" s="12" t="str">
        <f t="shared" si="84"/>
        <v/>
      </c>
      <c r="GP20" s="11" t="str">
        <f t="shared" si="85"/>
        <v/>
      </c>
      <c r="GQ20" s="28"/>
      <c r="GR20" s="28"/>
      <c r="GS20" s="12" t="str">
        <f t="shared" si="86"/>
        <v/>
      </c>
      <c r="GT20" s="11" t="str">
        <f t="shared" si="87"/>
        <v/>
      </c>
      <c r="GU20" s="28"/>
      <c r="GV20" s="28"/>
      <c r="GW20" s="12" t="str">
        <f t="shared" si="88"/>
        <v/>
      </c>
      <c r="GX20" s="11" t="str">
        <f t="shared" si="89"/>
        <v/>
      </c>
      <c r="GZ20" s="7" t="str">
        <f>IF(ISBLANK(Fran!A20)," ",Fran!A20)</f>
        <v xml:space="preserve"> </v>
      </c>
      <c r="HA20" s="8" t="str">
        <f>IF(ISBLANK(Fran!B20)," ",Fran!B20)</f>
        <v xml:space="preserve"> </v>
      </c>
      <c r="HB20" s="28"/>
      <c r="HC20" s="28"/>
      <c r="HD20" s="12" t="str">
        <f t="shared" si="90"/>
        <v/>
      </c>
      <c r="HE20" s="11" t="str">
        <f t="shared" si="91"/>
        <v/>
      </c>
      <c r="HF20" s="28"/>
      <c r="HG20" s="28"/>
      <c r="HH20" s="12" t="str">
        <f t="shared" si="92"/>
        <v/>
      </c>
      <c r="HI20" s="11" t="str">
        <f t="shared" si="93"/>
        <v/>
      </c>
      <c r="HJ20" s="28"/>
      <c r="HK20" s="28"/>
      <c r="HL20" s="12" t="str">
        <f t="shared" si="94"/>
        <v/>
      </c>
      <c r="HM20" s="11" t="str">
        <f t="shared" si="95"/>
        <v/>
      </c>
      <c r="HN20" s="28"/>
      <c r="HO20" s="28"/>
      <c r="HP20" s="12" t="str">
        <f t="shared" si="96"/>
        <v/>
      </c>
      <c r="HQ20" s="11" t="str">
        <f t="shared" si="97"/>
        <v/>
      </c>
      <c r="HR20" s="28"/>
      <c r="HS20" s="28"/>
      <c r="HT20" s="12" t="str">
        <f t="shared" si="98"/>
        <v/>
      </c>
      <c r="HU20" s="11" t="str">
        <f t="shared" si="99"/>
        <v/>
      </c>
      <c r="HW20" s="7" t="str">
        <f>IF(ISBLANK(Fran!$A20)," ",Fran!$A20)</f>
        <v xml:space="preserve"> </v>
      </c>
      <c r="HX20" s="8" t="str">
        <f>IF(ISBLANK(Fran!$B20)," ",Fran!$B20)</f>
        <v xml:space="preserve"> </v>
      </c>
      <c r="HY20" s="28"/>
      <c r="HZ20" s="28"/>
      <c r="IA20" s="12" t="str">
        <f t="shared" si="100"/>
        <v/>
      </c>
      <c r="IB20" s="11" t="str">
        <f t="shared" si="101"/>
        <v/>
      </c>
      <c r="IC20" s="28"/>
      <c r="ID20" s="28"/>
      <c r="IE20" s="12" t="str">
        <f t="shared" si="102"/>
        <v/>
      </c>
      <c r="IF20" s="11" t="str">
        <f t="shared" si="103"/>
        <v/>
      </c>
      <c r="IG20" s="28"/>
      <c r="IH20" s="28"/>
      <c r="II20" s="12" t="str">
        <f t="shared" si="104"/>
        <v/>
      </c>
      <c r="IJ20" s="11" t="str">
        <f t="shared" si="105"/>
        <v/>
      </c>
      <c r="IK20" s="28"/>
      <c r="IL20" s="28"/>
      <c r="IM20" s="12" t="str">
        <f t="shared" si="106"/>
        <v/>
      </c>
      <c r="IN20" s="11" t="str">
        <f t="shared" si="107"/>
        <v/>
      </c>
      <c r="IO20" s="28"/>
      <c r="IP20" s="28"/>
      <c r="IQ20" s="12" t="str">
        <f t="shared" si="108"/>
        <v/>
      </c>
      <c r="IR20" s="11" t="str">
        <f t="shared" si="109"/>
        <v/>
      </c>
      <c r="IS20" s="104"/>
      <c r="IT20" s="7" t="str">
        <f>IF(ISBLANK(Fran!$A20)," ",Fran!$A20)</f>
        <v xml:space="preserve"> </v>
      </c>
      <c r="IU20" s="8" t="str">
        <f>IF(ISBLANK(Fran!$B20)," ",Fran!$B20)</f>
        <v xml:space="preserve"> </v>
      </c>
      <c r="IV20" s="28"/>
      <c r="IW20" s="28"/>
      <c r="IX20" s="12" t="str">
        <f t="shared" si="110"/>
        <v/>
      </c>
      <c r="IY20" s="11" t="str">
        <f t="shared" si="111"/>
        <v/>
      </c>
      <c r="IZ20" s="28"/>
      <c r="JA20" s="28"/>
      <c r="JB20" s="12" t="str">
        <f t="shared" si="112"/>
        <v/>
      </c>
      <c r="JC20" s="11" t="str">
        <f t="shared" si="113"/>
        <v/>
      </c>
      <c r="JD20" s="28"/>
      <c r="JE20" s="28"/>
      <c r="JF20" s="12" t="str">
        <f t="shared" si="114"/>
        <v/>
      </c>
      <c r="JG20" s="11" t="str">
        <f t="shared" si="115"/>
        <v/>
      </c>
      <c r="JH20" s="28"/>
      <c r="JI20" s="28"/>
      <c r="JJ20" s="12" t="str">
        <f t="shared" si="116"/>
        <v/>
      </c>
      <c r="JK20" s="11" t="str">
        <f t="shared" si="117"/>
        <v/>
      </c>
      <c r="JL20" s="28"/>
      <c r="JM20" s="28"/>
      <c r="JN20" s="12" t="str">
        <f t="shared" si="118"/>
        <v/>
      </c>
      <c r="JO20" s="11" t="str">
        <f t="shared" si="119"/>
        <v/>
      </c>
      <c r="JQ20" s="7" t="str">
        <f>IF(ISBLANK(Fran!$A20)," ",Fran!$A20)</f>
        <v xml:space="preserve"> </v>
      </c>
      <c r="JR20" s="8" t="str">
        <f>IF(ISBLANK(Fran!$B20)," ",Fran!$B20)</f>
        <v xml:space="preserve"> </v>
      </c>
      <c r="JS20" s="28"/>
      <c r="JT20" s="28"/>
      <c r="JU20" s="12" t="str">
        <f t="shared" si="120"/>
        <v/>
      </c>
      <c r="JV20" s="11" t="str">
        <f t="shared" si="121"/>
        <v/>
      </c>
      <c r="JW20" s="28"/>
      <c r="JX20" s="28"/>
      <c r="JY20" s="12" t="str">
        <f t="shared" si="122"/>
        <v/>
      </c>
      <c r="JZ20" s="11" t="str">
        <f t="shared" si="123"/>
        <v/>
      </c>
      <c r="KA20" s="28"/>
      <c r="KB20" s="28"/>
      <c r="KC20" s="12" t="str">
        <f t="shared" si="124"/>
        <v/>
      </c>
      <c r="KD20" s="11" t="str">
        <f t="shared" si="125"/>
        <v/>
      </c>
      <c r="KE20" s="28"/>
      <c r="KF20" s="28"/>
      <c r="KG20" s="12" t="str">
        <f t="shared" si="126"/>
        <v/>
      </c>
      <c r="KH20" s="11" t="str">
        <f t="shared" si="127"/>
        <v/>
      </c>
      <c r="KI20" s="28"/>
      <c r="KJ20" s="28"/>
      <c r="KK20" s="12" t="str">
        <f t="shared" si="128"/>
        <v/>
      </c>
      <c r="KL20" s="11" t="str">
        <f t="shared" si="129"/>
        <v/>
      </c>
      <c r="KN20" s="7" t="str">
        <f>IF(ISBLANK(Fran!$A20)," ",Fran!$A20)</f>
        <v xml:space="preserve"> </v>
      </c>
      <c r="KO20" s="8" t="str">
        <f>IF(ISBLANK(Fran!$B20)," ",Fran!$B20)</f>
        <v xml:space="preserve"> </v>
      </c>
      <c r="KP20" s="28"/>
      <c r="KQ20" s="28"/>
      <c r="KR20" s="12" t="str">
        <f t="shared" si="130"/>
        <v/>
      </c>
      <c r="KS20" s="11" t="str">
        <f t="shared" si="131"/>
        <v/>
      </c>
      <c r="KT20" s="28"/>
      <c r="KU20" s="28"/>
      <c r="KV20" s="12" t="str">
        <f t="shared" si="132"/>
        <v/>
      </c>
      <c r="KW20" s="11" t="str">
        <f t="shared" si="133"/>
        <v/>
      </c>
      <c r="KX20" s="28"/>
      <c r="KY20" s="28"/>
      <c r="KZ20" s="12" t="str">
        <f t="shared" si="134"/>
        <v/>
      </c>
      <c r="LA20" s="11" t="str">
        <f t="shared" si="135"/>
        <v/>
      </c>
    </row>
    <row r="21" spans="1:313">
      <c r="A21" s="9" t="str">
        <f>IF(ISBLANK(Fran!A21)," ",Fran!A21)</f>
        <v xml:space="preserve"> </v>
      </c>
      <c r="B21" s="10" t="str">
        <f>IF(ISBLANK(Fran!B21)," ",Fran!B21)</f>
        <v xml:space="preserve"> </v>
      </c>
      <c r="C21" s="29"/>
      <c r="D21" s="29"/>
      <c r="E21" s="2" t="str">
        <f t="shared" si="0"/>
        <v/>
      </c>
      <c r="F21" s="3" t="str">
        <f t="shared" si="1"/>
        <v/>
      </c>
      <c r="G21" s="29"/>
      <c r="H21" s="29"/>
      <c r="I21" s="2" t="str">
        <f t="shared" si="2"/>
        <v/>
      </c>
      <c r="J21" s="3" t="str">
        <f t="shared" si="3"/>
        <v/>
      </c>
      <c r="K21" s="29"/>
      <c r="L21" s="29"/>
      <c r="M21" s="2" t="str">
        <f t="shared" si="4"/>
        <v/>
      </c>
      <c r="N21" s="3" t="str">
        <f t="shared" si="5"/>
        <v/>
      </c>
      <c r="O21" s="29"/>
      <c r="P21" s="29"/>
      <c r="Q21" s="2" t="str">
        <f t="shared" si="6"/>
        <v/>
      </c>
      <c r="R21" s="3" t="str">
        <f t="shared" si="7"/>
        <v/>
      </c>
      <c r="S21" s="29"/>
      <c r="T21" s="29"/>
      <c r="U21" s="2" t="str">
        <f t="shared" si="8"/>
        <v/>
      </c>
      <c r="V21" s="3" t="str">
        <f t="shared" si="9"/>
        <v/>
      </c>
      <c r="W21" s="104"/>
      <c r="X21" s="9" t="str">
        <f>IF(ISBLANK(Fran!A21)," ",Fran!A21)</f>
        <v xml:space="preserve"> </v>
      </c>
      <c r="Y21" s="10" t="str">
        <f>IF(ISBLANK(Fran!B21)," ",Fran!B21)</f>
        <v xml:space="preserve"> </v>
      </c>
      <c r="Z21" s="29"/>
      <c r="AA21" s="29"/>
      <c r="AB21" s="2" t="str">
        <f t="shared" si="10"/>
        <v/>
      </c>
      <c r="AC21" s="3" t="str">
        <f t="shared" si="11"/>
        <v/>
      </c>
      <c r="AD21" s="29"/>
      <c r="AE21" s="29"/>
      <c r="AF21" s="2" t="str">
        <f t="shared" si="12"/>
        <v/>
      </c>
      <c r="AG21" s="3" t="str">
        <f t="shared" si="13"/>
        <v/>
      </c>
      <c r="AH21" s="29"/>
      <c r="AI21" s="29"/>
      <c r="AJ21" s="2" t="str">
        <f t="shared" si="14"/>
        <v/>
      </c>
      <c r="AK21" s="3" t="str">
        <f t="shared" si="15"/>
        <v/>
      </c>
      <c r="AL21" s="29"/>
      <c r="AM21" s="29"/>
      <c r="AN21" s="2" t="str">
        <f t="shared" si="16"/>
        <v/>
      </c>
      <c r="AO21" s="3" t="str">
        <f t="shared" si="17"/>
        <v/>
      </c>
      <c r="AP21" s="29"/>
      <c r="AQ21" s="29"/>
      <c r="AR21" s="2" t="str">
        <f t="shared" si="18"/>
        <v/>
      </c>
      <c r="AS21" s="3" t="str">
        <f t="shared" si="19"/>
        <v/>
      </c>
      <c r="AU21" s="9" t="str">
        <f>IF(ISBLANK(Fran!A21)," ",Fran!A21)</f>
        <v xml:space="preserve"> </v>
      </c>
      <c r="AV21" s="10" t="str">
        <f>IF(ISBLANK(Fran!B21)," ",Fran!B21)</f>
        <v xml:space="preserve"> </v>
      </c>
      <c r="AW21" s="29"/>
      <c r="AX21" s="29"/>
      <c r="AY21" s="2" t="str">
        <f t="shared" si="20"/>
        <v/>
      </c>
      <c r="AZ21" s="3" t="str">
        <f t="shared" si="21"/>
        <v/>
      </c>
      <c r="BA21" s="29"/>
      <c r="BB21" s="29"/>
      <c r="BC21" s="2" t="str">
        <f t="shared" si="22"/>
        <v/>
      </c>
      <c r="BD21" s="3" t="str">
        <f t="shared" si="23"/>
        <v/>
      </c>
      <c r="BE21" s="29"/>
      <c r="BF21" s="29"/>
      <c r="BG21" s="2" t="str">
        <f t="shared" si="24"/>
        <v/>
      </c>
      <c r="BH21" s="3" t="str">
        <f t="shared" si="25"/>
        <v/>
      </c>
      <c r="BI21" s="29"/>
      <c r="BJ21" s="29"/>
      <c r="BK21" s="2" t="str">
        <f t="shared" si="26"/>
        <v/>
      </c>
      <c r="BL21" s="3" t="str">
        <f t="shared" si="27"/>
        <v/>
      </c>
      <c r="BM21" s="29"/>
      <c r="BN21" s="29"/>
      <c r="BO21" s="2" t="str">
        <f t="shared" si="28"/>
        <v/>
      </c>
      <c r="BP21" s="3" t="str">
        <f t="shared" si="29"/>
        <v/>
      </c>
      <c r="BR21" s="9" t="str">
        <f>IF(ISBLANK(Fran!A21)," ",Fran!A21)</f>
        <v xml:space="preserve"> </v>
      </c>
      <c r="BS21" s="10" t="str">
        <f>IF(ISBLANK(Fran!B21)," ",Fran!B21)</f>
        <v xml:space="preserve"> </v>
      </c>
      <c r="BT21" s="29"/>
      <c r="BU21" s="29"/>
      <c r="BV21" s="2" t="str">
        <f t="shared" si="30"/>
        <v/>
      </c>
      <c r="BW21" s="3" t="str">
        <f t="shared" si="31"/>
        <v/>
      </c>
      <c r="BX21" s="29"/>
      <c r="BY21" s="29"/>
      <c r="BZ21" s="2" t="str">
        <f t="shared" si="32"/>
        <v/>
      </c>
      <c r="CA21" s="3" t="str">
        <f t="shared" si="33"/>
        <v/>
      </c>
      <c r="CB21" s="29"/>
      <c r="CC21" s="29"/>
      <c r="CD21" s="2" t="str">
        <f t="shared" si="34"/>
        <v/>
      </c>
      <c r="CE21" s="3" t="str">
        <f t="shared" si="35"/>
        <v/>
      </c>
      <c r="CF21" s="29"/>
      <c r="CG21" s="29"/>
      <c r="CH21" s="2" t="str">
        <f t="shared" si="36"/>
        <v/>
      </c>
      <c r="CI21" s="3" t="str">
        <f t="shared" si="37"/>
        <v/>
      </c>
      <c r="CJ21" s="29"/>
      <c r="CK21" s="29"/>
      <c r="CL21" s="2" t="str">
        <f t="shared" si="38"/>
        <v/>
      </c>
      <c r="CM21" s="3" t="str">
        <f t="shared" si="39"/>
        <v/>
      </c>
      <c r="CO21" s="9" t="str">
        <f>IF(ISBLANK(Fran!A21)," ",Fran!A21)</f>
        <v xml:space="preserve"> </v>
      </c>
      <c r="CP21" s="10" t="str">
        <f>IF(ISBLANK(Fran!B21)," ",Fran!B21)</f>
        <v xml:space="preserve"> </v>
      </c>
      <c r="CQ21" s="29"/>
      <c r="CR21" s="29"/>
      <c r="CS21" s="2" t="str">
        <f t="shared" si="40"/>
        <v/>
      </c>
      <c r="CT21" s="3" t="str">
        <f t="shared" si="41"/>
        <v/>
      </c>
      <c r="CU21" s="29"/>
      <c r="CV21" s="29"/>
      <c r="CW21" s="2" t="str">
        <f t="shared" si="42"/>
        <v/>
      </c>
      <c r="CX21" s="3" t="str">
        <f t="shared" si="43"/>
        <v/>
      </c>
      <c r="CY21" s="29"/>
      <c r="CZ21" s="29"/>
      <c r="DA21" s="2" t="str">
        <f t="shared" si="44"/>
        <v/>
      </c>
      <c r="DB21" s="3" t="str">
        <f t="shared" si="45"/>
        <v/>
      </c>
      <c r="DC21" s="29"/>
      <c r="DD21" s="29"/>
      <c r="DE21" s="2" t="str">
        <f t="shared" si="46"/>
        <v/>
      </c>
      <c r="DF21" s="3" t="str">
        <f t="shared" si="47"/>
        <v/>
      </c>
      <c r="DG21" s="29"/>
      <c r="DH21" s="29"/>
      <c r="DI21" s="2" t="str">
        <f t="shared" si="48"/>
        <v/>
      </c>
      <c r="DJ21" s="3" t="str">
        <f t="shared" si="49"/>
        <v/>
      </c>
      <c r="DL21" s="9" t="str">
        <f>IF(ISBLANK(Fran!A21)," ",Fran!A21)</f>
        <v xml:space="preserve"> </v>
      </c>
      <c r="DM21" s="10" t="str">
        <f>IF(ISBLANK(Fran!B21)," ",Fran!B21)</f>
        <v xml:space="preserve"> </v>
      </c>
      <c r="DN21" s="29"/>
      <c r="DO21" s="29"/>
      <c r="DP21" s="2" t="str">
        <f t="shared" si="50"/>
        <v/>
      </c>
      <c r="DQ21" s="3" t="str">
        <f t="shared" si="51"/>
        <v/>
      </c>
      <c r="DR21" s="29"/>
      <c r="DS21" s="29"/>
      <c r="DT21" s="2" t="str">
        <f t="shared" si="52"/>
        <v/>
      </c>
      <c r="DU21" s="3" t="str">
        <f t="shared" si="53"/>
        <v/>
      </c>
      <c r="DV21" s="29"/>
      <c r="DW21" s="29"/>
      <c r="DX21" s="2" t="str">
        <f t="shared" si="54"/>
        <v/>
      </c>
      <c r="DY21" s="3" t="str">
        <f t="shared" si="55"/>
        <v/>
      </c>
      <c r="DZ21" s="29"/>
      <c r="EA21" s="29"/>
      <c r="EB21" s="2" t="str">
        <f t="shared" si="56"/>
        <v/>
      </c>
      <c r="EC21" s="3" t="str">
        <f t="shared" si="57"/>
        <v/>
      </c>
      <c r="ED21" s="29"/>
      <c r="EE21" s="29"/>
      <c r="EF21" s="2" t="str">
        <f t="shared" si="58"/>
        <v/>
      </c>
      <c r="EG21" s="3" t="str">
        <f t="shared" si="59"/>
        <v/>
      </c>
      <c r="EI21" s="9" t="str">
        <f>IF(ISBLANK(Fran!$A21)," ",Fran!$A21)</f>
        <v xml:space="preserve"> </v>
      </c>
      <c r="EJ21" s="10" t="str">
        <f>IF(ISBLANK(Fran!$B21)," ",Fran!$B21)</f>
        <v xml:space="preserve"> </v>
      </c>
      <c r="EK21" s="29"/>
      <c r="EL21" s="29"/>
      <c r="EM21" s="2" t="str">
        <f t="shared" si="60"/>
        <v/>
      </c>
      <c r="EN21" s="3" t="str">
        <f t="shared" si="61"/>
        <v/>
      </c>
      <c r="EO21" s="29"/>
      <c r="EP21" s="29"/>
      <c r="EQ21" s="2" t="str">
        <f t="shared" si="62"/>
        <v/>
      </c>
      <c r="ER21" s="3" t="str">
        <f t="shared" si="63"/>
        <v/>
      </c>
      <c r="ES21" s="29"/>
      <c r="ET21" s="29"/>
      <c r="EU21" s="2" t="str">
        <f t="shared" si="64"/>
        <v/>
      </c>
      <c r="EV21" s="3" t="str">
        <f t="shared" si="65"/>
        <v/>
      </c>
      <c r="EW21" s="29"/>
      <c r="EX21" s="29"/>
      <c r="EY21" s="2" t="str">
        <f t="shared" si="66"/>
        <v/>
      </c>
      <c r="EZ21" s="3" t="str">
        <f t="shared" si="67"/>
        <v/>
      </c>
      <c r="FA21" s="29"/>
      <c r="FB21" s="29"/>
      <c r="FC21" s="2" t="str">
        <f t="shared" si="68"/>
        <v/>
      </c>
      <c r="FD21" s="3" t="str">
        <f t="shared" si="69"/>
        <v/>
      </c>
      <c r="FF21" s="9" t="str">
        <f>IF(ISBLANK(Fran!$A21)," ",Fran!$A21)</f>
        <v xml:space="preserve"> </v>
      </c>
      <c r="FG21" s="10" t="str">
        <f>IF(ISBLANK(Fran!$B21)," ",Fran!$B21)</f>
        <v xml:space="preserve"> </v>
      </c>
      <c r="FH21" s="29"/>
      <c r="FI21" s="29"/>
      <c r="FJ21" s="2" t="str">
        <f t="shared" si="70"/>
        <v/>
      </c>
      <c r="FK21" s="3" t="str">
        <f t="shared" si="71"/>
        <v/>
      </c>
      <c r="FL21" s="29"/>
      <c r="FM21" s="29"/>
      <c r="FN21" s="2" t="str">
        <f t="shared" si="72"/>
        <v/>
      </c>
      <c r="FO21" s="3" t="str">
        <f t="shared" si="73"/>
        <v/>
      </c>
      <c r="FP21" s="29"/>
      <c r="FQ21" s="29"/>
      <c r="FR21" s="2" t="str">
        <f t="shared" si="74"/>
        <v/>
      </c>
      <c r="FS21" s="3" t="str">
        <f t="shared" si="75"/>
        <v/>
      </c>
      <c r="FT21" s="29"/>
      <c r="FU21" s="29"/>
      <c r="FV21" s="2" t="str">
        <f t="shared" si="76"/>
        <v/>
      </c>
      <c r="FW21" s="3" t="str">
        <f t="shared" si="77"/>
        <v/>
      </c>
      <c r="FX21" s="29"/>
      <c r="FY21" s="29"/>
      <c r="FZ21" s="2" t="str">
        <f t="shared" si="78"/>
        <v/>
      </c>
      <c r="GA21" s="3" t="str">
        <f t="shared" si="79"/>
        <v/>
      </c>
      <c r="GC21" s="9" t="str">
        <f>IF(ISBLANK(Fran!A21)," ",Fran!A21)</f>
        <v xml:space="preserve"> </v>
      </c>
      <c r="GD21" s="10" t="str">
        <f>IF(ISBLANK(Fran!B21)," ",Fran!B21)</f>
        <v xml:space="preserve"> </v>
      </c>
      <c r="GE21" s="29"/>
      <c r="GF21" s="29"/>
      <c r="GG21" s="2" t="str">
        <f t="shared" si="80"/>
        <v/>
      </c>
      <c r="GH21" s="3" t="str">
        <f t="shared" si="81"/>
        <v/>
      </c>
      <c r="GI21" s="29"/>
      <c r="GJ21" s="29"/>
      <c r="GK21" s="2" t="str">
        <f t="shared" si="82"/>
        <v/>
      </c>
      <c r="GL21" s="3" t="str">
        <f t="shared" si="83"/>
        <v/>
      </c>
      <c r="GM21" s="29"/>
      <c r="GN21" s="29"/>
      <c r="GO21" s="2" t="str">
        <f t="shared" si="84"/>
        <v/>
      </c>
      <c r="GP21" s="3" t="str">
        <f t="shared" si="85"/>
        <v/>
      </c>
      <c r="GQ21" s="29"/>
      <c r="GR21" s="29"/>
      <c r="GS21" s="2" t="str">
        <f t="shared" si="86"/>
        <v/>
      </c>
      <c r="GT21" s="3" t="str">
        <f t="shared" si="87"/>
        <v/>
      </c>
      <c r="GU21" s="29"/>
      <c r="GV21" s="29"/>
      <c r="GW21" s="2" t="str">
        <f t="shared" si="88"/>
        <v/>
      </c>
      <c r="GX21" s="3" t="str">
        <f t="shared" si="89"/>
        <v/>
      </c>
      <c r="GZ21" s="9" t="str">
        <f>IF(ISBLANK(Fran!A21)," ",Fran!A21)</f>
        <v xml:space="preserve"> </v>
      </c>
      <c r="HA21" s="10" t="str">
        <f>IF(ISBLANK(Fran!B21)," ",Fran!B21)</f>
        <v xml:space="preserve"> </v>
      </c>
      <c r="HB21" s="29"/>
      <c r="HC21" s="29"/>
      <c r="HD21" s="2" t="str">
        <f t="shared" si="90"/>
        <v/>
      </c>
      <c r="HE21" s="3" t="str">
        <f t="shared" si="91"/>
        <v/>
      </c>
      <c r="HF21" s="29"/>
      <c r="HG21" s="29"/>
      <c r="HH21" s="2" t="str">
        <f t="shared" si="92"/>
        <v/>
      </c>
      <c r="HI21" s="3" t="str">
        <f t="shared" si="93"/>
        <v/>
      </c>
      <c r="HJ21" s="29"/>
      <c r="HK21" s="29"/>
      <c r="HL21" s="2" t="str">
        <f t="shared" si="94"/>
        <v/>
      </c>
      <c r="HM21" s="3" t="str">
        <f t="shared" si="95"/>
        <v/>
      </c>
      <c r="HN21" s="29"/>
      <c r="HO21" s="29"/>
      <c r="HP21" s="2" t="str">
        <f t="shared" si="96"/>
        <v/>
      </c>
      <c r="HQ21" s="3" t="str">
        <f t="shared" si="97"/>
        <v/>
      </c>
      <c r="HR21" s="29"/>
      <c r="HS21" s="29"/>
      <c r="HT21" s="2" t="str">
        <f t="shared" si="98"/>
        <v/>
      </c>
      <c r="HU21" s="3" t="str">
        <f t="shared" si="99"/>
        <v/>
      </c>
      <c r="HW21" s="9" t="str">
        <f>IF(ISBLANK(Fran!$A21)," ",Fran!$A21)</f>
        <v xml:space="preserve"> </v>
      </c>
      <c r="HX21" s="10" t="str">
        <f>IF(ISBLANK(Fran!$B21)," ",Fran!$B21)</f>
        <v xml:space="preserve"> </v>
      </c>
      <c r="HY21" s="29"/>
      <c r="HZ21" s="29"/>
      <c r="IA21" s="2" t="str">
        <f t="shared" si="100"/>
        <v/>
      </c>
      <c r="IB21" s="3" t="str">
        <f t="shared" si="101"/>
        <v/>
      </c>
      <c r="IC21" s="29"/>
      <c r="ID21" s="29"/>
      <c r="IE21" s="2" t="str">
        <f t="shared" si="102"/>
        <v/>
      </c>
      <c r="IF21" s="3" t="str">
        <f t="shared" si="103"/>
        <v/>
      </c>
      <c r="IG21" s="29"/>
      <c r="IH21" s="29"/>
      <c r="II21" s="2" t="str">
        <f t="shared" si="104"/>
        <v/>
      </c>
      <c r="IJ21" s="3" t="str">
        <f t="shared" si="105"/>
        <v/>
      </c>
      <c r="IK21" s="29"/>
      <c r="IL21" s="29"/>
      <c r="IM21" s="2" t="str">
        <f t="shared" si="106"/>
        <v/>
      </c>
      <c r="IN21" s="3" t="str">
        <f t="shared" si="107"/>
        <v/>
      </c>
      <c r="IO21" s="29"/>
      <c r="IP21" s="29"/>
      <c r="IQ21" s="2" t="str">
        <f t="shared" si="108"/>
        <v/>
      </c>
      <c r="IR21" s="3" t="str">
        <f t="shared" si="109"/>
        <v/>
      </c>
      <c r="IS21" s="104"/>
      <c r="IT21" s="9" t="str">
        <f>IF(ISBLANK(Fran!$A21)," ",Fran!$A21)</f>
        <v xml:space="preserve"> </v>
      </c>
      <c r="IU21" s="10" t="str">
        <f>IF(ISBLANK(Fran!$B21)," ",Fran!$B21)</f>
        <v xml:space="preserve"> </v>
      </c>
      <c r="IV21" s="29"/>
      <c r="IW21" s="29"/>
      <c r="IX21" s="2" t="str">
        <f t="shared" si="110"/>
        <v/>
      </c>
      <c r="IY21" s="3" t="str">
        <f t="shared" si="111"/>
        <v/>
      </c>
      <c r="IZ21" s="29"/>
      <c r="JA21" s="29"/>
      <c r="JB21" s="2" t="str">
        <f t="shared" si="112"/>
        <v/>
      </c>
      <c r="JC21" s="3" t="str">
        <f t="shared" si="113"/>
        <v/>
      </c>
      <c r="JD21" s="29"/>
      <c r="JE21" s="29"/>
      <c r="JF21" s="2" t="str">
        <f t="shared" si="114"/>
        <v/>
      </c>
      <c r="JG21" s="3" t="str">
        <f t="shared" si="115"/>
        <v/>
      </c>
      <c r="JH21" s="29"/>
      <c r="JI21" s="29"/>
      <c r="JJ21" s="2" t="str">
        <f t="shared" si="116"/>
        <v/>
      </c>
      <c r="JK21" s="3" t="str">
        <f t="shared" si="117"/>
        <v/>
      </c>
      <c r="JL21" s="29"/>
      <c r="JM21" s="29"/>
      <c r="JN21" s="2" t="str">
        <f t="shared" si="118"/>
        <v/>
      </c>
      <c r="JO21" s="3" t="str">
        <f t="shared" si="119"/>
        <v/>
      </c>
      <c r="JQ21" s="9" t="str">
        <f>IF(ISBLANK(Fran!$A21)," ",Fran!$A21)</f>
        <v xml:space="preserve"> </v>
      </c>
      <c r="JR21" s="10" t="str">
        <f>IF(ISBLANK(Fran!$B21)," ",Fran!$B21)</f>
        <v xml:space="preserve"> </v>
      </c>
      <c r="JS21" s="29"/>
      <c r="JT21" s="29"/>
      <c r="JU21" s="2" t="str">
        <f t="shared" si="120"/>
        <v/>
      </c>
      <c r="JV21" s="3" t="str">
        <f t="shared" si="121"/>
        <v/>
      </c>
      <c r="JW21" s="29"/>
      <c r="JX21" s="29"/>
      <c r="JY21" s="2" t="str">
        <f t="shared" si="122"/>
        <v/>
      </c>
      <c r="JZ21" s="3" t="str">
        <f t="shared" si="123"/>
        <v/>
      </c>
      <c r="KA21" s="29"/>
      <c r="KB21" s="29"/>
      <c r="KC21" s="2" t="str">
        <f t="shared" si="124"/>
        <v/>
      </c>
      <c r="KD21" s="3" t="str">
        <f t="shared" si="125"/>
        <v/>
      </c>
      <c r="KE21" s="29"/>
      <c r="KF21" s="29"/>
      <c r="KG21" s="2" t="str">
        <f t="shared" si="126"/>
        <v/>
      </c>
      <c r="KH21" s="3" t="str">
        <f t="shared" si="127"/>
        <v/>
      </c>
      <c r="KI21" s="29"/>
      <c r="KJ21" s="29"/>
      <c r="KK21" s="2" t="str">
        <f t="shared" si="128"/>
        <v/>
      </c>
      <c r="KL21" s="3" t="str">
        <f t="shared" si="129"/>
        <v/>
      </c>
      <c r="KN21" s="9" t="str">
        <f>IF(ISBLANK(Fran!$A21)," ",Fran!$A21)</f>
        <v xml:space="preserve"> </v>
      </c>
      <c r="KO21" s="10" t="str">
        <f>IF(ISBLANK(Fran!$B21)," ",Fran!$B21)</f>
        <v xml:space="preserve"> </v>
      </c>
      <c r="KP21" s="29"/>
      <c r="KQ21" s="29"/>
      <c r="KR21" s="2" t="str">
        <f t="shared" si="130"/>
        <v/>
      </c>
      <c r="KS21" s="3" t="str">
        <f t="shared" si="131"/>
        <v/>
      </c>
      <c r="KT21" s="29"/>
      <c r="KU21" s="29"/>
      <c r="KV21" s="2" t="str">
        <f t="shared" si="132"/>
        <v/>
      </c>
      <c r="KW21" s="3" t="str">
        <f t="shared" si="133"/>
        <v/>
      </c>
      <c r="KX21" s="29"/>
      <c r="KY21" s="29"/>
      <c r="KZ21" s="2" t="str">
        <f t="shared" si="134"/>
        <v/>
      </c>
      <c r="LA21" s="3" t="str">
        <f t="shared" si="135"/>
        <v/>
      </c>
    </row>
    <row r="22" spans="1:313">
      <c r="A22" s="7" t="str">
        <f>IF(ISBLANK(Fran!A22)," ",Fran!A22)</f>
        <v xml:space="preserve"> </v>
      </c>
      <c r="B22" s="8" t="str">
        <f>IF(ISBLANK(Fran!B22)," ",Fran!B22)</f>
        <v xml:space="preserve"> </v>
      </c>
      <c r="C22" s="28"/>
      <c r="D22" s="28"/>
      <c r="E22" s="12" t="str">
        <f t="shared" si="0"/>
        <v/>
      </c>
      <c r="F22" s="11" t="str">
        <f t="shared" si="1"/>
        <v/>
      </c>
      <c r="G22" s="28"/>
      <c r="H22" s="28"/>
      <c r="I22" s="12" t="str">
        <f t="shared" si="2"/>
        <v/>
      </c>
      <c r="J22" s="11" t="str">
        <f t="shared" si="3"/>
        <v/>
      </c>
      <c r="K22" s="28"/>
      <c r="L22" s="28"/>
      <c r="M22" s="12" t="str">
        <f t="shared" si="4"/>
        <v/>
      </c>
      <c r="N22" s="11" t="str">
        <f t="shared" si="5"/>
        <v/>
      </c>
      <c r="O22" s="28"/>
      <c r="P22" s="28"/>
      <c r="Q22" s="12" t="str">
        <f t="shared" si="6"/>
        <v/>
      </c>
      <c r="R22" s="11" t="str">
        <f t="shared" si="7"/>
        <v/>
      </c>
      <c r="S22" s="28"/>
      <c r="T22" s="28"/>
      <c r="U22" s="12" t="str">
        <f t="shared" si="8"/>
        <v/>
      </c>
      <c r="V22" s="11" t="str">
        <f t="shared" si="9"/>
        <v/>
      </c>
      <c r="W22" s="104"/>
      <c r="X22" s="7" t="str">
        <f>IF(ISBLANK(Fran!A22)," ",Fran!A22)</f>
        <v xml:space="preserve"> </v>
      </c>
      <c r="Y22" s="8" t="str">
        <f>IF(ISBLANK(Fran!B22)," ",Fran!B22)</f>
        <v xml:space="preserve"> </v>
      </c>
      <c r="Z22" s="28"/>
      <c r="AA22" s="28"/>
      <c r="AB22" s="12" t="str">
        <f t="shared" si="10"/>
        <v/>
      </c>
      <c r="AC22" s="11" t="str">
        <f t="shared" si="11"/>
        <v/>
      </c>
      <c r="AD22" s="28"/>
      <c r="AE22" s="28"/>
      <c r="AF22" s="12" t="str">
        <f t="shared" si="12"/>
        <v/>
      </c>
      <c r="AG22" s="11" t="str">
        <f t="shared" si="13"/>
        <v/>
      </c>
      <c r="AH22" s="28"/>
      <c r="AI22" s="28"/>
      <c r="AJ22" s="12" t="str">
        <f t="shared" si="14"/>
        <v/>
      </c>
      <c r="AK22" s="11" t="str">
        <f t="shared" si="15"/>
        <v/>
      </c>
      <c r="AL22" s="28"/>
      <c r="AM22" s="28"/>
      <c r="AN22" s="12" t="str">
        <f t="shared" si="16"/>
        <v/>
      </c>
      <c r="AO22" s="11" t="str">
        <f t="shared" si="17"/>
        <v/>
      </c>
      <c r="AP22" s="28"/>
      <c r="AQ22" s="28"/>
      <c r="AR22" s="12" t="str">
        <f t="shared" si="18"/>
        <v/>
      </c>
      <c r="AS22" s="11" t="str">
        <f t="shared" si="19"/>
        <v/>
      </c>
      <c r="AU22" s="7" t="str">
        <f>IF(ISBLANK(Fran!A22)," ",Fran!A22)</f>
        <v xml:space="preserve"> </v>
      </c>
      <c r="AV22" s="8" t="str">
        <f>IF(ISBLANK(Fran!B22)," ",Fran!B22)</f>
        <v xml:space="preserve"> </v>
      </c>
      <c r="AW22" s="28"/>
      <c r="AX22" s="28"/>
      <c r="AY22" s="12" t="str">
        <f t="shared" si="20"/>
        <v/>
      </c>
      <c r="AZ22" s="11" t="str">
        <f t="shared" si="21"/>
        <v/>
      </c>
      <c r="BA22" s="28"/>
      <c r="BB22" s="28"/>
      <c r="BC22" s="12" t="str">
        <f t="shared" si="22"/>
        <v/>
      </c>
      <c r="BD22" s="11" t="str">
        <f t="shared" si="23"/>
        <v/>
      </c>
      <c r="BE22" s="28"/>
      <c r="BF22" s="28"/>
      <c r="BG22" s="12" t="str">
        <f t="shared" si="24"/>
        <v/>
      </c>
      <c r="BH22" s="11" t="str">
        <f t="shared" si="25"/>
        <v/>
      </c>
      <c r="BI22" s="28"/>
      <c r="BJ22" s="28"/>
      <c r="BK22" s="12" t="str">
        <f t="shared" si="26"/>
        <v/>
      </c>
      <c r="BL22" s="11" t="str">
        <f t="shared" si="27"/>
        <v/>
      </c>
      <c r="BM22" s="28"/>
      <c r="BN22" s="28"/>
      <c r="BO22" s="12" t="str">
        <f t="shared" si="28"/>
        <v/>
      </c>
      <c r="BP22" s="11" t="str">
        <f t="shared" si="29"/>
        <v/>
      </c>
      <c r="BR22" s="7" t="str">
        <f>IF(ISBLANK(Fran!A22)," ",Fran!A22)</f>
        <v xml:space="preserve"> </v>
      </c>
      <c r="BS22" s="8" t="str">
        <f>IF(ISBLANK(Fran!B22)," ",Fran!B22)</f>
        <v xml:space="preserve"> </v>
      </c>
      <c r="BT22" s="28"/>
      <c r="BU22" s="28"/>
      <c r="BV22" s="12" t="str">
        <f t="shared" si="30"/>
        <v/>
      </c>
      <c r="BW22" s="11" t="str">
        <f t="shared" si="31"/>
        <v/>
      </c>
      <c r="BX22" s="28"/>
      <c r="BY22" s="28"/>
      <c r="BZ22" s="12" t="str">
        <f t="shared" si="32"/>
        <v/>
      </c>
      <c r="CA22" s="11" t="str">
        <f t="shared" si="33"/>
        <v/>
      </c>
      <c r="CB22" s="28"/>
      <c r="CC22" s="28"/>
      <c r="CD22" s="12" t="str">
        <f t="shared" si="34"/>
        <v/>
      </c>
      <c r="CE22" s="11" t="str">
        <f t="shared" si="35"/>
        <v/>
      </c>
      <c r="CF22" s="28"/>
      <c r="CG22" s="28"/>
      <c r="CH22" s="12" t="str">
        <f t="shared" si="36"/>
        <v/>
      </c>
      <c r="CI22" s="11" t="str">
        <f t="shared" si="37"/>
        <v/>
      </c>
      <c r="CJ22" s="28"/>
      <c r="CK22" s="28"/>
      <c r="CL22" s="12" t="str">
        <f t="shared" si="38"/>
        <v/>
      </c>
      <c r="CM22" s="11" t="str">
        <f t="shared" si="39"/>
        <v/>
      </c>
      <c r="CO22" s="7" t="str">
        <f>IF(ISBLANK(Fran!A22)," ",Fran!A22)</f>
        <v xml:space="preserve"> </v>
      </c>
      <c r="CP22" s="8" t="str">
        <f>IF(ISBLANK(Fran!B22)," ",Fran!B22)</f>
        <v xml:space="preserve"> </v>
      </c>
      <c r="CQ22" s="28"/>
      <c r="CR22" s="28"/>
      <c r="CS22" s="12" t="str">
        <f t="shared" si="40"/>
        <v/>
      </c>
      <c r="CT22" s="11" t="str">
        <f t="shared" si="41"/>
        <v/>
      </c>
      <c r="CU22" s="28"/>
      <c r="CV22" s="28"/>
      <c r="CW22" s="12" t="str">
        <f t="shared" si="42"/>
        <v/>
      </c>
      <c r="CX22" s="11" t="str">
        <f t="shared" si="43"/>
        <v/>
      </c>
      <c r="CY22" s="28"/>
      <c r="CZ22" s="28"/>
      <c r="DA22" s="12" t="str">
        <f t="shared" si="44"/>
        <v/>
      </c>
      <c r="DB22" s="11" t="str">
        <f t="shared" si="45"/>
        <v/>
      </c>
      <c r="DC22" s="28"/>
      <c r="DD22" s="28"/>
      <c r="DE22" s="12" t="str">
        <f t="shared" si="46"/>
        <v/>
      </c>
      <c r="DF22" s="11" t="str">
        <f t="shared" si="47"/>
        <v/>
      </c>
      <c r="DG22" s="28"/>
      <c r="DH22" s="28"/>
      <c r="DI22" s="12" t="str">
        <f t="shared" si="48"/>
        <v/>
      </c>
      <c r="DJ22" s="11" t="str">
        <f t="shared" si="49"/>
        <v/>
      </c>
      <c r="DL22" s="7" t="str">
        <f>IF(ISBLANK(Fran!A22)," ",Fran!A22)</f>
        <v xml:space="preserve"> </v>
      </c>
      <c r="DM22" s="8" t="str">
        <f>IF(ISBLANK(Fran!B22)," ",Fran!B22)</f>
        <v xml:space="preserve"> </v>
      </c>
      <c r="DN22" s="28"/>
      <c r="DO22" s="28"/>
      <c r="DP22" s="12" t="str">
        <f t="shared" si="50"/>
        <v/>
      </c>
      <c r="DQ22" s="11" t="str">
        <f t="shared" si="51"/>
        <v/>
      </c>
      <c r="DR22" s="28"/>
      <c r="DS22" s="28"/>
      <c r="DT22" s="12" t="str">
        <f t="shared" si="52"/>
        <v/>
      </c>
      <c r="DU22" s="11" t="str">
        <f t="shared" si="53"/>
        <v/>
      </c>
      <c r="DV22" s="28"/>
      <c r="DW22" s="28"/>
      <c r="DX22" s="12" t="str">
        <f t="shared" si="54"/>
        <v/>
      </c>
      <c r="DY22" s="11" t="str">
        <f t="shared" si="55"/>
        <v/>
      </c>
      <c r="DZ22" s="28"/>
      <c r="EA22" s="28"/>
      <c r="EB22" s="12" t="str">
        <f t="shared" si="56"/>
        <v/>
      </c>
      <c r="EC22" s="11" t="str">
        <f t="shared" si="57"/>
        <v/>
      </c>
      <c r="ED22" s="28"/>
      <c r="EE22" s="28"/>
      <c r="EF22" s="12" t="str">
        <f t="shared" si="58"/>
        <v/>
      </c>
      <c r="EG22" s="11" t="str">
        <f t="shared" si="59"/>
        <v/>
      </c>
      <c r="EI22" s="7" t="str">
        <f>IF(ISBLANK(Fran!$A22)," ",Fran!$A22)</f>
        <v xml:space="preserve"> </v>
      </c>
      <c r="EJ22" s="8" t="str">
        <f>IF(ISBLANK(Fran!$B22)," ",Fran!$B22)</f>
        <v xml:space="preserve"> </v>
      </c>
      <c r="EK22" s="28"/>
      <c r="EL22" s="28"/>
      <c r="EM22" s="12" t="str">
        <f t="shared" si="60"/>
        <v/>
      </c>
      <c r="EN22" s="11" t="str">
        <f t="shared" si="61"/>
        <v/>
      </c>
      <c r="EO22" s="28"/>
      <c r="EP22" s="28"/>
      <c r="EQ22" s="12" t="str">
        <f t="shared" si="62"/>
        <v/>
      </c>
      <c r="ER22" s="11" t="str">
        <f t="shared" si="63"/>
        <v/>
      </c>
      <c r="ES22" s="28"/>
      <c r="ET22" s="28"/>
      <c r="EU22" s="12" t="str">
        <f t="shared" si="64"/>
        <v/>
      </c>
      <c r="EV22" s="11" t="str">
        <f t="shared" si="65"/>
        <v/>
      </c>
      <c r="EW22" s="28"/>
      <c r="EX22" s="28"/>
      <c r="EY22" s="12" t="str">
        <f t="shared" si="66"/>
        <v/>
      </c>
      <c r="EZ22" s="11" t="str">
        <f t="shared" si="67"/>
        <v/>
      </c>
      <c r="FA22" s="28"/>
      <c r="FB22" s="28"/>
      <c r="FC22" s="12" t="str">
        <f t="shared" si="68"/>
        <v/>
      </c>
      <c r="FD22" s="11" t="str">
        <f t="shared" si="69"/>
        <v/>
      </c>
      <c r="FF22" s="7" t="str">
        <f>IF(ISBLANK(Fran!$A22)," ",Fran!$A22)</f>
        <v xml:space="preserve"> </v>
      </c>
      <c r="FG22" s="8" t="str">
        <f>IF(ISBLANK(Fran!$B22)," ",Fran!$B22)</f>
        <v xml:space="preserve"> </v>
      </c>
      <c r="FH22" s="28"/>
      <c r="FI22" s="28"/>
      <c r="FJ22" s="12" t="str">
        <f t="shared" si="70"/>
        <v/>
      </c>
      <c r="FK22" s="11" t="str">
        <f t="shared" si="71"/>
        <v/>
      </c>
      <c r="FL22" s="28"/>
      <c r="FM22" s="28"/>
      <c r="FN22" s="12" t="str">
        <f t="shared" si="72"/>
        <v/>
      </c>
      <c r="FO22" s="11" t="str">
        <f t="shared" si="73"/>
        <v/>
      </c>
      <c r="FP22" s="28"/>
      <c r="FQ22" s="28"/>
      <c r="FR22" s="12" t="str">
        <f t="shared" si="74"/>
        <v/>
      </c>
      <c r="FS22" s="11" t="str">
        <f t="shared" si="75"/>
        <v/>
      </c>
      <c r="FT22" s="28"/>
      <c r="FU22" s="28"/>
      <c r="FV22" s="12" t="str">
        <f t="shared" si="76"/>
        <v/>
      </c>
      <c r="FW22" s="11" t="str">
        <f t="shared" si="77"/>
        <v/>
      </c>
      <c r="FX22" s="28"/>
      <c r="FY22" s="28"/>
      <c r="FZ22" s="12" t="str">
        <f t="shared" si="78"/>
        <v/>
      </c>
      <c r="GA22" s="11" t="str">
        <f t="shared" si="79"/>
        <v/>
      </c>
      <c r="GC22" s="7" t="str">
        <f>IF(ISBLANK(Fran!A22)," ",Fran!A22)</f>
        <v xml:space="preserve"> </v>
      </c>
      <c r="GD22" s="8" t="str">
        <f>IF(ISBLANK(Fran!B22)," ",Fran!B22)</f>
        <v xml:space="preserve"> </v>
      </c>
      <c r="GE22" s="28"/>
      <c r="GF22" s="28"/>
      <c r="GG22" s="12" t="str">
        <f t="shared" si="80"/>
        <v/>
      </c>
      <c r="GH22" s="11" t="str">
        <f t="shared" si="81"/>
        <v/>
      </c>
      <c r="GI22" s="28"/>
      <c r="GJ22" s="28"/>
      <c r="GK22" s="12" t="str">
        <f t="shared" si="82"/>
        <v/>
      </c>
      <c r="GL22" s="11" t="str">
        <f t="shared" si="83"/>
        <v/>
      </c>
      <c r="GM22" s="28"/>
      <c r="GN22" s="28"/>
      <c r="GO22" s="12" t="str">
        <f t="shared" si="84"/>
        <v/>
      </c>
      <c r="GP22" s="11" t="str">
        <f t="shared" si="85"/>
        <v/>
      </c>
      <c r="GQ22" s="28"/>
      <c r="GR22" s="28"/>
      <c r="GS22" s="12" t="str">
        <f t="shared" si="86"/>
        <v/>
      </c>
      <c r="GT22" s="11" t="str">
        <f t="shared" si="87"/>
        <v/>
      </c>
      <c r="GU22" s="28"/>
      <c r="GV22" s="28"/>
      <c r="GW22" s="12" t="str">
        <f t="shared" si="88"/>
        <v/>
      </c>
      <c r="GX22" s="11" t="str">
        <f t="shared" si="89"/>
        <v/>
      </c>
      <c r="GZ22" s="7" t="str">
        <f>IF(ISBLANK(Fran!A22)," ",Fran!A22)</f>
        <v xml:space="preserve"> </v>
      </c>
      <c r="HA22" s="8" t="str">
        <f>IF(ISBLANK(Fran!B22)," ",Fran!B22)</f>
        <v xml:space="preserve"> </v>
      </c>
      <c r="HB22" s="28"/>
      <c r="HC22" s="28"/>
      <c r="HD22" s="12" t="str">
        <f t="shared" si="90"/>
        <v/>
      </c>
      <c r="HE22" s="11" t="str">
        <f t="shared" si="91"/>
        <v/>
      </c>
      <c r="HF22" s="28"/>
      <c r="HG22" s="28"/>
      <c r="HH22" s="12" t="str">
        <f t="shared" si="92"/>
        <v/>
      </c>
      <c r="HI22" s="11" t="str">
        <f t="shared" si="93"/>
        <v/>
      </c>
      <c r="HJ22" s="28"/>
      <c r="HK22" s="28"/>
      <c r="HL22" s="12" t="str">
        <f t="shared" si="94"/>
        <v/>
      </c>
      <c r="HM22" s="11" t="str">
        <f t="shared" si="95"/>
        <v/>
      </c>
      <c r="HN22" s="28"/>
      <c r="HO22" s="28"/>
      <c r="HP22" s="12" t="str">
        <f t="shared" si="96"/>
        <v/>
      </c>
      <c r="HQ22" s="11" t="str">
        <f t="shared" si="97"/>
        <v/>
      </c>
      <c r="HR22" s="28"/>
      <c r="HS22" s="28"/>
      <c r="HT22" s="12" t="str">
        <f t="shared" si="98"/>
        <v/>
      </c>
      <c r="HU22" s="11" t="str">
        <f t="shared" si="99"/>
        <v/>
      </c>
      <c r="HW22" s="7" t="str">
        <f>IF(ISBLANK(Fran!$A22)," ",Fran!$A22)</f>
        <v xml:space="preserve"> </v>
      </c>
      <c r="HX22" s="8" t="str">
        <f>IF(ISBLANK(Fran!$B22)," ",Fran!$B22)</f>
        <v xml:space="preserve"> </v>
      </c>
      <c r="HY22" s="28"/>
      <c r="HZ22" s="28"/>
      <c r="IA22" s="12" t="str">
        <f t="shared" si="100"/>
        <v/>
      </c>
      <c r="IB22" s="11" t="str">
        <f t="shared" si="101"/>
        <v/>
      </c>
      <c r="IC22" s="28"/>
      <c r="ID22" s="28"/>
      <c r="IE22" s="12" t="str">
        <f t="shared" si="102"/>
        <v/>
      </c>
      <c r="IF22" s="11" t="str">
        <f t="shared" si="103"/>
        <v/>
      </c>
      <c r="IG22" s="28"/>
      <c r="IH22" s="28"/>
      <c r="II22" s="12" t="str">
        <f t="shared" si="104"/>
        <v/>
      </c>
      <c r="IJ22" s="11" t="str">
        <f t="shared" si="105"/>
        <v/>
      </c>
      <c r="IK22" s="28"/>
      <c r="IL22" s="28"/>
      <c r="IM22" s="12" t="str">
        <f t="shared" si="106"/>
        <v/>
      </c>
      <c r="IN22" s="11" t="str">
        <f t="shared" si="107"/>
        <v/>
      </c>
      <c r="IO22" s="28"/>
      <c r="IP22" s="28"/>
      <c r="IQ22" s="12" t="str">
        <f t="shared" si="108"/>
        <v/>
      </c>
      <c r="IR22" s="11" t="str">
        <f t="shared" si="109"/>
        <v/>
      </c>
      <c r="IS22" s="104"/>
      <c r="IT22" s="7" t="str">
        <f>IF(ISBLANK(Fran!$A22)," ",Fran!$A22)</f>
        <v xml:space="preserve"> </v>
      </c>
      <c r="IU22" s="8" t="str">
        <f>IF(ISBLANK(Fran!$B22)," ",Fran!$B22)</f>
        <v xml:space="preserve"> </v>
      </c>
      <c r="IV22" s="28"/>
      <c r="IW22" s="28"/>
      <c r="IX22" s="12" t="str">
        <f t="shared" si="110"/>
        <v/>
      </c>
      <c r="IY22" s="11" t="str">
        <f t="shared" si="111"/>
        <v/>
      </c>
      <c r="IZ22" s="28"/>
      <c r="JA22" s="28"/>
      <c r="JB22" s="12" t="str">
        <f t="shared" si="112"/>
        <v/>
      </c>
      <c r="JC22" s="11" t="str">
        <f t="shared" si="113"/>
        <v/>
      </c>
      <c r="JD22" s="28"/>
      <c r="JE22" s="28"/>
      <c r="JF22" s="12" t="str">
        <f t="shared" si="114"/>
        <v/>
      </c>
      <c r="JG22" s="11" t="str">
        <f t="shared" si="115"/>
        <v/>
      </c>
      <c r="JH22" s="28"/>
      <c r="JI22" s="28"/>
      <c r="JJ22" s="12" t="str">
        <f t="shared" si="116"/>
        <v/>
      </c>
      <c r="JK22" s="11" t="str">
        <f t="shared" si="117"/>
        <v/>
      </c>
      <c r="JL22" s="28"/>
      <c r="JM22" s="28"/>
      <c r="JN22" s="12" t="str">
        <f t="shared" si="118"/>
        <v/>
      </c>
      <c r="JO22" s="11" t="str">
        <f t="shared" si="119"/>
        <v/>
      </c>
      <c r="JQ22" s="7" t="str">
        <f>IF(ISBLANK(Fran!$A22)," ",Fran!$A22)</f>
        <v xml:space="preserve"> </v>
      </c>
      <c r="JR22" s="8" t="str">
        <f>IF(ISBLANK(Fran!$B22)," ",Fran!$B22)</f>
        <v xml:space="preserve"> </v>
      </c>
      <c r="JS22" s="28"/>
      <c r="JT22" s="28"/>
      <c r="JU22" s="12" t="str">
        <f t="shared" si="120"/>
        <v/>
      </c>
      <c r="JV22" s="11" t="str">
        <f t="shared" si="121"/>
        <v/>
      </c>
      <c r="JW22" s="28"/>
      <c r="JX22" s="28"/>
      <c r="JY22" s="12" t="str">
        <f t="shared" si="122"/>
        <v/>
      </c>
      <c r="JZ22" s="11" t="str">
        <f t="shared" si="123"/>
        <v/>
      </c>
      <c r="KA22" s="28"/>
      <c r="KB22" s="28"/>
      <c r="KC22" s="12" t="str">
        <f t="shared" si="124"/>
        <v/>
      </c>
      <c r="KD22" s="11" t="str">
        <f t="shared" si="125"/>
        <v/>
      </c>
      <c r="KE22" s="28"/>
      <c r="KF22" s="28"/>
      <c r="KG22" s="12" t="str">
        <f t="shared" si="126"/>
        <v/>
      </c>
      <c r="KH22" s="11" t="str">
        <f t="shared" si="127"/>
        <v/>
      </c>
      <c r="KI22" s="28"/>
      <c r="KJ22" s="28"/>
      <c r="KK22" s="12" t="str">
        <f t="shared" si="128"/>
        <v/>
      </c>
      <c r="KL22" s="11" t="str">
        <f t="shared" si="129"/>
        <v/>
      </c>
      <c r="KN22" s="7" t="str">
        <f>IF(ISBLANK(Fran!$A22)," ",Fran!$A22)</f>
        <v xml:space="preserve"> </v>
      </c>
      <c r="KO22" s="8" t="str">
        <f>IF(ISBLANK(Fran!$B22)," ",Fran!$B22)</f>
        <v xml:space="preserve"> </v>
      </c>
      <c r="KP22" s="28"/>
      <c r="KQ22" s="28"/>
      <c r="KR22" s="12" t="str">
        <f t="shared" si="130"/>
        <v/>
      </c>
      <c r="KS22" s="11" t="str">
        <f t="shared" si="131"/>
        <v/>
      </c>
      <c r="KT22" s="28"/>
      <c r="KU22" s="28"/>
      <c r="KV22" s="12" t="str">
        <f t="shared" si="132"/>
        <v/>
      </c>
      <c r="KW22" s="11" t="str">
        <f t="shared" si="133"/>
        <v/>
      </c>
      <c r="KX22" s="28"/>
      <c r="KY22" s="28"/>
      <c r="KZ22" s="12" t="str">
        <f t="shared" si="134"/>
        <v/>
      </c>
      <c r="LA22" s="11" t="str">
        <f t="shared" si="135"/>
        <v/>
      </c>
    </row>
    <row r="23" spans="1:313">
      <c r="A23" s="9" t="str">
        <f>IF(ISBLANK(Fran!A23)," ",Fran!A23)</f>
        <v xml:space="preserve"> </v>
      </c>
      <c r="B23" s="10" t="str">
        <f>IF(ISBLANK(Fran!B23)," ",Fran!B23)</f>
        <v xml:space="preserve"> </v>
      </c>
      <c r="C23" s="29"/>
      <c r="D23" s="29"/>
      <c r="E23" s="2" t="str">
        <f t="shared" si="0"/>
        <v/>
      </c>
      <c r="F23" s="3" t="str">
        <f t="shared" si="1"/>
        <v/>
      </c>
      <c r="G23" s="29"/>
      <c r="H23" s="29"/>
      <c r="I23" s="2" t="str">
        <f t="shared" si="2"/>
        <v/>
      </c>
      <c r="J23" s="3" t="str">
        <f t="shared" si="3"/>
        <v/>
      </c>
      <c r="K23" s="29"/>
      <c r="L23" s="29"/>
      <c r="M23" s="2" t="str">
        <f t="shared" si="4"/>
        <v/>
      </c>
      <c r="N23" s="3" t="str">
        <f t="shared" si="5"/>
        <v/>
      </c>
      <c r="O23" s="29"/>
      <c r="P23" s="29"/>
      <c r="Q23" s="2" t="str">
        <f t="shared" si="6"/>
        <v/>
      </c>
      <c r="R23" s="3" t="str">
        <f t="shared" si="7"/>
        <v/>
      </c>
      <c r="S23" s="29"/>
      <c r="T23" s="29"/>
      <c r="U23" s="2" t="str">
        <f t="shared" si="8"/>
        <v/>
      </c>
      <c r="V23" s="3" t="str">
        <f t="shared" si="9"/>
        <v/>
      </c>
      <c r="W23" s="104"/>
      <c r="X23" s="9" t="str">
        <f>IF(ISBLANK(Fran!A23)," ",Fran!A23)</f>
        <v xml:space="preserve"> </v>
      </c>
      <c r="Y23" s="10" t="str">
        <f>IF(ISBLANK(Fran!B23)," ",Fran!B23)</f>
        <v xml:space="preserve"> </v>
      </c>
      <c r="Z23" s="29"/>
      <c r="AA23" s="29"/>
      <c r="AB23" s="2" t="str">
        <f t="shared" si="10"/>
        <v/>
      </c>
      <c r="AC23" s="3" t="str">
        <f t="shared" si="11"/>
        <v/>
      </c>
      <c r="AD23" s="29"/>
      <c r="AE23" s="29"/>
      <c r="AF23" s="2" t="str">
        <f t="shared" si="12"/>
        <v/>
      </c>
      <c r="AG23" s="3" t="str">
        <f t="shared" si="13"/>
        <v/>
      </c>
      <c r="AH23" s="29"/>
      <c r="AI23" s="29"/>
      <c r="AJ23" s="2" t="str">
        <f t="shared" si="14"/>
        <v/>
      </c>
      <c r="AK23" s="3" t="str">
        <f t="shared" si="15"/>
        <v/>
      </c>
      <c r="AL23" s="29"/>
      <c r="AM23" s="29"/>
      <c r="AN23" s="2" t="str">
        <f t="shared" si="16"/>
        <v/>
      </c>
      <c r="AO23" s="3" t="str">
        <f t="shared" si="17"/>
        <v/>
      </c>
      <c r="AP23" s="29"/>
      <c r="AQ23" s="29"/>
      <c r="AR23" s="2" t="str">
        <f t="shared" si="18"/>
        <v/>
      </c>
      <c r="AS23" s="3" t="str">
        <f t="shared" si="19"/>
        <v/>
      </c>
      <c r="AU23" s="9" t="str">
        <f>IF(ISBLANK(Fran!A23)," ",Fran!A23)</f>
        <v xml:space="preserve"> </v>
      </c>
      <c r="AV23" s="10" t="str">
        <f>IF(ISBLANK(Fran!B23)," ",Fran!B23)</f>
        <v xml:space="preserve"> </v>
      </c>
      <c r="AW23" s="29"/>
      <c r="AX23" s="29"/>
      <c r="AY23" s="2" t="str">
        <f t="shared" si="20"/>
        <v/>
      </c>
      <c r="AZ23" s="3" t="str">
        <f t="shared" si="21"/>
        <v/>
      </c>
      <c r="BA23" s="29"/>
      <c r="BB23" s="29"/>
      <c r="BC23" s="2" t="str">
        <f t="shared" si="22"/>
        <v/>
      </c>
      <c r="BD23" s="3" t="str">
        <f t="shared" si="23"/>
        <v/>
      </c>
      <c r="BE23" s="29"/>
      <c r="BF23" s="29"/>
      <c r="BG23" s="2" t="str">
        <f t="shared" si="24"/>
        <v/>
      </c>
      <c r="BH23" s="3" t="str">
        <f t="shared" si="25"/>
        <v/>
      </c>
      <c r="BI23" s="29"/>
      <c r="BJ23" s="29"/>
      <c r="BK23" s="2" t="str">
        <f t="shared" si="26"/>
        <v/>
      </c>
      <c r="BL23" s="3" t="str">
        <f t="shared" si="27"/>
        <v/>
      </c>
      <c r="BM23" s="29"/>
      <c r="BN23" s="29"/>
      <c r="BO23" s="2" t="str">
        <f t="shared" si="28"/>
        <v/>
      </c>
      <c r="BP23" s="3" t="str">
        <f t="shared" si="29"/>
        <v/>
      </c>
      <c r="BR23" s="9" t="str">
        <f>IF(ISBLANK(Fran!A23)," ",Fran!A23)</f>
        <v xml:space="preserve"> </v>
      </c>
      <c r="BS23" s="10" t="str">
        <f>IF(ISBLANK(Fran!B23)," ",Fran!B23)</f>
        <v xml:space="preserve"> </v>
      </c>
      <c r="BT23" s="29"/>
      <c r="BU23" s="29"/>
      <c r="BV23" s="2" t="str">
        <f t="shared" si="30"/>
        <v/>
      </c>
      <c r="BW23" s="3" t="str">
        <f t="shared" si="31"/>
        <v/>
      </c>
      <c r="BX23" s="29"/>
      <c r="BY23" s="29"/>
      <c r="BZ23" s="2" t="str">
        <f t="shared" si="32"/>
        <v/>
      </c>
      <c r="CA23" s="3" t="str">
        <f t="shared" si="33"/>
        <v/>
      </c>
      <c r="CB23" s="29"/>
      <c r="CC23" s="29"/>
      <c r="CD23" s="2" t="str">
        <f t="shared" si="34"/>
        <v/>
      </c>
      <c r="CE23" s="3" t="str">
        <f t="shared" si="35"/>
        <v/>
      </c>
      <c r="CF23" s="29"/>
      <c r="CG23" s="29"/>
      <c r="CH23" s="2" t="str">
        <f t="shared" si="36"/>
        <v/>
      </c>
      <c r="CI23" s="3" t="str">
        <f t="shared" si="37"/>
        <v/>
      </c>
      <c r="CJ23" s="29"/>
      <c r="CK23" s="29"/>
      <c r="CL23" s="2" t="str">
        <f t="shared" si="38"/>
        <v/>
      </c>
      <c r="CM23" s="3" t="str">
        <f t="shared" si="39"/>
        <v/>
      </c>
      <c r="CO23" s="9" t="str">
        <f>IF(ISBLANK(Fran!A23)," ",Fran!A23)</f>
        <v xml:space="preserve"> </v>
      </c>
      <c r="CP23" s="10" t="str">
        <f>IF(ISBLANK(Fran!B23)," ",Fran!B23)</f>
        <v xml:space="preserve"> </v>
      </c>
      <c r="CQ23" s="29"/>
      <c r="CR23" s="29"/>
      <c r="CS23" s="2" t="str">
        <f t="shared" si="40"/>
        <v/>
      </c>
      <c r="CT23" s="3" t="str">
        <f t="shared" si="41"/>
        <v/>
      </c>
      <c r="CU23" s="29"/>
      <c r="CV23" s="29"/>
      <c r="CW23" s="2" t="str">
        <f t="shared" si="42"/>
        <v/>
      </c>
      <c r="CX23" s="3" t="str">
        <f t="shared" si="43"/>
        <v/>
      </c>
      <c r="CY23" s="29"/>
      <c r="CZ23" s="29"/>
      <c r="DA23" s="2" t="str">
        <f t="shared" si="44"/>
        <v/>
      </c>
      <c r="DB23" s="3" t="str">
        <f t="shared" si="45"/>
        <v/>
      </c>
      <c r="DC23" s="29"/>
      <c r="DD23" s="29"/>
      <c r="DE23" s="2" t="str">
        <f t="shared" si="46"/>
        <v/>
      </c>
      <c r="DF23" s="3" t="str">
        <f t="shared" si="47"/>
        <v/>
      </c>
      <c r="DG23" s="29"/>
      <c r="DH23" s="29"/>
      <c r="DI23" s="2" t="str">
        <f t="shared" si="48"/>
        <v/>
      </c>
      <c r="DJ23" s="3" t="str">
        <f t="shared" si="49"/>
        <v/>
      </c>
      <c r="DL23" s="9" t="str">
        <f>IF(ISBLANK(Fran!A23)," ",Fran!A23)</f>
        <v xml:space="preserve"> </v>
      </c>
      <c r="DM23" s="10" t="str">
        <f>IF(ISBLANK(Fran!B23)," ",Fran!B23)</f>
        <v xml:space="preserve"> </v>
      </c>
      <c r="DN23" s="29"/>
      <c r="DO23" s="29"/>
      <c r="DP23" s="2" t="str">
        <f t="shared" si="50"/>
        <v/>
      </c>
      <c r="DQ23" s="3" t="str">
        <f t="shared" si="51"/>
        <v/>
      </c>
      <c r="DR23" s="29"/>
      <c r="DS23" s="29"/>
      <c r="DT23" s="2" t="str">
        <f t="shared" si="52"/>
        <v/>
      </c>
      <c r="DU23" s="3" t="str">
        <f t="shared" si="53"/>
        <v/>
      </c>
      <c r="DV23" s="29"/>
      <c r="DW23" s="29"/>
      <c r="DX23" s="2" t="str">
        <f t="shared" si="54"/>
        <v/>
      </c>
      <c r="DY23" s="3" t="str">
        <f t="shared" si="55"/>
        <v/>
      </c>
      <c r="DZ23" s="29"/>
      <c r="EA23" s="29"/>
      <c r="EB23" s="2" t="str">
        <f t="shared" si="56"/>
        <v/>
      </c>
      <c r="EC23" s="3" t="str">
        <f t="shared" si="57"/>
        <v/>
      </c>
      <c r="ED23" s="29"/>
      <c r="EE23" s="29"/>
      <c r="EF23" s="2" t="str">
        <f t="shared" si="58"/>
        <v/>
      </c>
      <c r="EG23" s="3" t="str">
        <f t="shared" si="59"/>
        <v/>
      </c>
      <c r="EI23" s="9" t="str">
        <f>IF(ISBLANK(Fran!$A23)," ",Fran!$A23)</f>
        <v xml:space="preserve"> </v>
      </c>
      <c r="EJ23" s="10" t="str">
        <f>IF(ISBLANK(Fran!$B23)," ",Fran!$B23)</f>
        <v xml:space="preserve"> </v>
      </c>
      <c r="EK23" s="29"/>
      <c r="EL23" s="29"/>
      <c r="EM23" s="2" t="str">
        <f t="shared" si="60"/>
        <v/>
      </c>
      <c r="EN23" s="3" t="str">
        <f t="shared" si="61"/>
        <v/>
      </c>
      <c r="EO23" s="29"/>
      <c r="EP23" s="29"/>
      <c r="EQ23" s="2" t="str">
        <f t="shared" si="62"/>
        <v/>
      </c>
      <c r="ER23" s="3" t="str">
        <f t="shared" si="63"/>
        <v/>
      </c>
      <c r="ES23" s="29"/>
      <c r="ET23" s="29"/>
      <c r="EU23" s="2" t="str">
        <f t="shared" si="64"/>
        <v/>
      </c>
      <c r="EV23" s="3" t="str">
        <f t="shared" si="65"/>
        <v/>
      </c>
      <c r="EW23" s="29"/>
      <c r="EX23" s="29"/>
      <c r="EY23" s="2" t="str">
        <f t="shared" si="66"/>
        <v/>
      </c>
      <c r="EZ23" s="3" t="str">
        <f t="shared" si="67"/>
        <v/>
      </c>
      <c r="FA23" s="29"/>
      <c r="FB23" s="29"/>
      <c r="FC23" s="2" t="str">
        <f t="shared" si="68"/>
        <v/>
      </c>
      <c r="FD23" s="3" t="str">
        <f t="shared" si="69"/>
        <v/>
      </c>
      <c r="FF23" s="9" t="str">
        <f>IF(ISBLANK(Fran!$A23)," ",Fran!$A23)</f>
        <v xml:space="preserve"> </v>
      </c>
      <c r="FG23" s="10" t="str">
        <f>IF(ISBLANK(Fran!$B23)," ",Fran!$B23)</f>
        <v xml:space="preserve"> </v>
      </c>
      <c r="FH23" s="29"/>
      <c r="FI23" s="29"/>
      <c r="FJ23" s="2" t="str">
        <f t="shared" si="70"/>
        <v/>
      </c>
      <c r="FK23" s="3" t="str">
        <f t="shared" si="71"/>
        <v/>
      </c>
      <c r="FL23" s="29"/>
      <c r="FM23" s="29"/>
      <c r="FN23" s="2" t="str">
        <f t="shared" si="72"/>
        <v/>
      </c>
      <c r="FO23" s="3" t="str">
        <f t="shared" si="73"/>
        <v/>
      </c>
      <c r="FP23" s="29"/>
      <c r="FQ23" s="29"/>
      <c r="FR23" s="2" t="str">
        <f t="shared" si="74"/>
        <v/>
      </c>
      <c r="FS23" s="3" t="str">
        <f t="shared" si="75"/>
        <v/>
      </c>
      <c r="FT23" s="29"/>
      <c r="FU23" s="29"/>
      <c r="FV23" s="2" t="str">
        <f t="shared" si="76"/>
        <v/>
      </c>
      <c r="FW23" s="3" t="str">
        <f t="shared" si="77"/>
        <v/>
      </c>
      <c r="FX23" s="29"/>
      <c r="FY23" s="29"/>
      <c r="FZ23" s="2" t="str">
        <f t="shared" si="78"/>
        <v/>
      </c>
      <c r="GA23" s="3" t="str">
        <f t="shared" si="79"/>
        <v/>
      </c>
      <c r="GC23" s="9" t="str">
        <f>IF(ISBLANK(Fran!A23)," ",Fran!A23)</f>
        <v xml:space="preserve"> </v>
      </c>
      <c r="GD23" s="10" t="str">
        <f>IF(ISBLANK(Fran!B23)," ",Fran!B23)</f>
        <v xml:space="preserve"> </v>
      </c>
      <c r="GE23" s="29"/>
      <c r="GF23" s="29"/>
      <c r="GG23" s="2" t="str">
        <f t="shared" si="80"/>
        <v/>
      </c>
      <c r="GH23" s="3" t="str">
        <f t="shared" si="81"/>
        <v/>
      </c>
      <c r="GI23" s="29"/>
      <c r="GJ23" s="29"/>
      <c r="GK23" s="2" t="str">
        <f t="shared" si="82"/>
        <v/>
      </c>
      <c r="GL23" s="3" t="str">
        <f t="shared" si="83"/>
        <v/>
      </c>
      <c r="GM23" s="29"/>
      <c r="GN23" s="29"/>
      <c r="GO23" s="2" t="str">
        <f t="shared" si="84"/>
        <v/>
      </c>
      <c r="GP23" s="3" t="str">
        <f t="shared" si="85"/>
        <v/>
      </c>
      <c r="GQ23" s="29"/>
      <c r="GR23" s="29"/>
      <c r="GS23" s="2" t="str">
        <f t="shared" si="86"/>
        <v/>
      </c>
      <c r="GT23" s="3" t="str">
        <f t="shared" si="87"/>
        <v/>
      </c>
      <c r="GU23" s="29"/>
      <c r="GV23" s="29"/>
      <c r="GW23" s="2" t="str">
        <f t="shared" si="88"/>
        <v/>
      </c>
      <c r="GX23" s="3" t="str">
        <f t="shared" si="89"/>
        <v/>
      </c>
      <c r="GZ23" s="9" t="str">
        <f>IF(ISBLANK(Fran!A23)," ",Fran!A23)</f>
        <v xml:space="preserve"> </v>
      </c>
      <c r="HA23" s="10" t="str">
        <f>IF(ISBLANK(Fran!B23)," ",Fran!B23)</f>
        <v xml:space="preserve"> </v>
      </c>
      <c r="HB23" s="29"/>
      <c r="HC23" s="29"/>
      <c r="HD23" s="2" t="str">
        <f t="shared" si="90"/>
        <v/>
      </c>
      <c r="HE23" s="3" t="str">
        <f t="shared" si="91"/>
        <v/>
      </c>
      <c r="HF23" s="29"/>
      <c r="HG23" s="29"/>
      <c r="HH23" s="2" t="str">
        <f t="shared" si="92"/>
        <v/>
      </c>
      <c r="HI23" s="3" t="str">
        <f t="shared" si="93"/>
        <v/>
      </c>
      <c r="HJ23" s="29"/>
      <c r="HK23" s="29"/>
      <c r="HL23" s="2" t="str">
        <f t="shared" si="94"/>
        <v/>
      </c>
      <c r="HM23" s="3" t="str">
        <f t="shared" si="95"/>
        <v/>
      </c>
      <c r="HN23" s="29"/>
      <c r="HO23" s="29"/>
      <c r="HP23" s="2" t="str">
        <f t="shared" si="96"/>
        <v/>
      </c>
      <c r="HQ23" s="3" t="str">
        <f t="shared" si="97"/>
        <v/>
      </c>
      <c r="HR23" s="29"/>
      <c r="HS23" s="29"/>
      <c r="HT23" s="2" t="str">
        <f t="shared" si="98"/>
        <v/>
      </c>
      <c r="HU23" s="3" t="str">
        <f t="shared" si="99"/>
        <v/>
      </c>
      <c r="HW23" s="9" t="str">
        <f>IF(ISBLANK(Fran!$A23)," ",Fran!$A23)</f>
        <v xml:space="preserve"> </v>
      </c>
      <c r="HX23" s="10" t="str">
        <f>IF(ISBLANK(Fran!$B23)," ",Fran!$B23)</f>
        <v xml:space="preserve"> </v>
      </c>
      <c r="HY23" s="29"/>
      <c r="HZ23" s="29"/>
      <c r="IA23" s="2" t="str">
        <f t="shared" si="100"/>
        <v/>
      </c>
      <c r="IB23" s="3" t="str">
        <f t="shared" si="101"/>
        <v/>
      </c>
      <c r="IC23" s="29"/>
      <c r="ID23" s="29"/>
      <c r="IE23" s="2" t="str">
        <f t="shared" si="102"/>
        <v/>
      </c>
      <c r="IF23" s="3" t="str">
        <f t="shared" si="103"/>
        <v/>
      </c>
      <c r="IG23" s="29"/>
      <c r="IH23" s="29"/>
      <c r="II23" s="2" t="str">
        <f t="shared" si="104"/>
        <v/>
      </c>
      <c r="IJ23" s="3" t="str">
        <f t="shared" si="105"/>
        <v/>
      </c>
      <c r="IK23" s="29"/>
      <c r="IL23" s="29"/>
      <c r="IM23" s="2" t="str">
        <f t="shared" si="106"/>
        <v/>
      </c>
      <c r="IN23" s="3" t="str">
        <f t="shared" si="107"/>
        <v/>
      </c>
      <c r="IO23" s="29"/>
      <c r="IP23" s="29"/>
      <c r="IQ23" s="2" t="str">
        <f t="shared" si="108"/>
        <v/>
      </c>
      <c r="IR23" s="3" t="str">
        <f t="shared" si="109"/>
        <v/>
      </c>
      <c r="IS23" s="104"/>
      <c r="IT23" s="9" t="str">
        <f>IF(ISBLANK(Fran!$A23)," ",Fran!$A23)</f>
        <v xml:space="preserve"> </v>
      </c>
      <c r="IU23" s="10" t="str">
        <f>IF(ISBLANK(Fran!$B23)," ",Fran!$B23)</f>
        <v xml:space="preserve"> </v>
      </c>
      <c r="IV23" s="29"/>
      <c r="IW23" s="29"/>
      <c r="IX23" s="2" t="str">
        <f t="shared" si="110"/>
        <v/>
      </c>
      <c r="IY23" s="3" t="str">
        <f t="shared" si="111"/>
        <v/>
      </c>
      <c r="IZ23" s="29"/>
      <c r="JA23" s="29"/>
      <c r="JB23" s="2" t="str">
        <f t="shared" si="112"/>
        <v/>
      </c>
      <c r="JC23" s="3" t="str">
        <f t="shared" si="113"/>
        <v/>
      </c>
      <c r="JD23" s="29"/>
      <c r="JE23" s="29"/>
      <c r="JF23" s="2" t="str">
        <f t="shared" si="114"/>
        <v/>
      </c>
      <c r="JG23" s="3" t="str">
        <f t="shared" si="115"/>
        <v/>
      </c>
      <c r="JH23" s="29"/>
      <c r="JI23" s="29"/>
      <c r="JJ23" s="2" t="str">
        <f t="shared" si="116"/>
        <v/>
      </c>
      <c r="JK23" s="3" t="str">
        <f t="shared" si="117"/>
        <v/>
      </c>
      <c r="JL23" s="29"/>
      <c r="JM23" s="29"/>
      <c r="JN23" s="2" t="str">
        <f t="shared" si="118"/>
        <v/>
      </c>
      <c r="JO23" s="3" t="str">
        <f t="shared" si="119"/>
        <v/>
      </c>
      <c r="JQ23" s="9" t="str">
        <f>IF(ISBLANK(Fran!$A23)," ",Fran!$A23)</f>
        <v xml:space="preserve"> </v>
      </c>
      <c r="JR23" s="10" t="str">
        <f>IF(ISBLANK(Fran!$B23)," ",Fran!$B23)</f>
        <v xml:space="preserve"> </v>
      </c>
      <c r="JS23" s="29"/>
      <c r="JT23" s="29"/>
      <c r="JU23" s="2" t="str">
        <f t="shared" si="120"/>
        <v/>
      </c>
      <c r="JV23" s="3" t="str">
        <f t="shared" si="121"/>
        <v/>
      </c>
      <c r="JW23" s="29"/>
      <c r="JX23" s="29"/>
      <c r="JY23" s="2" t="str">
        <f t="shared" si="122"/>
        <v/>
      </c>
      <c r="JZ23" s="3" t="str">
        <f t="shared" si="123"/>
        <v/>
      </c>
      <c r="KA23" s="29"/>
      <c r="KB23" s="29"/>
      <c r="KC23" s="2" t="str">
        <f t="shared" si="124"/>
        <v/>
      </c>
      <c r="KD23" s="3" t="str">
        <f t="shared" si="125"/>
        <v/>
      </c>
      <c r="KE23" s="29"/>
      <c r="KF23" s="29"/>
      <c r="KG23" s="2" t="str">
        <f t="shared" si="126"/>
        <v/>
      </c>
      <c r="KH23" s="3" t="str">
        <f t="shared" si="127"/>
        <v/>
      </c>
      <c r="KI23" s="29"/>
      <c r="KJ23" s="29"/>
      <c r="KK23" s="2" t="str">
        <f t="shared" si="128"/>
        <v/>
      </c>
      <c r="KL23" s="3" t="str">
        <f t="shared" si="129"/>
        <v/>
      </c>
      <c r="KN23" s="9" t="str">
        <f>IF(ISBLANK(Fran!$A23)," ",Fran!$A23)</f>
        <v xml:space="preserve"> </v>
      </c>
      <c r="KO23" s="10" t="str">
        <f>IF(ISBLANK(Fran!$B23)," ",Fran!$B23)</f>
        <v xml:space="preserve"> </v>
      </c>
      <c r="KP23" s="29"/>
      <c r="KQ23" s="29"/>
      <c r="KR23" s="2" t="str">
        <f t="shared" si="130"/>
        <v/>
      </c>
      <c r="KS23" s="3" t="str">
        <f t="shared" si="131"/>
        <v/>
      </c>
      <c r="KT23" s="29"/>
      <c r="KU23" s="29"/>
      <c r="KV23" s="2" t="str">
        <f t="shared" si="132"/>
        <v/>
      </c>
      <c r="KW23" s="3" t="str">
        <f t="shared" si="133"/>
        <v/>
      </c>
      <c r="KX23" s="29"/>
      <c r="KY23" s="29"/>
      <c r="KZ23" s="2" t="str">
        <f t="shared" si="134"/>
        <v/>
      </c>
      <c r="LA23" s="3" t="str">
        <f t="shared" si="135"/>
        <v/>
      </c>
    </row>
    <row r="24" spans="1:313">
      <c r="A24" s="7" t="str">
        <f>IF(ISBLANK(Fran!A24)," ",Fran!A24)</f>
        <v xml:space="preserve"> </v>
      </c>
      <c r="B24" s="8" t="str">
        <f>IF(ISBLANK(Fran!B24)," ",Fran!B24)</f>
        <v xml:space="preserve"> </v>
      </c>
      <c r="C24" s="28"/>
      <c r="D24" s="28"/>
      <c r="E24" s="12" t="str">
        <f t="shared" si="0"/>
        <v/>
      </c>
      <c r="F24" s="11" t="str">
        <f t="shared" si="1"/>
        <v/>
      </c>
      <c r="G24" s="28"/>
      <c r="H24" s="28"/>
      <c r="I24" s="12" t="str">
        <f t="shared" si="2"/>
        <v/>
      </c>
      <c r="J24" s="11" t="str">
        <f t="shared" si="3"/>
        <v/>
      </c>
      <c r="K24" s="28"/>
      <c r="L24" s="28"/>
      <c r="M24" s="12" t="str">
        <f t="shared" si="4"/>
        <v/>
      </c>
      <c r="N24" s="11" t="str">
        <f t="shared" si="5"/>
        <v/>
      </c>
      <c r="O24" s="28"/>
      <c r="P24" s="28"/>
      <c r="Q24" s="12" t="str">
        <f t="shared" si="6"/>
        <v/>
      </c>
      <c r="R24" s="11" t="str">
        <f t="shared" si="7"/>
        <v/>
      </c>
      <c r="S24" s="28"/>
      <c r="T24" s="28"/>
      <c r="U24" s="12" t="str">
        <f t="shared" si="8"/>
        <v/>
      </c>
      <c r="V24" s="11" t="str">
        <f t="shared" si="9"/>
        <v/>
      </c>
      <c r="W24" s="104"/>
      <c r="X24" s="7" t="str">
        <f>IF(ISBLANK(Fran!A24)," ",Fran!A24)</f>
        <v xml:space="preserve"> </v>
      </c>
      <c r="Y24" s="8" t="str">
        <f>IF(ISBLANK(Fran!B24)," ",Fran!B24)</f>
        <v xml:space="preserve"> </v>
      </c>
      <c r="Z24" s="28"/>
      <c r="AA24" s="28"/>
      <c r="AB24" s="12" t="str">
        <f t="shared" si="10"/>
        <v/>
      </c>
      <c r="AC24" s="11" t="str">
        <f t="shared" si="11"/>
        <v/>
      </c>
      <c r="AD24" s="28"/>
      <c r="AE24" s="28"/>
      <c r="AF24" s="12" t="str">
        <f t="shared" si="12"/>
        <v/>
      </c>
      <c r="AG24" s="11" t="str">
        <f t="shared" si="13"/>
        <v/>
      </c>
      <c r="AH24" s="28"/>
      <c r="AI24" s="28"/>
      <c r="AJ24" s="12" t="str">
        <f t="shared" si="14"/>
        <v/>
      </c>
      <c r="AK24" s="11" t="str">
        <f t="shared" si="15"/>
        <v/>
      </c>
      <c r="AL24" s="28"/>
      <c r="AM24" s="28"/>
      <c r="AN24" s="12" t="str">
        <f t="shared" si="16"/>
        <v/>
      </c>
      <c r="AO24" s="11" t="str">
        <f t="shared" si="17"/>
        <v/>
      </c>
      <c r="AP24" s="28"/>
      <c r="AQ24" s="28"/>
      <c r="AR24" s="12" t="str">
        <f t="shared" si="18"/>
        <v/>
      </c>
      <c r="AS24" s="11" t="str">
        <f t="shared" si="19"/>
        <v/>
      </c>
      <c r="AU24" s="7" t="str">
        <f>IF(ISBLANK(Fran!A24)," ",Fran!A24)</f>
        <v xml:space="preserve"> </v>
      </c>
      <c r="AV24" s="8" t="str">
        <f>IF(ISBLANK(Fran!B24)," ",Fran!B24)</f>
        <v xml:space="preserve"> </v>
      </c>
      <c r="AW24" s="28"/>
      <c r="AX24" s="28"/>
      <c r="AY24" s="12" t="str">
        <f t="shared" si="20"/>
        <v/>
      </c>
      <c r="AZ24" s="11" t="str">
        <f t="shared" si="21"/>
        <v/>
      </c>
      <c r="BA24" s="28"/>
      <c r="BB24" s="28"/>
      <c r="BC24" s="12" t="str">
        <f t="shared" si="22"/>
        <v/>
      </c>
      <c r="BD24" s="11" t="str">
        <f t="shared" si="23"/>
        <v/>
      </c>
      <c r="BE24" s="28"/>
      <c r="BF24" s="28"/>
      <c r="BG24" s="12" t="str">
        <f t="shared" si="24"/>
        <v/>
      </c>
      <c r="BH24" s="11" t="str">
        <f t="shared" si="25"/>
        <v/>
      </c>
      <c r="BI24" s="28"/>
      <c r="BJ24" s="28"/>
      <c r="BK24" s="12" t="str">
        <f t="shared" si="26"/>
        <v/>
      </c>
      <c r="BL24" s="11" t="str">
        <f t="shared" si="27"/>
        <v/>
      </c>
      <c r="BM24" s="28"/>
      <c r="BN24" s="28"/>
      <c r="BO24" s="12" t="str">
        <f t="shared" si="28"/>
        <v/>
      </c>
      <c r="BP24" s="11" t="str">
        <f t="shared" si="29"/>
        <v/>
      </c>
      <c r="BR24" s="7" t="str">
        <f>IF(ISBLANK(Fran!A24)," ",Fran!A24)</f>
        <v xml:space="preserve"> </v>
      </c>
      <c r="BS24" s="8" t="str">
        <f>IF(ISBLANK(Fran!B24)," ",Fran!B24)</f>
        <v xml:space="preserve"> </v>
      </c>
      <c r="BT24" s="28"/>
      <c r="BU24" s="28"/>
      <c r="BV24" s="12" t="str">
        <f t="shared" si="30"/>
        <v/>
      </c>
      <c r="BW24" s="11" t="str">
        <f t="shared" si="31"/>
        <v/>
      </c>
      <c r="BX24" s="28"/>
      <c r="BY24" s="28"/>
      <c r="BZ24" s="12" t="str">
        <f t="shared" si="32"/>
        <v/>
      </c>
      <c r="CA24" s="11" t="str">
        <f t="shared" si="33"/>
        <v/>
      </c>
      <c r="CB24" s="28"/>
      <c r="CC24" s="28"/>
      <c r="CD24" s="12" t="str">
        <f t="shared" si="34"/>
        <v/>
      </c>
      <c r="CE24" s="11" t="str">
        <f t="shared" si="35"/>
        <v/>
      </c>
      <c r="CF24" s="28"/>
      <c r="CG24" s="28"/>
      <c r="CH24" s="12" t="str">
        <f t="shared" si="36"/>
        <v/>
      </c>
      <c r="CI24" s="11" t="str">
        <f t="shared" si="37"/>
        <v/>
      </c>
      <c r="CJ24" s="28"/>
      <c r="CK24" s="28"/>
      <c r="CL24" s="12" t="str">
        <f t="shared" si="38"/>
        <v/>
      </c>
      <c r="CM24" s="11" t="str">
        <f t="shared" si="39"/>
        <v/>
      </c>
      <c r="CO24" s="7" t="str">
        <f>IF(ISBLANK(Fran!A24)," ",Fran!A24)</f>
        <v xml:space="preserve"> </v>
      </c>
      <c r="CP24" s="8" t="str">
        <f>IF(ISBLANK(Fran!B24)," ",Fran!B24)</f>
        <v xml:space="preserve"> </v>
      </c>
      <c r="CQ24" s="28"/>
      <c r="CR24" s="28"/>
      <c r="CS24" s="12" t="str">
        <f t="shared" si="40"/>
        <v/>
      </c>
      <c r="CT24" s="11" t="str">
        <f t="shared" si="41"/>
        <v/>
      </c>
      <c r="CU24" s="28"/>
      <c r="CV24" s="28"/>
      <c r="CW24" s="12" t="str">
        <f t="shared" si="42"/>
        <v/>
      </c>
      <c r="CX24" s="11" t="str">
        <f t="shared" si="43"/>
        <v/>
      </c>
      <c r="CY24" s="28"/>
      <c r="CZ24" s="28"/>
      <c r="DA24" s="12" t="str">
        <f t="shared" si="44"/>
        <v/>
      </c>
      <c r="DB24" s="11" t="str">
        <f t="shared" si="45"/>
        <v/>
      </c>
      <c r="DC24" s="28"/>
      <c r="DD24" s="28"/>
      <c r="DE24" s="12" t="str">
        <f t="shared" si="46"/>
        <v/>
      </c>
      <c r="DF24" s="11" t="str">
        <f t="shared" si="47"/>
        <v/>
      </c>
      <c r="DG24" s="28"/>
      <c r="DH24" s="28"/>
      <c r="DI24" s="12" t="str">
        <f t="shared" si="48"/>
        <v/>
      </c>
      <c r="DJ24" s="11" t="str">
        <f t="shared" si="49"/>
        <v/>
      </c>
      <c r="DL24" s="7" t="str">
        <f>IF(ISBLANK(Fran!A24)," ",Fran!A24)</f>
        <v xml:space="preserve"> </v>
      </c>
      <c r="DM24" s="8" t="str">
        <f>IF(ISBLANK(Fran!B24)," ",Fran!B24)</f>
        <v xml:space="preserve"> </v>
      </c>
      <c r="DN24" s="28"/>
      <c r="DO24" s="28"/>
      <c r="DP24" s="12" t="str">
        <f t="shared" si="50"/>
        <v/>
      </c>
      <c r="DQ24" s="11" t="str">
        <f t="shared" si="51"/>
        <v/>
      </c>
      <c r="DR24" s="28"/>
      <c r="DS24" s="28"/>
      <c r="DT24" s="12" t="str">
        <f t="shared" si="52"/>
        <v/>
      </c>
      <c r="DU24" s="11" t="str">
        <f t="shared" si="53"/>
        <v/>
      </c>
      <c r="DV24" s="28"/>
      <c r="DW24" s="28"/>
      <c r="DX24" s="12" t="str">
        <f t="shared" si="54"/>
        <v/>
      </c>
      <c r="DY24" s="11" t="str">
        <f t="shared" si="55"/>
        <v/>
      </c>
      <c r="DZ24" s="28"/>
      <c r="EA24" s="28"/>
      <c r="EB24" s="12" t="str">
        <f t="shared" si="56"/>
        <v/>
      </c>
      <c r="EC24" s="11" t="str">
        <f t="shared" si="57"/>
        <v/>
      </c>
      <c r="ED24" s="28"/>
      <c r="EE24" s="28"/>
      <c r="EF24" s="12" t="str">
        <f t="shared" si="58"/>
        <v/>
      </c>
      <c r="EG24" s="11" t="str">
        <f t="shared" si="59"/>
        <v/>
      </c>
      <c r="EI24" s="7" t="str">
        <f>IF(ISBLANK(Fran!$A24)," ",Fran!$A24)</f>
        <v xml:space="preserve"> </v>
      </c>
      <c r="EJ24" s="8" t="str">
        <f>IF(ISBLANK(Fran!$B24)," ",Fran!$B24)</f>
        <v xml:space="preserve"> </v>
      </c>
      <c r="EK24" s="28"/>
      <c r="EL24" s="28"/>
      <c r="EM24" s="12" t="str">
        <f t="shared" si="60"/>
        <v/>
      </c>
      <c r="EN24" s="11" t="str">
        <f t="shared" si="61"/>
        <v/>
      </c>
      <c r="EO24" s="28"/>
      <c r="EP24" s="28"/>
      <c r="EQ24" s="12" t="str">
        <f t="shared" si="62"/>
        <v/>
      </c>
      <c r="ER24" s="11" t="str">
        <f t="shared" si="63"/>
        <v/>
      </c>
      <c r="ES24" s="28"/>
      <c r="ET24" s="28"/>
      <c r="EU24" s="12" t="str">
        <f t="shared" si="64"/>
        <v/>
      </c>
      <c r="EV24" s="11" t="str">
        <f t="shared" si="65"/>
        <v/>
      </c>
      <c r="EW24" s="28"/>
      <c r="EX24" s="28"/>
      <c r="EY24" s="12" t="str">
        <f t="shared" si="66"/>
        <v/>
      </c>
      <c r="EZ24" s="11" t="str">
        <f t="shared" si="67"/>
        <v/>
      </c>
      <c r="FA24" s="28"/>
      <c r="FB24" s="28"/>
      <c r="FC24" s="12" t="str">
        <f t="shared" si="68"/>
        <v/>
      </c>
      <c r="FD24" s="11" t="str">
        <f t="shared" si="69"/>
        <v/>
      </c>
      <c r="FF24" s="7" t="str">
        <f>IF(ISBLANK(Fran!$A24)," ",Fran!$A24)</f>
        <v xml:space="preserve"> </v>
      </c>
      <c r="FG24" s="8" t="str">
        <f>IF(ISBLANK(Fran!$B24)," ",Fran!$B24)</f>
        <v xml:space="preserve"> </v>
      </c>
      <c r="FH24" s="28"/>
      <c r="FI24" s="28"/>
      <c r="FJ24" s="12" t="str">
        <f t="shared" si="70"/>
        <v/>
      </c>
      <c r="FK24" s="11" t="str">
        <f t="shared" si="71"/>
        <v/>
      </c>
      <c r="FL24" s="28"/>
      <c r="FM24" s="28"/>
      <c r="FN24" s="12" t="str">
        <f t="shared" si="72"/>
        <v/>
      </c>
      <c r="FO24" s="11" t="str">
        <f t="shared" si="73"/>
        <v/>
      </c>
      <c r="FP24" s="28"/>
      <c r="FQ24" s="28"/>
      <c r="FR24" s="12" t="str">
        <f t="shared" si="74"/>
        <v/>
      </c>
      <c r="FS24" s="11" t="str">
        <f t="shared" si="75"/>
        <v/>
      </c>
      <c r="FT24" s="28"/>
      <c r="FU24" s="28"/>
      <c r="FV24" s="12" t="str">
        <f t="shared" si="76"/>
        <v/>
      </c>
      <c r="FW24" s="11" t="str">
        <f t="shared" si="77"/>
        <v/>
      </c>
      <c r="FX24" s="28"/>
      <c r="FY24" s="28"/>
      <c r="FZ24" s="12" t="str">
        <f t="shared" si="78"/>
        <v/>
      </c>
      <c r="GA24" s="11" t="str">
        <f t="shared" si="79"/>
        <v/>
      </c>
      <c r="GC24" s="7" t="str">
        <f>IF(ISBLANK(Fran!A24)," ",Fran!A24)</f>
        <v xml:space="preserve"> </v>
      </c>
      <c r="GD24" s="8" t="str">
        <f>IF(ISBLANK(Fran!B24)," ",Fran!B24)</f>
        <v xml:space="preserve"> </v>
      </c>
      <c r="GE24" s="28"/>
      <c r="GF24" s="28"/>
      <c r="GG24" s="12" t="str">
        <f t="shared" si="80"/>
        <v/>
      </c>
      <c r="GH24" s="11" t="str">
        <f t="shared" si="81"/>
        <v/>
      </c>
      <c r="GI24" s="28"/>
      <c r="GJ24" s="28"/>
      <c r="GK24" s="12" t="str">
        <f t="shared" si="82"/>
        <v/>
      </c>
      <c r="GL24" s="11" t="str">
        <f t="shared" si="83"/>
        <v/>
      </c>
      <c r="GM24" s="28"/>
      <c r="GN24" s="28"/>
      <c r="GO24" s="12" t="str">
        <f t="shared" si="84"/>
        <v/>
      </c>
      <c r="GP24" s="11" t="str">
        <f t="shared" si="85"/>
        <v/>
      </c>
      <c r="GQ24" s="28"/>
      <c r="GR24" s="28"/>
      <c r="GS24" s="12" t="str">
        <f t="shared" si="86"/>
        <v/>
      </c>
      <c r="GT24" s="11" t="str">
        <f t="shared" si="87"/>
        <v/>
      </c>
      <c r="GU24" s="28"/>
      <c r="GV24" s="28"/>
      <c r="GW24" s="12" t="str">
        <f t="shared" si="88"/>
        <v/>
      </c>
      <c r="GX24" s="11" t="str">
        <f t="shared" si="89"/>
        <v/>
      </c>
      <c r="GZ24" s="7" t="str">
        <f>IF(ISBLANK(Fran!A24)," ",Fran!A24)</f>
        <v xml:space="preserve"> </v>
      </c>
      <c r="HA24" s="8" t="str">
        <f>IF(ISBLANK(Fran!B24)," ",Fran!B24)</f>
        <v xml:space="preserve"> </v>
      </c>
      <c r="HB24" s="28"/>
      <c r="HC24" s="28"/>
      <c r="HD24" s="12" t="str">
        <f t="shared" si="90"/>
        <v/>
      </c>
      <c r="HE24" s="11" t="str">
        <f t="shared" si="91"/>
        <v/>
      </c>
      <c r="HF24" s="28"/>
      <c r="HG24" s="28"/>
      <c r="HH24" s="12" t="str">
        <f t="shared" si="92"/>
        <v/>
      </c>
      <c r="HI24" s="11" t="str">
        <f t="shared" si="93"/>
        <v/>
      </c>
      <c r="HJ24" s="28"/>
      <c r="HK24" s="28"/>
      <c r="HL24" s="12" t="str">
        <f t="shared" si="94"/>
        <v/>
      </c>
      <c r="HM24" s="11" t="str">
        <f t="shared" si="95"/>
        <v/>
      </c>
      <c r="HN24" s="28"/>
      <c r="HO24" s="28"/>
      <c r="HP24" s="12" t="str">
        <f t="shared" si="96"/>
        <v/>
      </c>
      <c r="HQ24" s="11" t="str">
        <f t="shared" si="97"/>
        <v/>
      </c>
      <c r="HR24" s="28"/>
      <c r="HS24" s="28"/>
      <c r="HT24" s="12" t="str">
        <f t="shared" si="98"/>
        <v/>
      </c>
      <c r="HU24" s="11" t="str">
        <f t="shared" si="99"/>
        <v/>
      </c>
      <c r="HW24" s="7" t="str">
        <f>IF(ISBLANK(Fran!$A24)," ",Fran!$A24)</f>
        <v xml:space="preserve"> </v>
      </c>
      <c r="HX24" s="8" t="str">
        <f>IF(ISBLANK(Fran!$B24)," ",Fran!$B24)</f>
        <v xml:space="preserve"> </v>
      </c>
      <c r="HY24" s="28"/>
      <c r="HZ24" s="28"/>
      <c r="IA24" s="12" t="str">
        <f t="shared" si="100"/>
        <v/>
      </c>
      <c r="IB24" s="11" t="str">
        <f t="shared" si="101"/>
        <v/>
      </c>
      <c r="IC24" s="28"/>
      <c r="ID24" s="28"/>
      <c r="IE24" s="12" t="str">
        <f t="shared" si="102"/>
        <v/>
      </c>
      <c r="IF24" s="11" t="str">
        <f t="shared" si="103"/>
        <v/>
      </c>
      <c r="IG24" s="28"/>
      <c r="IH24" s="28"/>
      <c r="II24" s="12" t="str">
        <f t="shared" si="104"/>
        <v/>
      </c>
      <c r="IJ24" s="11" t="str">
        <f t="shared" si="105"/>
        <v/>
      </c>
      <c r="IK24" s="28"/>
      <c r="IL24" s="28"/>
      <c r="IM24" s="12" t="str">
        <f t="shared" si="106"/>
        <v/>
      </c>
      <c r="IN24" s="11" t="str">
        <f t="shared" si="107"/>
        <v/>
      </c>
      <c r="IO24" s="28"/>
      <c r="IP24" s="28"/>
      <c r="IQ24" s="12" t="str">
        <f t="shared" si="108"/>
        <v/>
      </c>
      <c r="IR24" s="11" t="str">
        <f t="shared" si="109"/>
        <v/>
      </c>
      <c r="IS24" s="104"/>
      <c r="IT24" s="7" t="str">
        <f>IF(ISBLANK(Fran!$A24)," ",Fran!$A24)</f>
        <v xml:space="preserve"> </v>
      </c>
      <c r="IU24" s="8" t="str">
        <f>IF(ISBLANK(Fran!$B24)," ",Fran!$B24)</f>
        <v xml:space="preserve"> </v>
      </c>
      <c r="IV24" s="28"/>
      <c r="IW24" s="28"/>
      <c r="IX24" s="12" t="str">
        <f t="shared" si="110"/>
        <v/>
      </c>
      <c r="IY24" s="11" t="str">
        <f t="shared" si="111"/>
        <v/>
      </c>
      <c r="IZ24" s="28"/>
      <c r="JA24" s="28"/>
      <c r="JB24" s="12" t="str">
        <f t="shared" si="112"/>
        <v/>
      </c>
      <c r="JC24" s="11" t="str">
        <f t="shared" si="113"/>
        <v/>
      </c>
      <c r="JD24" s="28"/>
      <c r="JE24" s="28"/>
      <c r="JF24" s="12" t="str">
        <f t="shared" si="114"/>
        <v/>
      </c>
      <c r="JG24" s="11" t="str">
        <f t="shared" si="115"/>
        <v/>
      </c>
      <c r="JH24" s="28"/>
      <c r="JI24" s="28"/>
      <c r="JJ24" s="12" t="str">
        <f t="shared" si="116"/>
        <v/>
      </c>
      <c r="JK24" s="11" t="str">
        <f t="shared" si="117"/>
        <v/>
      </c>
      <c r="JL24" s="28"/>
      <c r="JM24" s="28"/>
      <c r="JN24" s="12" t="str">
        <f t="shared" si="118"/>
        <v/>
      </c>
      <c r="JO24" s="11" t="str">
        <f t="shared" si="119"/>
        <v/>
      </c>
      <c r="JQ24" s="7" t="str">
        <f>IF(ISBLANK(Fran!$A24)," ",Fran!$A24)</f>
        <v xml:space="preserve"> </v>
      </c>
      <c r="JR24" s="8" t="str">
        <f>IF(ISBLANK(Fran!$B24)," ",Fran!$B24)</f>
        <v xml:space="preserve"> </v>
      </c>
      <c r="JS24" s="28"/>
      <c r="JT24" s="28"/>
      <c r="JU24" s="12" t="str">
        <f t="shared" si="120"/>
        <v/>
      </c>
      <c r="JV24" s="11" t="str">
        <f t="shared" si="121"/>
        <v/>
      </c>
      <c r="JW24" s="28"/>
      <c r="JX24" s="28"/>
      <c r="JY24" s="12" t="str">
        <f t="shared" si="122"/>
        <v/>
      </c>
      <c r="JZ24" s="11" t="str">
        <f t="shared" si="123"/>
        <v/>
      </c>
      <c r="KA24" s="28"/>
      <c r="KB24" s="28"/>
      <c r="KC24" s="12" t="str">
        <f t="shared" si="124"/>
        <v/>
      </c>
      <c r="KD24" s="11" t="str">
        <f t="shared" si="125"/>
        <v/>
      </c>
      <c r="KE24" s="28"/>
      <c r="KF24" s="28"/>
      <c r="KG24" s="12" t="str">
        <f t="shared" si="126"/>
        <v/>
      </c>
      <c r="KH24" s="11" t="str">
        <f t="shared" si="127"/>
        <v/>
      </c>
      <c r="KI24" s="28"/>
      <c r="KJ24" s="28"/>
      <c r="KK24" s="12" t="str">
        <f t="shared" si="128"/>
        <v/>
      </c>
      <c r="KL24" s="11" t="str">
        <f t="shared" si="129"/>
        <v/>
      </c>
      <c r="KN24" s="7" t="str">
        <f>IF(ISBLANK(Fran!$A24)," ",Fran!$A24)</f>
        <v xml:space="preserve"> </v>
      </c>
      <c r="KO24" s="8" t="str">
        <f>IF(ISBLANK(Fran!$B24)," ",Fran!$B24)</f>
        <v xml:space="preserve"> </v>
      </c>
      <c r="KP24" s="28"/>
      <c r="KQ24" s="28"/>
      <c r="KR24" s="12" t="str">
        <f t="shared" si="130"/>
        <v/>
      </c>
      <c r="KS24" s="11" t="str">
        <f t="shared" si="131"/>
        <v/>
      </c>
      <c r="KT24" s="28"/>
      <c r="KU24" s="28"/>
      <c r="KV24" s="12" t="str">
        <f t="shared" si="132"/>
        <v/>
      </c>
      <c r="KW24" s="11" t="str">
        <f t="shared" si="133"/>
        <v/>
      </c>
      <c r="KX24" s="28"/>
      <c r="KY24" s="28"/>
      <c r="KZ24" s="12" t="str">
        <f t="shared" si="134"/>
        <v/>
      </c>
      <c r="LA24" s="11" t="str">
        <f t="shared" si="135"/>
        <v/>
      </c>
    </row>
    <row r="25" spans="1:313">
      <c r="A25" s="9" t="str">
        <f>IF(ISBLANK(Fran!A25)," ",Fran!A25)</f>
        <v xml:space="preserve"> </v>
      </c>
      <c r="B25" s="10" t="str">
        <f>IF(ISBLANK(Fran!B25)," ",Fran!B25)</f>
        <v xml:space="preserve"> </v>
      </c>
      <c r="C25" s="29"/>
      <c r="D25" s="29"/>
      <c r="E25" s="2" t="str">
        <f t="shared" si="0"/>
        <v/>
      </c>
      <c r="F25" s="3" t="str">
        <f t="shared" si="1"/>
        <v/>
      </c>
      <c r="G25" s="29"/>
      <c r="H25" s="29"/>
      <c r="I25" s="2" t="str">
        <f t="shared" si="2"/>
        <v/>
      </c>
      <c r="J25" s="3" t="str">
        <f t="shared" si="3"/>
        <v/>
      </c>
      <c r="K25" s="29"/>
      <c r="L25" s="29"/>
      <c r="M25" s="2" t="str">
        <f t="shared" si="4"/>
        <v/>
      </c>
      <c r="N25" s="3" t="str">
        <f t="shared" si="5"/>
        <v/>
      </c>
      <c r="O25" s="29"/>
      <c r="P25" s="29"/>
      <c r="Q25" s="2" t="str">
        <f t="shared" si="6"/>
        <v/>
      </c>
      <c r="R25" s="3" t="str">
        <f t="shared" si="7"/>
        <v/>
      </c>
      <c r="S25" s="29"/>
      <c r="T25" s="29"/>
      <c r="U25" s="2" t="str">
        <f t="shared" si="8"/>
        <v/>
      </c>
      <c r="V25" s="3" t="str">
        <f t="shared" si="9"/>
        <v/>
      </c>
      <c r="W25" s="104"/>
      <c r="X25" s="9" t="str">
        <f>IF(ISBLANK(Fran!A25)," ",Fran!A25)</f>
        <v xml:space="preserve"> </v>
      </c>
      <c r="Y25" s="10" t="str">
        <f>IF(ISBLANK(Fran!B25)," ",Fran!B25)</f>
        <v xml:space="preserve"> </v>
      </c>
      <c r="Z25" s="29"/>
      <c r="AA25" s="29"/>
      <c r="AB25" s="2" t="str">
        <f t="shared" si="10"/>
        <v/>
      </c>
      <c r="AC25" s="3" t="str">
        <f t="shared" si="11"/>
        <v/>
      </c>
      <c r="AD25" s="29"/>
      <c r="AE25" s="29"/>
      <c r="AF25" s="2" t="str">
        <f t="shared" si="12"/>
        <v/>
      </c>
      <c r="AG25" s="3" t="str">
        <f t="shared" si="13"/>
        <v/>
      </c>
      <c r="AH25" s="29"/>
      <c r="AI25" s="29"/>
      <c r="AJ25" s="2" t="str">
        <f t="shared" si="14"/>
        <v/>
      </c>
      <c r="AK25" s="3" t="str">
        <f t="shared" si="15"/>
        <v/>
      </c>
      <c r="AL25" s="29"/>
      <c r="AM25" s="29"/>
      <c r="AN25" s="2" t="str">
        <f t="shared" si="16"/>
        <v/>
      </c>
      <c r="AO25" s="3" t="str">
        <f t="shared" si="17"/>
        <v/>
      </c>
      <c r="AP25" s="29"/>
      <c r="AQ25" s="29"/>
      <c r="AR25" s="2" t="str">
        <f t="shared" si="18"/>
        <v/>
      </c>
      <c r="AS25" s="3" t="str">
        <f t="shared" si="19"/>
        <v/>
      </c>
      <c r="AU25" s="9" t="str">
        <f>IF(ISBLANK(Fran!A25)," ",Fran!A25)</f>
        <v xml:space="preserve"> </v>
      </c>
      <c r="AV25" s="10" t="str">
        <f>IF(ISBLANK(Fran!B25)," ",Fran!B25)</f>
        <v xml:space="preserve"> </v>
      </c>
      <c r="AW25" s="29"/>
      <c r="AX25" s="29"/>
      <c r="AY25" s="2" t="str">
        <f t="shared" si="20"/>
        <v/>
      </c>
      <c r="AZ25" s="3" t="str">
        <f t="shared" si="21"/>
        <v/>
      </c>
      <c r="BA25" s="29"/>
      <c r="BB25" s="29"/>
      <c r="BC25" s="2" t="str">
        <f t="shared" si="22"/>
        <v/>
      </c>
      <c r="BD25" s="3" t="str">
        <f t="shared" si="23"/>
        <v/>
      </c>
      <c r="BE25" s="29"/>
      <c r="BF25" s="29"/>
      <c r="BG25" s="2" t="str">
        <f t="shared" si="24"/>
        <v/>
      </c>
      <c r="BH25" s="3" t="str">
        <f t="shared" si="25"/>
        <v/>
      </c>
      <c r="BI25" s="29"/>
      <c r="BJ25" s="29"/>
      <c r="BK25" s="2" t="str">
        <f t="shared" si="26"/>
        <v/>
      </c>
      <c r="BL25" s="3" t="str">
        <f t="shared" si="27"/>
        <v/>
      </c>
      <c r="BM25" s="29"/>
      <c r="BN25" s="29"/>
      <c r="BO25" s="2" t="str">
        <f t="shared" si="28"/>
        <v/>
      </c>
      <c r="BP25" s="3" t="str">
        <f t="shared" si="29"/>
        <v/>
      </c>
      <c r="BR25" s="9" t="str">
        <f>IF(ISBLANK(Fran!A25)," ",Fran!A25)</f>
        <v xml:space="preserve"> </v>
      </c>
      <c r="BS25" s="10" t="str">
        <f>IF(ISBLANK(Fran!B25)," ",Fran!B25)</f>
        <v xml:space="preserve"> </v>
      </c>
      <c r="BT25" s="29"/>
      <c r="BU25" s="29"/>
      <c r="BV25" s="2" t="str">
        <f t="shared" si="30"/>
        <v/>
      </c>
      <c r="BW25" s="3" t="str">
        <f t="shared" si="31"/>
        <v/>
      </c>
      <c r="BX25" s="29"/>
      <c r="BY25" s="29"/>
      <c r="BZ25" s="2" t="str">
        <f t="shared" si="32"/>
        <v/>
      </c>
      <c r="CA25" s="3" t="str">
        <f t="shared" si="33"/>
        <v/>
      </c>
      <c r="CB25" s="29"/>
      <c r="CC25" s="29"/>
      <c r="CD25" s="2" t="str">
        <f t="shared" si="34"/>
        <v/>
      </c>
      <c r="CE25" s="3" t="str">
        <f t="shared" si="35"/>
        <v/>
      </c>
      <c r="CF25" s="29"/>
      <c r="CG25" s="29"/>
      <c r="CH25" s="2" t="str">
        <f t="shared" si="36"/>
        <v/>
      </c>
      <c r="CI25" s="3" t="str">
        <f t="shared" si="37"/>
        <v/>
      </c>
      <c r="CJ25" s="29"/>
      <c r="CK25" s="29"/>
      <c r="CL25" s="2" t="str">
        <f t="shared" si="38"/>
        <v/>
      </c>
      <c r="CM25" s="3" t="str">
        <f t="shared" si="39"/>
        <v/>
      </c>
      <c r="CO25" s="9" t="str">
        <f>IF(ISBLANK(Fran!A25)," ",Fran!A25)</f>
        <v xml:space="preserve"> </v>
      </c>
      <c r="CP25" s="10" t="str">
        <f>IF(ISBLANK(Fran!B25)," ",Fran!B25)</f>
        <v xml:space="preserve"> </v>
      </c>
      <c r="CQ25" s="29"/>
      <c r="CR25" s="29"/>
      <c r="CS25" s="2" t="str">
        <f t="shared" si="40"/>
        <v/>
      </c>
      <c r="CT25" s="3" t="str">
        <f t="shared" si="41"/>
        <v/>
      </c>
      <c r="CU25" s="29"/>
      <c r="CV25" s="29"/>
      <c r="CW25" s="2" t="str">
        <f t="shared" si="42"/>
        <v/>
      </c>
      <c r="CX25" s="3" t="str">
        <f t="shared" si="43"/>
        <v/>
      </c>
      <c r="CY25" s="29"/>
      <c r="CZ25" s="29"/>
      <c r="DA25" s="2" t="str">
        <f t="shared" si="44"/>
        <v/>
      </c>
      <c r="DB25" s="3" t="str">
        <f t="shared" si="45"/>
        <v/>
      </c>
      <c r="DC25" s="29"/>
      <c r="DD25" s="29"/>
      <c r="DE25" s="2" t="str">
        <f t="shared" si="46"/>
        <v/>
      </c>
      <c r="DF25" s="3" t="str">
        <f t="shared" si="47"/>
        <v/>
      </c>
      <c r="DG25" s="29"/>
      <c r="DH25" s="29"/>
      <c r="DI25" s="2" t="str">
        <f t="shared" si="48"/>
        <v/>
      </c>
      <c r="DJ25" s="3" t="str">
        <f t="shared" si="49"/>
        <v/>
      </c>
      <c r="DL25" s="9" t="str">
        <f>IF(ISBLANK(Fran!A25)," ",Fran!A25)</f>
        <v xml:space="preserve"> </v>
      </c>
      <c r="DM25" s="10" t="str">
        <f>IF(ISBLANK(Fran!B25)," ",Fran!B25)</f>
        <v xml:space="preserve"> </v>
      </c>
      <c r="DN25" s="29"/>
      <c r="DO25" s="29"/>
      <c r="DP25" s="2" t="str">
        <f t="shared" si="50"/>
        <v/>
      </c>
      <c r="DQ25" s="3" t="str">
        <f t="shared" si="51"/>
        <v/>
      </c>
      <c r="DR25" s="29"/>
      <c r="DS25" s="29"/>
      <c r="DT25" s="2" t="str">
        <f t="shared" si="52"/>
        <v/>
      </c>
      <c r="DU25" s="3" t="str">
        <f t="shared" si="53"/>
        <v/>
      </c>
      <c r="DV25" s="29"/>
      <c r="DW25" s="29"/>
      <c r="DX25" s="2" t="str">
        <f t="shared" si="54"/>
        <v/>
      </c>
      <c r="DY25" s="3" t="str">
        <f t="shared" si="55"/>
        <v/>
      </c>
      <c r="DZ25" s="29"/>
      <c r="EA25" s="29"/>
      <c r="EB25" s="2" t="str">
        <f t="shared" si="56"/>
        <v/>
      </c>
      <c r="EC25" s="3" t="str">
        <f t="shared" si="57"/>
        <v/>
      </c>
      <c r="ED25" s="29"/>
      <c r="EE25" s="29"/>
      <c r="EF25" s="2" t="str">
        <f t="shared" si="58"/>
        <v/>
      </c>
      <c r="EG25" s="3" t="str">
        <f t="shared" si="59"/>
        <v/>
      </c>
      <c r="EI25" s="9" t="str">
        <f>IF(ISBLANK(Fran!$A25)," ",Fran!$A25)</f>
        <v xml:space="preserve"> </v>
      </c>
      <c r="EJ25" s="10" t="str">
        <f>IF(ISBLANK(Fran!$B25)," ",Fran!$B25)</f>
        <v xml:space="preserve"> </v>
      </c>
      <c r="EK25" s="29"/>
      <c r="EL25" s="29"/>
      <c r="EM25" s="2" t="str">
        <f t="shared" si="60"/>
        <v/>
      </c>
      <c r="EN25" s="3" t="str">
        <f t="shared" si="61"/>
        <v/>
      </c>
      <c r="EO25" s="29"/>
      <c r="EP25" s="29"/>
      <c r="EQ25" s="2" t="str">
        <f t="shared" si="62"/>
        <v/>
      </c>
      <c r="ER25" s="3" t="str">
        <f t="shared" si="63"/>
        <v/>
      </c>
      <c r="ES25" s="29"/>
      <c r="ET25" s="29"/>
      <c r="EU25" s="2" t="str">
        <f t="shared" si="64"/>
        <v/>
      </c>
      <c r="EV25" s="3" t="str">
        <f t="shared" si="65"/>
        <v/>
      </c>
      <c r="EW25" s="29"/>
      <c r="EX25" s="29"/>
      <c r="EY25" s="2" t="str">
        <f t="shared" si="66"/>
        <v/>
      </c>
      <c r="EZ25" s="3" t="str">
        <f t="shared" si="67"/>
        <v/>
      </c>
      <c r="FA25" s="29"/>
      <c r="FB25" s="29"/>
      <c r="FC25" s="2" t="str">
        <f t="shared" si="68"/>
        <v/>
      </c>
      <c r="FD25" s="3" t="str">
        <f t="shared" si="69"/>
        <v/>
      </c>
      <c r="FF25" s="9" t="str">
        <f>IF(ISBLANK(Fran!$A25)," ",Fran!$A25)</f>
        <v xml:space="preserve"> </v>
      </c>
      <c r="FG25" s="10" t="str">
        <f>IF(ISBLANK(Fran!$B25)," ",Fran!$B25)</f>
        <v xml:space="preserve"> </v>
      </c>
      <c r="FH25" s="29"/>
      <c r="FI25" s="29"/>
      <c r="FJ25" s="2" t="str">
        <f t="shared" si="70"/>
        <v/>
      </c>
      <c r="FK25" s="3" t="str">
        <f t="shared" si="71"/>
        <v/>
      </c>
      <c r="FL25" s="29"/>
      <c r="FM25" s="29"/>
      <c r="FN25" s="2" t="str">
        <f t="shared" si="72"/>
        <v/>
      </c>
      <c r="FO25" s="3" t="str">
        <f t="shared" si="73"/>
        <v/>
      </c>
      <c r="FP25" s="29"/>
      <c r="FQ25" s="29"/>
      <c r="FR25" s="2" t="str">
        <f t="shared" si="74"/>
        <v/>
      </c>
      <c r="FS25" s="3" t="str">
        <f t="shared" si="75"/>
        <v/>
      </c>
      <c r="FT25" s="29"/>
      <c r="FU25" s="29"/>
      <c r="FV25" s="2" t="str">
        <f t="shared" si="76"/>
        <v/>
      </c>
      <c r="FW25" s="3" t="str">
        <f t="shared" si="77"/>
        <v/>
      </c>
      <c r="FX25" s="29"/>
      <c r="FY25" s="29"/>
      <c r="FZ25" s="2" t="str">
        <f t="shared" si="78"/>
        <v/>
      </c>
      <c r="GA25" s="3" t="str">
        <f t="shared" si="79"/>
        <v/>
      </c>
      <c r="GC25" s="9" t="str">
        <f>IF(ISBLANK(Fran!A25)," ",Fran!A25)</f>
        <v xml:space="preserve"> </v>
      </c>
      <c r="GD25" s="10" t="str">
        <f>IF(ISBLANK(Fran!B25)," ",Fran!B25)</f>
        <v xml:space="preserve"> </v>
      </c>
      <c r="GE25" s="29"/>
      <c r="GF25" s="29"/>
      <c r="GG25" s="2" t="str">
        <f t="shared" si="80"/>
        <v/>
      </c>
      <c r="GH25" s="3" t="str">
        <f t="shared" si="81"/>
        <v/>
      </c>
      <c r="GI25" s="29"/>
      <c r="GJ25" s="29"/>
      <c r="GK25" s="2" t="str">
        <f t="shared" si="82"/>
        <v/>
      </c>
      <c r="GL25" s="3" t="str">
        <f t="shared" si="83"/>
        <v/>
      </c>
      <c r="GM25" s="29"/>
      <c r="GN25" s="29"/>
      <c r="GO25" s="2" t="str">
        <f t="shared" si="84"/>
        <v/>
      </c>
      <c r="GP25" s="3" t="str">
        <f t="shared" si="85"/>
        <v/>
      </c>
      <c r="GQ25" s="29"/>
      <c r="GR25" s="29"/>
      <c r="GS25" s="2" t="str">
        <f t="shared" si="86"/>
        <v/>
      </c>
      <c r="GT25" s="3" t="str">
        <f t="shared" si="87"/>
        <v/>
      </c>
      <c r="GU25" s="29"/>
      <c r="GV25" s="29"/>
      <c r="GW25" s="2" t="str">
        <f t="shared" si="88"/>
        <v/>
      </c>
      <c r="GX25" s="3" t="str">
        <f t="shared" si="89"/>
        <v/>
      </c>
      <c r="GZ25" s="9" t="str">
        <f>IF(ISBLANK(Fran!A25)," ",Fran!A25)</f>
        <v xml:space="preserve"> </v>
      </c>
      <c r="HA25" s="10" t="str">
        <f>IF(ISBLANK(Fran!B25)," ",Fran!B25)</f>
        <v xml:space="preserve"> </v>
      </c>
      <c r="HB25" s="29"/>
      <c r="HC25" s="29"/>
      <c r="HD25" s="2" t="str">
        <f t="shared" si="90"/>
        <v/>
      </c>
      <c r="HE25" s="3" t="str">
        <f t="shared" si="91"/>
        <v/>
      </c>
      <c r="HF25" s="29"/>
      <c r="HG25" s="29"/>
      <c r="HH25" s="2" t="str">
        <f t="shared" si="92"/>
        <v/>
      </c>
      <c r="HI25" s="3" t="str">
        <f t="shared" si="93"/>
        <v/>
      </c>
      <c r="HJ25" s="29"/>
      <c r="HK25" s="29"/>
      <c r="HL25" s="2" t="str">
        <f t="shared" si="94"/>
        <v/>
      </c>
      <c r="HM25" s="3" t="str">
        <f t="shared" si="95"/>
        <v/>
      </c>
      <c r="HN25" s="29"/>
      <c r="HO25" s="29"/>
      <c r="HP25" s="2" t="str">
        <f t="shared" si="96"/>
        <v/>
      </c>
      <c r="HQ25" s="3" t="str">
        <f t="shared" si="97"/>
        <v/>
      </c>
      <c r="HR25" s="29"/>
      <c r="HS25" s="29"/>
      <c r="HT25" s="2" t="str">
        <f t="shared" si="98"/>
        <v/>
      </c>
      <c r="HU25" s="3" t="str">
        <f t="shared" si="99"/>
        <v/>
      </c>
      <c r="HW25" s="9" t="str">
        <f>IF(ISBLANK(Fran!$A25)," ",Fran!$A25)</f>
        <v xml:space="preserve"> </v>
      </c>
      <c r="HX25" s="10" t="str">
        <f>IF(ISBLANK(Fran!$B25)," ",Fran!$B25)</f>
        <v xml:space="preserve"> </v>
      </c>
      <c r="HY25" s="29"/>
      <c r="HZ25" s="29"/>
      <c r="IA25" s="2" t="str">
        <f t="shared" si="100"/>
        <v/>
      </c>
      <c r="IB25" s="3" t="str">
        <f t="shared" si="101"/>
        <v/>
      </c>
      <c r="IC25" s="29"/>
      <c r="ID25" s="29"/>
      <c r="IE25" s="2" t="str">
        <f t="shared" si="102"/>
        <v/>
      </c>
      <c r="IF25" s="3" t="str">
        <f t="shared" si="103"/>
        <v/>
      </c>
      <c r="IG25" s="29"/>
      <c r="IH25" s="29"/>
      <c r="II25" s="2" t="str">
        <f t="shared" si="104"/>
        <v/>
      </c>
      <c r="IJ25" s="3" t="str">
        <f t="shared" si="105"/>
        <v/>
      </c>
      <c r="IK25" s="29"/>
      <c r="IL25" s="29"/>
      <c r="IM25" s="2" t="str">
        <f t="shared" si="106"/>
        <v/>
      </c>
      <c r="IN25" s="3" t="str">
        <f t="shared" si="107"/>
        <v/>
      </c>
      <c r="IO25" s="29"/>
      <c r="IP25" s="29"/>
      <c r="IQ25" s="2" t="str">
        <f t="shared" si="108"/>
        <v/>
      </c>
      <c r="IR25" s="3" t="str">
        <f t="shared" si="109"/>
        <v/>
      </c>
      <c r="IS25" s="104"/>
      <c r="IT25" s="9" t="str">
        <f>IF(ISBLANK(Fran!$A25)," ",Fran!$A25)</f>
        <v xml:space="preserve"> </v>
      </c>
      <c r="IU25" s="10" t="str">
        <f>IF(ISBLANK(Fran!$B25)," ",Fran!$B25)</f>
        <v xml:space="preserve"> </v>
      </c>
      <c r="IV25" s="29"/>
      <c r="IW25" s="29"/>
      <c r="IX25" s="2" t="str">
        <f t="shared" si="110"/>
        <v/>
      </c>
      <c r="IY25" s="3" t="str">
        <f t="shared" si="111"/>
        <v/>
      </c>
      <c r="IZ25" s="29"/>
      <c r="JA25" s="29"/>
      <c r="JB25" s="2" t="str">
        <f t="shared" si="112"/>
        <v/>
      </c>
      <c r="JC25" s="3" t="str">
        <f t="shared" si="113"/>
        <v/>
      </c>
      <c r="JD25" s="29"/>
      <c r="JE25" s="29"/>
      <c r="JF25" s="2" t="str">
        <f t="shared" si="114"/>
        <v/>
      </c>
      <c r="JG25" s="3" t="str">
        <f t="shared" si="115"/>
        <v/>
      </c>
      <c r="JH25" s="29"/>
      <c r="JI25" s="29"/>
      <c r="JJ25" s="2" t="str">
        <f t="shared" si="116"/>
        <v/>
      </c>
      <c r="JK25" s="3" t="str">
        <f t="shared" si="117"/>
        <v/>
      </c>
      <c r="JL25" s="29"/>
      <c r="JM25" s="29"/>
      <c r="JN25" s="2" t="str">
        <f t="shared" si="118"/>
        <v/>
      </c>
      <c r="JO25" s="3" t="str">
        <f t="shared" si="119"/>
        <v/>
      </c>
      <c r="JQ25" s="9" t="str">
        <f>IF(ISBLANK(Fran!$A25)," ",Fran!$A25)</f>
        <v xml:space="preserve"> </v>
      </c>
      <c r="JR25" s="10" t="str">
        <f>IF(ISBLANK(Fran!$B25)," ",Fran!$B25)</f>
        <v xml:space="preserve"> </v>
      </c>
      <c r="JS25" s="29"/>
      <c r="JT25" s="29"/>
      <c r="JU25" s="2" t="str">
        <f t="shared" si="120"/>
        <v/>
      </c>
      <c r="JV25" s="3" t="str">
        <f t="shared" si="121"/>
        <v/>
      </c>
      <c r="JW25" s="29"/>
      <c r="JX25" s="29"/>
      <c r="JY25" s="2" t="str">
        <f t="shared" si="122"/>
        <v/>
      </c>
      <c r="JZ25" s="3" t="str">
        <f t="shared" si="123"/>
        <v/>
      </c>
      <c r="KA25" s="29"/>
      <c r="KB25" s="29"/>
      <c r="KC25" s="2" t="str">
        <f t="shared" si="124"/>
        <v/>
      </c>
      <c r="KD25" s="3" t="str">
        <f t="shared" si="125"/>
        <v/>
      </c>
      <c r="KE25" s="29"/>
      <c r="KF25" s="29"/>
      <c r="KG25" s="2" t="str">
        <f t="shared" si="126"/>
        <v/>
      </c>
      <c r="KH25" s="3" t="str">
        <f t="shared" si="127"/>
        <v/>
      </c>
      <c r="KI25" s="29"/>
      <c r="KJ25" s="29"/>
      <c r="KK25" s="2" t="str">
        <f t="shared" si="128"/>
        <v/>
      </c>
      <c r="KL25" s="3" t="str">
        <f t="shared" si="129"/>
        <v/>
      </c>
      <c r="KN25" s="9" t="str">
        <f>IF(ISBLANK(Fran!$A25)," ",Fran!$A25)</f>
        <v xml:space="preserve"> </v>
      </c>
      <c r="KO25" s="10" t="str">
        <f>IF(ISBLANK(Fran!$B25)," ",Fran!$B25)</f>
        <v xml:space="preserve"> </v>
      </c>
      <c r="KP25" s="29"/>
      <c r="KQ25" s="29"/>
      <c r="KR25" s="2" t="str">
        <f t="shared" si="130"/>
        <v/>
      </c>
      <c r="KS25" s="3" t="str">
        <f t="shared" si="131"/>
        <v/>
      </c>
      <c r="KT25" s="29"/>
      <c r="KU25" s="29"/>
      <c r="KV25" s="2" t="str">
        <f t="shared" si="132"/>
        <v/>
      </c>
      <c r="KW25" s="3" t="str">
        <f t="shared" si="133"/>
        <v/>
      </c>
      <c r="KX25" s="29"/>
      <c r="KY25" s="29"/>
      <c r="KZ25" s="2" t="str">
        <f t="shared" si="134"/>
        <v/>
      </c>
      <c r="LA25" s="3" t="str">
        <f t="shared" si="135"/>
        <v/>
      </c>
    </row>
    <row r="26" spans="1:313">
      <c r="A26" s="7" t="str">
        <f>IF(ISBLANK(Fran!A26)," ",Fran!A26)</f>
        <v xml:space="preserve"> </v>
      </c>
      <c r="B26" s="8" t="str">
        <f>IF(ISBLANK(Fran!B26)," ",Fran!B26)</f>
        <v xml:space="preserve"> </v>
      </c>
      <c r="C26" s="28"/>
      <c r="D26" s="28"/>
      <c r="E26" s="12" t="str">
        <f t="shared" si="0"/>
        <v/>
      </c>
      <c r="F26" s="11" t="str">
        <f t="shared" si="1"/>
        <v/>
      </c>
      <c r="G26" s="28"/>
      <c r="H26" s="28"/>
      <c r="I26" s="12" t="str">
        <f t="shared" si="2"/>
        <v/>
      </c>
      <c r="J26" s="11" t="str">
        <f t="shared" si="3"/>
        <v/>
      </c>
      <c r="K26" s="28"/>
      <c r="L26" s="28"/>
      <c r="M26" s="12" t="str">
        <f t="shared" si="4"/>
        <v/>
      </c>
      <c r="N26" s="11" t="str">
        <f t="shared" si="5"/>
        <v/>
      </c>
      <c r="O26" s="28"/>
      <c r="P26" s="28"/>
      <c r="Q26" s="12" t="str">
        <f t="shared" si="6"/>
        <v/>
      </c>
      <c r="R26" s="11" t="str">
        <f t="shared" si="7"/>
        <v/>
      </c>
      <c r="S26" s="28"/>
      <c r="T26" s="28"/>
      <c r="U26" s="12" t="str">
        <f t="shared" si="8"/>
        <v/>
      </c>
      <c r="V26" s="11" t="str">
        <f t="shared" si="9"/>
        <v/>
      </c>
      <c r="W26" s="104"/>
      <c r="X26" s="7" t="str">
        <f>IF(ISBLANK(Fran!A26)," ",Fran!A26)</f>
        <v xml:space="preserve"> </v>
      </c>
      <c r="Y26" s="8" t="str">
        <f>IF(ISBLANK(Fran!B26)," ",Fran!B26)</f>
        <v xml:space="preserve"> </v>
      </c>
      <c r="Z26" s="28"/>
      <c r="AA26" s="28"/>
      <c r="AB26" s="12" t="str">
        <f t="shared" si="10"/>
        <v/>
      </c>
      <c r="AC26" s="11" t="str">
        <f t="shared" si="11"/>
        <v/>
      </c>
      <c r="AD26" s="28"/>
      <c r="AE26" s="28"/>
      <c r="AF26" s="12" t="str">
        <f t="shared" si="12"/>
        <v/>
      </c>
      <c r="AG26" s="11" t="str">
        <f t="shared" si="13"/>
        <v/>
      </c>
      <c r="AH26" s="28"/>
      <c r="AI26" s="28"/>
      <c r="AJ26" s="12" t="str">
        <f t="shared" si="14"/>
        <v/>
      </c>
      <c r="AK26" s="11" t="str">
        <f t="shared" si="15"/>
        <v/>
      </c>
      <c r="AL26" s="28"/>
      <c r="AM26" s="28"/>
      <c r="AN26" s="12" t="str">
        <f t="shared" si="16"/>
        <v/>
      </c>
      <c r="AO26" s="11" t="str">
        <f t="shared" si="17"/>
        <v/>
      </c>
      <c r="AP26" s="28"/>
      <c r="AQ26" s="28"/>
      <c r="AR26" s="12" t="str">
        <f t="shared" si="18"/>
        <v/>
      </c>
      <c r="AS26" s="11" t="str">
        <f t="shared" si="19"/>
        <v/>
      </c>
      <c r="AU26" s="7" t="str">
        <f>IF(ISBLANK(Fran!A26)," ",Fran!A26)</f>
        <v xml:space="preserve"> </v>
      </c>
      <c r="AV26" s="8" t="str">
        <f>IF(ISBLANK(Fran!B26)," ",Fran!B26)</f>
        <v xml:space="preserve"> </v>
      </c>
      <c r="AW26" s="28"/>
      <c r="AX26" s="28"/>
      <c r="AY26" s="12" t="str">
        <f t="shared" si="20"/>
        <v/>
      </c>
      <c r="AZ26" s="11" t="str">
        <f t="shared" si="21"/>
        <v/>
      </c>
      <c r="BA26" s="28"/>
      <c r="BB26" s="28"/>
      <c r="BC26" s="12" t="str">
        <f t="shared" si="22"/>
        <v/>
      </c>
      <c r="BD26" s="11" t="str">
        <f t="shared" si="23"/>
        <v/>
      </c>
      <c r="BE26" s="28"/>
      <c r="BF26" s="28"/>
      <c r="BG26" s="12" t="str">
        <f t="shared" si="24"/>
        <v/>
      </c>
      <c r="BH26" s="11" t="str">
        <f t="shared" si="25"/>
        <v/>
      </c>
      <c r="BI26" s="28"/>
      <c r="BJ26" s="28"/>
      <c r="BK26" s="12" t="str">
        <f t="shared" si="26"/>
        <v/>
      </c>
      <c r="BL26" s="11" t="str">
        <f t="shared" si="27"/>
        <v/>
      </c>
      <c r="BM26" s="28"/>
      <c r="BN26" s="28"/>
      <c r="BO26" s="12" t="str">
        <f t="shared" si="28"/>
        <v/>
      </c>
      <c r="BP26" s="11" t="str">
        <f t="shared" si="29"/>
        <v/>
      </c>
      <c r="BR26" s="7" t="str">
        <f>IF(ISBLANK(Fran!A26)," ",Fran!A26)</f>
        <v xml:space="preserve"> </v>
      </c>
      <c r="BS26" s="8" t="str">
        <f>IF(ISBLANK(Fran!B26)," ",Fran!B26)</f>
        <v xml:space="preserve"> </v>
      </c>
      <c r="BT26" s="28"/>
      <c r="BU26" s="28"/>
      <c r="BV26" s="12" t="str">
        <f t="shared" si="30"/>
        <v/>
      </c>
      <c r="BW26" s="11" t="str">
        <f t="shared" si="31"/>
        <v/>
      </c>
      <c r="BX26" s="28"/>
      <c r="BY26" s="28"/>
      <c r="BZ26" s="12" t="str">
        <f t="shared" si="32"/>
        <v/>
      </c>
      <c r="CA26" s="11" t="str">
        <f t="shared" si="33"/>
        <v/>
      </c>
      <c r="CB26" s="28"/>
      <c r="CC26" s="28"/>
      <c r="CD26" s="12" t="str">
        <f t="shared" si="34"/>
        <v/>
      </c>
      <c r="CE26" s="11" t="str">
        <f t="shared" si="35"/>
        <v/>
      </c>
      <c r="CF26" s="28"/>
      <c r="CG26" s="28"/>
      <c r="CH26" s="12" t="str">
        <f t="shared" si="36"/>
        <v/>
      </c>
      <c r="CI26" s="11" t="str">
        <f t="shared" si="37"/>
        <v/>
      </c>
      <c r="CJ26" s="28"/>
      <c r="CK26" s="28"/>
      <c r="CL26" s="12" t="str">
        <f t="shared" si="38"/>
        <v/>
      </c>
      <c r="CM26" s="11" t="str">
        <f t="shared" si="39"/>
        <v/>
      </c>
      <c r="CO26" s="7" t="str">
        <f>IF(ISBLANK(Fran!A26)," ",Fran!A26)</f>
        <v xml:space="preserve"> </v>
      </c>
      <c r="CP26" s="8" t="str">
        <f>IF(ISBLANK(Fran!B26)," ",Fran!B26)</f>
        <v xml:space="preserve"> </v>
      </c>
      <c r="CQ26" s="28"/>
      <c r="CR26" s="28"/>
      <c r="CS26" s="12" t="str">
        <f t="shared" si="40"/>
        <v/>
      </c>
      <c r="CT26" s="11" t="str">
        <f t="shared" si="41"/>
        <v/>
      </c>
      <c r="CU26" s="28"/>
      <c r="CV26" s="28"/>
      <c r="CW26" s="12" t="str">
        <f t="shared" si="42"/>
        <v/>
      </c>
      <c r="CX26" s="11" t="str">
        <f t="shared" si="43"/>
        <v/>
      </c>
      <c r="CY26" s="28"/>
      <c r="CZ26" s="28"/>
      <c r="DA26" s="12" t="str">
        <f t="shared" si="44"/>
        <v/>
      </c>
      <c r="DB26" s="11" t="str">
        <f t="shared" si="45"/>
        <v/>
      </c>
      <c r="DC26" s="28"/>
      <c r="DD26" s="28"/>
      <c r="DE26" s="12" t="str">
        <f t="shared" si="46"/>
        <v/>
      </c>
      <c r="DF26" s="11" t="str">
        <f t="shared" si="47"/>
        <v/>
      </c>
      <c r="DG26" s="28"/>
      <c r="DH26" s="28"/>
      <c r="DI26" s="12" t="str">
        <f t="shared" si="48"/>
        <v/>
      </c>
      <c r="DJ26" s="11" t="str">
        <f t="shared" si="49"/>
        <v/>
      </c>
      <c r="DL26" s="7" t="str">
        <f>IF(ISBLANK(Fran!A26)," ",Fran!A26)</f>
        <v xml:space="preserve"> </v>
      </c>
      <c r="DM26" s="8" t="str">
        <f>IF(ISBLANK(Fran!B26)," ",Fran!B26)</f>
        <v xml:space="preserve"> </v>
      </c>
      <c r="DN26" s="28"/>
      <c r="DO26" s="28"/>
      <c r="DP26" s="12" t="str">
        <f t="shared" si="50"/>
        <v/>
      </c>
      <c r="DQ26" s="11" t="str">
        <f t="shared" si="51"/>
        <v/>
      </c>
      <c r="DR26" s="28"/>
      <c r="DS26" s="28"/>
      <c r="DT26" s="12" t="str">
        <f t="shared" si="52"/>
        <v/>
      </c>
      <c r="DU26" s="11" t="str">
        <f t="shared" si="53"/>
        <v/>
      </c>
      <c r="DV26" s="28"/>
      <c r="DW26" s="28"/>
      <c r="DX26" s="12" t="str">
        <f t="shared" si="54"/>
        <v/>
      </c>
      <c r="DY26" s="11" t="str">
        <f t="shared" si="55"/>
        <v/>
      </c>
      <c r="DZ26" s="28"/>
      <c r="EA26" s="28"/>
      <c r="EB26" s="12" t="str">
        <f t="shared" si="56"/>
        <v/>
      </c>
      <c r="EC26" s="11" t="str">
        <f t="shared" si="57"/>
        <v/>
      </c>
      <c r="ED26" s="28"/>
      <c r="EE26" s="28"/>
      <c r="EF26" s="12" t="str">
        <f t="shared" si="58"/>
        <v/>
      </c>
      <c r="EG26" s="11" t="str">
        <f t="shared" si="59"/>
        <v/>
      </c>
      <c r="EI26" s="7" t="str">
        <f>IF(ISBLANK(Fran!$A26)," ",Fran!$A26)</f>
        <v xml:space="preserve"> </v>
      </c>
      <c r="EJ26" s="8" t="str">
        <f>IF(ISBLANK(Fran!$B26)," ",Fran!$B26)</f>
        <v xml:space="preserve"> </v>
      </c>
      <c r="EK26" s="28"/>
      <c r="EL26" s="28"/>
      <c r="EM26" s="12" t="str">
        <f t="shared" si="60"/>
        <v/>
      </c>
      <c r="EN26" s="11" t="str">
        <f t="shared" si="61"/>
        <v/>
      </c>
      <c r="EO26" s="28"/>
      <c r="EP26" s="28"/>
      <c r="EQ26" s="12" t="str">
        <f t="shared" si="62"/>
        <v/>
      </c>
      <c r="ER26" s="11" t="str">
        <f t="shared" si="63"/>
        <v/>
      </c>
      <c r="ES26" s="28"/>
      <c r="ET26" s="28"/>
      <c r="EU26" s="12" t="str">
        <f t="shared" si="64"/>
        <v/>
      </c>
      <c r="EV26" s="11" t="str">
        <f t="shared" si="65"/>
        <v/>
      </c>
      <c r="EW26" s="28"/>
      <c r="EX26" s="28"/>
      <c r="EY26" s="12" t="str">
        <f t="shared" si="66"/>
        <v/>
      </c>
      <c r="EZ26" s="11" t="str">
        <f t="shared" si="67"/>
        <v/>
      </c>
      <c r="FA26" s="28"/>
      <c r="FB26" s="28"/>
      <c r="FC26" s="12" t="str">
        <f t="shared" si="68"/>
        <v/>
      </c>
      <c r="FD26" s="11" t="str">
        <f t="shared" si="69"/>
        <v/>
      </c>
      <c r="FF26" s="7" t="str">
        <f>IF(ISBLANK(Fran!$A26)," ",Fran!$A26)</f>
        <v xml:space="preserve"> </v>
      </c>
      <c r="FG26" s="8" t="str">
        <f>IF(ISBLANK(Fran!$B26)," ",Fran!$B26)</f>
        <v xml:space="preserve"> </v>
      </c>
      <c r="FH26" s="28"/>
      <c r="FI26" s="28"/>
      <c r="FJ26" s="12" t="str">
        <f t="shared" si="70"/>
        <v/>
      </c>
      <c r="FK26" s="11" t="str">
        <f t="shared" si="71"/>
        <v/>
      </c>
      <c r="FL26" s="28"/>
      <c r="FM26" s="28"/>
      <c r="FN26" s="12" t="str">
        <f t="shared" si="72"/>
        <v/>
      </c>
      <c r="FO26" s="11" t="str">
        <f t="shared" si="73"/>
        <v/>
      </c>
      <c r="FP26" s="28"/>
      <c r="FQ26" s="28"/>
      <c r="FR26" s="12" t="str">
        <f t="shared" si="74"/>
        <v/>
      </c>
      <c r="FS26" s="11" t="str">
        <f t="shared" si="75"/>
        <v/>
      </c>
      <c r="FT26" s="28"/>
      <c r="FU26" s="28"/>
      <c r="FV26" s="12" t="str">
        <f t="shared" si="76"/>
        <v/>
      </c>
      <c r="FW26" s="11" t="str">
        <f t="shared" si="77"/>
        <v/>
      </c>
      <c r="FX26" s="28"/>
      <c r="FY26" s="28"/>
      <c r="FZ26" s="12" t="str">
        <f t="shared" si="78"/>
        <v/>
      </c>
      <c r="GA26" s="11" t="str">
        <f t="shared" si="79"/>
        <v/>
      </c>
      <c r="GC26" s="7" t="str">
        <f>IF(ISBLANK(Fran!A26)," ",Fran!A26)</f>
        <v xml:space="preserve"> </v>
      </c>
      <c r="GD26" s="8" t="str">
        <f>IF(ISBLANK(Fran!B26)," ",Fran!B26)</f>
        <v xml:space="preserve"> </v>
      </c>
      <c r="GE26" s="28"/>
      <c r="GF26" s="28"/>
      <c r="GG26" s="12" t="str">
        <f t="shared" si="80"/>
        <v/>
      </c>
      <c r="GH26" s="11" t="str">
        <f t="shared" si="81"/>
        <v/>
      </c>
      <c r="GI26" s="28"/>
      <c r="GJ26" s="28"/>
      <c r="GK26" s="12" t="str">
        <f t="shared" si="82"/>
        <v/>
      </c>
      <c r="GL26" s="11" t="str">
        <f t="shared" si="83"/>
        <v/>
      </c>
      <c r="GM26" s="28"/>
      <c r="GN26" s="28"/>
      <c r="GO26" s="12" t="str">
        <f t="shared" si="84"/>
        <v/>
      </c>
      <c r="GP26" s="11" t="str">
        <f t="shared" si="85"/>
        <v/>
      </c>
      <c r="GQ26" s="28"/>
      <c r="GR26" s="28"/>
      <c r="GS26" s="12" t="str">
        <f t="shared" si="86"/>
        <v/>
      </c>
      <c r="GT26" s="11" t="str">
        <f t="shared" si="87"/>
        <v/>
      </c>
      <c r="GU26" s="28"/>
      <c r="GV26" s="28"/>
      <c r="GW26" s="12" t="str">
        <f t="shared" si="88"/>
        <v/>
      </c>
      <c r="GX26" s="11" t="str">
        <f t="shared" si="89"/>
        <v/>
      </c>
      <c r="GZ26" s="7" t="str">
        <f>IF(ISBLANK(Fran!A26)," ",Fran!A26)</f>
        <v xml:space="preserve"> </v>
      </c>
      <c r="HA26" s="8" t="str">
        <f>IF(ISBLANK(Fran!B26)," ",Fran!B26)</f>
        <v xml:space="preserve"> </v>
      </c>
      <c r="HB26" s="28"/>
      <c r="HC26" s="28"/>
      <c r="HD26" s="12" t="str">
        <f t="shared" si="90"/>
        <v/>
      </c>
      <c r="HE26" s="11" t="str">
        <f t="shared" si="91"/>
        <v/>
      </c>
      <c r="HF26" s="28"/>
      <c r="HG26" s="28"/>
      <c r="HH26" s="12" t="str">
        <f t="shared" si="92"/>
        <v/>
      </c>
      <c r="HI26" s="11" t="str">
        <f t="shared" si="93"/>
        <v/>
      </c>
      <c r="HJ26" s="28"/>
      <c r="HK26" s="28"/>
      <c r="HL26" s="12" t="str">
        <f t="shared" si="94"/>
        <v/>
      </c>
      <c r="HM26" s="11" t="str">
        <f t="shared" si="95"/>
        <v/>
      </c>
      <c r="HN26" s="28"/>
      <c r="HO26" s="28"/>
      <c r="HP26" s="12" t="str">
        <f t="shared" si="96"/>
        <v/>
      </c>
      <c r="HQ26" s="11" t="str">
        <f t="shared" si="97"/>
        <v/>
      </c>
      <c r="HR26" s="28"/>
      <c r="HS26" s="28"/>
      <c r="HT26" s="12" t="str">
        <f t="shared" si="98"/>
        <v/>
      </c>
      <c r="HU26" s="11" t="str">
        <f t="shared" si="99"/>
        <v/>
      </c>
      <c r="HW26" s="7" t="str">
        <f>IF(ISBLANK(Fran!$A26)," ",Fran!$A26)</f>
        <v xml:space="preserve"> </v>
      </c>
      <c r="HX26" s="8" t="str">
        <f>IF(ISBLANK(Fran!$B26)," ",Fran!$B26)</f>
        <v xml:space="preserve"> </v>
      </c>
      <c r="HY26" s="28"/>
      <c r="HZ26" s="28"/>
      <c r="IA26" s="12" t="str">
        <f t="shared" si="100"/>
        <v/>
      </c>
      <c r="IB26" s="11" t="str">
        <f t="shared" si="101"/>
        <v/>
      </c>
      <c r="IC26" s="28"/>
      <c r="ID26" s="28"/>
      <c r="IE26" s="12" t="str">
        <f t="shared" si="102"/>
        <v/>
      </c>
      <c r="IF26" s="11" t="str">
        <f t="shared" si="103"/>
        <v/>
      </c>
      <c r="IG26" s="28"/>
      <c r="IH26" s="28"/>
      <c r="II26" s="12" t="str">
        <f t="shared" si="104"/>
        <v/>
      </c>
      <c r="IJ26" s="11" t="str">
        <f t="shared" si="105"/>
        <v/>
      </c>
      <c r="IK26" s="28"/>
      <c r="IL26" s="28"/>
      <c r="IM26" s="12" t="str">
        <f t="shared" si="106"/>
        <v/>
      </c>
      <c r="IN26" s="11" t="str">
        <f t="shared" si="107"/>
        <v/>
      </c>
      <c r="IO26" s="28"/>
      <c r="IP26" s="28"/>
      <c r="IQ26" s="12" t="str">
        <f t="shared" si="108"/>
        <v/>
      </c>
      <c r="IR26" s="11" t="str">
        <f t="shared" si="109"/>
        <v/>
      </c>
      <c r="IS26" s="104"/>
      <c r="IT26" s="7" t="str">
        <f>IF(ISBLANK(Fran!$A26)," ",Fran!$A26)</f>
        <v xml:space="preserve"> </v>
      </c>
      <c r="IU26" s="8" t="str">
        <f>IF(ISBLANK(Fran!$B26)," ",Fran!$B26)</f>
        <v xml:space="preserve"> </v>
      </c>
      <c r="IV26" s="28"/>
      <c r="IW26" s="28"/>
      <c r="IX26" s="12" t="str">
        <f t="shared" si="110"/>
        <v/>
      </c>
      <c r="IY26" s="11" t="str">
        <f t="shared" si="111"/>
        <v/>
      </c>
      <c r="IZ26" s="28"/>
      <c r="JA26" s="28"/>
      <c r="JB26" s="12" t="str">
        <f t="shared" si="112"/>
        <v/>
      </c>
      <c r="JC26" s="11" t="str">
        <f t="shared" si="113"/>
        <v/>
      </c>
      <c r="JD26" s="28"/>
      <c r="JE26" s="28"/>
      <c r="JF26" s="12" t="str">
        <f t="shared" si="114"/>
        <v/>
      </c>
      <c r="JG26" s="11" t="str">
        <f t="shared" si="115"/>
        <v/>
      </c>
      <c r="JH26" s="28"/>
      <c r="JI26" s="28"/>
      <c r="JJ26" s="12" t="str">
        <f t="shared" si="116"/>
        <v/>
      </c>
      <c r="JK26" s="11" t="str">
        <f t="shared" si="117"/>
        <v/>
      </c>
      <c r="JL26" s="28"/>
      <c r="JM26" s="28"/>
      <c r="JN26" s="12" t="str">
        <f t="shared" si="118"/>
        <v/>
      </c>
      <c r="JO26" s="11" t="str">
        <f t="shared" si="119"/>
        <v/>
      </c>
      <c r="JQ26" s="7" t="str">
        <f>IF(ISBLANK(Fran!$A26)," ",Fran!$A26)</f>
        <v xml:space="preserve"> </v>
      </c>
      <c r="JR26" s="8" t="str">
        <f>IF(ISBLANK(Fran!$B26)," ",Fran!$B26)</f>
        <v xml:space="preserve"> </v>
      </c>
      <c r="JS26" s="28"/>
      <c r="JT26" s="28"/>
      <c r="JU26" s="12" t="str">
        <f t="shared" si="120"/>
        <v/>
      </c>
      <c r="JV26" s="11" t="str">
        <f t="shared" si="121"/>
        <v/>
      </c>
      <c r="JW26" s="28"/>
      <c r="JX26" s="28"/>
      <c r="JY26" s="12" t="str">
        <f t="shared" si="122"/>
        <v/>
      </c>
      <c r="JZ26" s="11" t="str">
        <f t="shared" si="123"/>
        <v/>
      </c>
      <c r="KA26" s="28"/>
      <c r="KB26" s="28"/>
      <c r="KC26" s="12" t="str">
        <f t="shared" si="124"/>
        <v/>
      </c>
      <c r="KD26" s="11" t="str">
        <f t="shared" si="125"/>
        <v/>
      </c>
      <c r="KE26" s="28"/>
      <c r="KF26" s="28"/>
      <c r="KG26" s="12" t="str">
        <f t="shared" si="126"/>
        <v/>
      </c>
      <c r="KH26" s="11" t="str">
        <f t="shared" si="127"/>
        <v/>
      </c>
      <c r="KI26" s="28"/>
      <c r="KJ26" s="28"/>
      <c r="KK26" s="12" t="str">
        <f t="shared" si="128"/>
        <v/>
      </c>
      <c r="KL26" s="11" t="str">
        <f t="shared" si="129"/>
        <v/>
      </c>
      <c r="KN26" s="7" t="str">
        <f>IF(ISBLANK(Fran!$A26)," ",Fran!$A26)</f>
        <v xml:space="preserve"> </v>
      </c>
      <c r="KO26" s="8" t="str">
        <f>IF(ISBLANK(Fran!$B26)," ",Fran!$B26)</f>
        <v xml:space="preserve"> </v>
      </c>
      <c r="KP26" s="28"/>
      <c r="KQ26" s="28"/>
      <c r="KR26" s="12" t="str">
        <f t="shared" si="130"/>
        <v/>
      </c>
      <c r="KS26" s="11" t="str">
        <f t="shared" si="131"/>
        <v/>
      </c>
      <c r="KT26" s="28"/>
      <c r="KU26" s="28"/>
      <c r="KV26" s="12" t="str">
        <f t="shared" si="132"/>
        <v/>
      </c>
      <c r="KW26" s="11" t="str">
        <f t="shared" si="133"/>
        <v/>
      </c>
      <c r="KX26" s="28"/>
      <c r="KY26" s="28"/>
      <c r="KZ26" s="12" t="str">
        <f t="shared" si="134"/>
        <v/>
      </c>
      <c r="LA26" s="11" t="str">
        <f t="shared" si="135"/>
        <v/>
      </c>
    </row>
    <row r="27" spans="1:313">
      <c r="A27" s="9" t="str">
        <f>IF(ISBLANK(Fran!A27)," ",Fran!A27)</f>
        <v xml:space="preserve"> </v>
      </c>
      <c r="B27" s="10" t="str">
        <f>IF(ISBLANK(Fran!B27)," ",Fran!B27)</f>
        <v xml:space="preserve"> </v>
      </c>
      <c r="C27" s="29"/>
      <c r="D27" s="29"/>
      <c r="E27" s="2" t="str">
        <f t="shared" si="0"/>
        <v/>
      </c>
      <c r="F27" s="3" t="str">
        <f t="shared" si="1"/>
        <v/>
      </c>
      <c r="G27" s="29"/>
      <c r="H27" s="29"/>
      <c r="I27" s="2" t="str">
        <f t="shared" si="2"/>
        <v/>
      </c>
      <c r="J27" s="3" t="str">
        <f t="shared" si="3"/>
        <v/>
      </c>
      <c r="K27" s="29"/>
      <c r="L27" s="29"/>
      <c r="M27" s="2" t="str">
        <f t="shared" si="4"/>
        <v/>
      </c>
      <c r="N27" s="3" t="str">
        <f t="shared" si="5"/>
        <v/>
      </c>
      <c r="O27" s="29"/>
      <c r="P27" s="29"/>
      <c r="Q27" s="2" t="str">
        <f t="shared" si="6"/>
        <v/>
      </c>
      <c r="R27" s="3" t="str">
        <f t="shared" si="7"/>
        <v/>
      </c>
      <c r="S27" s="29"/>
      <c r="T27" s="29"/>
      <c r="U27" s="2" t="str">
        <f t="shared" si="8"/>
        <v/>
      </c>
      <c r="V27" s="3" t="str">
        <f t="shared" si="9"/>
        <v/>
      </c>
      <c r="W27" s="104"/>
      <c r="X27" s="9" t="str">
        <f>IF(ISBLANK(Fran!A27)," ",Fran!A27)</f>
        <v xml:space="preserve"> </v>
      </c>
      <c r="Y27" s="10" t="str">
        <f>IF(ISBLANK(Fran!B27)," ",Fran!B27)</f>
        <v xml:space="preserve"> </v>
      </c>
      <c r="Z27" s="29"/>
      <c r="AA27" s="29"/>
      <c r="AB27" s="2" t="str">
        <f t="shared" si="10"/>
        <v/>
      </c>
      <c r="AC27" s="3" t="str">
        <f t="shared" si="11"/>
        <v/>
      </c>
      <c r="AD27" s="29"/>
      <c r="AE27" s="29"/>
      <c r="AF27" s="2" t="str">
        <f t="shared" si="12"/>
        <v/>
      </c>
      <c r="AG27" s="3" t="str">
        <f t="shared" si="13"/>
        <v/>
      </c>
      <c r="AH27" s="29"/>
      <c r="AI27" s="29"/>
      <c r="AJ27" s="2" t="str">
        <f t="shared" si="14"/>
        <v/>
      </c>
      <c r="AK27" s="3" t="str">
        <f t="shared" si="15"/>
        <v/>
      </c>
      <c r="AL27" s="29"/>
      <c r="AM27" s="29"/>
      <c r="AN27" s="2" t="str">
        <f t="shared" si="16"/>
        <v/>
      </c>
      <c r="AO27" s="3" t="str">
        <f t="shared" si="17"/>
        <v/>
      </c>
      <c r="AP27" s="29"/>
      <c r="AQ27" s="29"/>
      <c r="AR27" s="2" t="str">
        <f t="shared" si="18"/>
        <v/>
      </c>
      <c r="AS27" s="3" t="str">
        <f t="shared" si="19"/>
        <v/>
      </c>
      <c r="AU27" s="9" t="str">
        <f>IF(ISBLANK(Fran!A27)," ",Fran!A27)</f>
        <v xml:space="preserve"> </v>
      </c>
      <c r="AV27" s="10" t="str">
        <f>IF(ISBLANK(Fran!B27)," ",Fran!B27)</f>
        <v xml:space="preserve"> </v>
      </c>
      <c r="AW27" s="29"/>
      <c r="AX27" s="29"/>
      <c r="AY27" s="2" t="str">
        <f t="shared" si="20"/>
        <v/>
      </c>
      <c r="AZ27" s="3" t="str">
        <f t="shared" si="21"/>
        <v/>
      </c>
      <c r="BA27" s="29"/>
      <c r="BB27" s="29"/>
      <c r="BC27" s="2" t="str">
        <f t="shared" si="22"/>
        <v/>
      </c>
      <c r="BD27" s="3" t="str">
        <f t="shared" si="23"/>
        <v/>
      </c>
      <c r="BE27" s="29"/>
      <c r="BF27" s="29"/>
      <c r="BG27" s="2" t="str">
        <f t="shared" si="24"/>
        <v/>
      </c>
      <c r="BH27" s="3" t="str">
        <f t="shared" si="25"/>
        <v/>
      </c>
      <c r="BI27" s="29"/>
      <c r="BJ27" s="29"/>
      <c r="BK27" s="2" t="str">
        <f t="shared" si="26"/>
        <v/>
      </c>
      <c r="BL27" s="3" t="str">
        <f t="shared" si="27"/>
        <v/>
      </c>
      <c r="BM27" s="29"/>
      <c r="BN27" s="29"/>
      <c r="BO27" s="2" t="str">
        <f t="shared" si="28"/>
        <v/>
      </c>
      <c r="BP27" s="3" t="str">
        <f t="shared" si="29"/>
        <v/>
      </c>
      <c r="BR27" s="9" t="str">
        <f>IF(ISBLANK(Fran!A27)," ",Fran!A27)</f>
        <v xml:space="preserve"> </v>
      </c>
      <c r="BS27" s="10" t="str">
        <f>IF(ISBLANK(Fran!B27)," ",Fran!B27)</f>
        <v xml:space="preserve"> </v>
      </c>
      <c r="BT27" s="29"/>
      <c r="BU27" s="29"/>
      <c r="BV27" s="2" t="str">
        <f t="shared" si="30"/>
        <v/>
      </c>
      <c r="BW27" s="3" t="str">
        <f t="shared" si="31"/>
        <v/>
      </c>
      <c r="BX27" s="29"/>
      <c r="BY27" s="29"/>
      <c r="BZ27" s="2" t="str">
        <f t="shared" si="32"/>
        <v/>
      </c>
      <c r="CA27" s="3" t="str">
        <f t="shared" si="33"/>
        <v/>
      </c>
      <c r="CB27" s="29"/>
      <c r="CC27" s="29"/>
      <c r="CD27" s="2" t="str">
        <f t="shared" si="34"/>
        <v/>
      </c>
      <c r="CE27" s="3" t="str">
        <f t="shared" si="35"/>
        <v/>
      </c>
      <c r="CF27" s="29"/>
      <c r="CG27" s="29"/>
      <c r="CH27" s="2" t="str">
        <f t="shared" si="36"/>
        <v/>
      </c>
      <c r="CI27" s="3" t="str">
        <f t="shared" si="37"/>
        <v/>
      </c>
      <c r="CJ27" s="29"/>
      <c r="CK27" s="29"/>
      <c r="CL27" s="2" t="str">
        <f t="shared" si="38"/>
        <v/>
      </c>
      <c r="CM27" s="3" t="str">
        <f t="shared" si="39"/>
        <v/>
      </c>
      <c r="CO27" s="9" t="str">
        <f>IF(ISBLANK(Fran!A27)," ",Fran!A27)</f>
        <v xml:space="preserve"> </v>
      </c>
      <c r="CP27" s="10" t="str">
        <f>IF(ISBLANK(Fran!B27)," ",Fran!B27)</f>
        <v xml:space="preserve"> </v>
      </c>
      <c r="CQ27" s="29"/>
      <c r="CR27" s="29"/>
      <c r="CS27" s="2" t="str">
        <f t="shared" si="40"/>
        <v/>
      </c>
      <c r="CT27" s="3" t="str">
        <f t="shared" si="41"/>
        <v/>
      </c>
      <c r="CU27" s="29"/>
      <c r="CV27" s="29"/>
      <c r="CW27" s="2" t="str">
        <f t="shared" si="42"/>
        <v/>
      </c>
      <c r="CX27" s="3" t="str">
        <f t="shared" si="43"/>
        <v/>
      </c>
      <c r="CY27" s="29"/>
      <c r="CZ27" s="29"/>
      <c r="DA27" s="2" t="str">
        <f t="shared" si="44"/>
        <v/>
      </c>
      <c r="DB27" s="3" t="str">
        <f t="shared" si="45"/>
        <v/>
      </c>
      <c r="DC27" s="29"/>
      <c r="DD27" s="29"/>
      <c r="DE27" s="2" t="str">
        <f t="shared" si="46"/>
        <v/>
      </c>
      <c r="DF27" s="3" t="str">
        <f t="shared" si="47"/>
        <v/>
      </c>
      <c r="DG27" s="29"/>
      <c r="DH27" s="29"/>
      <c r="DI27" s="2" t="str">
        <f t="shared" si="48"/>
        <v/>
      </c>
      <c r="DJ27" s="3" t="str">
        <f t="shared" si="49"/>
        <v/>
      </c>
      <c r="DL27" s="9" t="str">
        <f>IF(ISBLANK(Fran!A27)," ",Fran!A27)</f>
        <v xml:space="preserve"> </v>
      </c>
      <c r="DM27" s="10" t="str">
        <f>IF(ISBLANK(Fran!B27)," ",Fran!B27)</f>
        <v xml:space="preserve"> </v>
      </c>
      <c r="DN27" s="29"/>
      <c r="DO27" s="29"/>
      <c r="DP27" s="2" t="str">
        <f t="shared" si="50"/>
        <v/>
      </c>
      <c r="DQ27" s="3" t="str">
        <f t="shared" si="51"/>
        <v/>
      </c>
      <c r="DR27" s="29"/>
      <c r="DS27" s="29"/>
      <c r="DT27" s="2" t="str">
        <f t="shared" si="52"/>
        <v/>
      </c>
      <c r="DU27" s="3" t="str">
        <f t="shared" si="53"/>
        <v/>
      </c>
      <c r="DV27" s="29"/>
      <c r="DW27" s="29"/>
      <c r="DX27" s="2" t="str">
        <f t="shared" si="54"/>
        <v/>
      </c>
      <c r="DY27" s="3" t="str">
        <f t="shared" si="55"/>
        <v/>
      </c>
      <c r="DZ27" s="29"/>
      <c r="EA27" s="29"/>
      <c r="EB27" s="2" t="str">
        <f t="shared" si="56"/>
        <v/>
      </c>
      <c r="EC27" s="3" t="str">
        <f t="shared" si="57"/>
        <v/>
      </c>
      <c r="ED27" s="29"/>
      <c r="EE27" s="29"/>
      <c r="EF27" s="2" t="str">
        <f t="shared" si="58"/>
        <v/>
      </c>
      <c r="EG27" s="3" t="str">
        <f t="shared" si="59"/>
        <v/>
      </c>
      <c r="EI27" s="9" t="str">
        <f>IF(ISBLANK(Fran!$A27)," ",Fran!$A27)</f>
        <v xml:space="preserve"> </v>
      </c>
      <c r="EJ27" s="10" t="str">
        <f>IF(ISBLANK(Fran!$B27)," ",Fran!$B27)</f>
        <v xml:space="preserve"> </v>
      </c>
      <c r="EK27" s="29"/>
      <c r="EL27" s="29"/>
      <c r="EM27" s="2" t="str">
        <f t="shared" si="60"/>
        <v/>
      </c>
      <c r="EN27" s="3" t="str">
        <f t="shared" si="61"/>
        <v/>
      </c>
      <c r="EO27" s="29"/>
      <c r="EP27" s="29"/>
      <c r="EQ27" s="2" t="str">
        <f t="shared" si="62"/>
        <v/>
      </c>
      <c r="ER27" s="3" t="str">
        <f t="shared" si="63"/>
        <v/>
      </c>
      <c r="ES27" s="29"/>
      <c r="ET27" s="29"/>
      <c r="EU27" s="2" t="str">
        <f t="shared" si="64"/>
        <v/>
      </c>
      <c r="EV27" s="3" t="str">
        <f t="shared" si="65"/>
        <v/>
      </c>
      <c r="EW27" s="29"/>
      <c r="EX27" s="29"/>
      <c r="EY27" s="2" t="str">
        <f t="shared" si="66"/>
        <v/>
      </c>
      <c r="EZ27" s="3" t="str">
        <f t="shared" si="67"/>
        <v/>
      </c>
      <c r="FA27" s="29"/>
      <c r="FB27" s="29"/>
      <c r="FC27" s="2" t="str">
        <f t="shared" si="68"/>
        <v/>
      </c>
      <c r="FD27" s="3" t="str">
        <f t="shared" si="69"/>
        <v/>
      </c>
      <c r="FF27" s="9" t="str">
        <f>IF(ISBLANK(Fran!$A27)," ",Fran!$A27)</f>
        <v xml:space="preserve"> </v>
      </c>
      <c r="FG27" s="10" t="str">
        <f>IF(ISBLANK(Fran!$B27)," ",Fran!$B27)</f>
        <v xml:space="preserve"> </v>
      </c>
      <c r="FH27" s="29"/>
      <c r="FI27" s="29"/>
      <c r="FJ27" s="2" t="str">
        <f t="shared" si="70"/>
        <v/>
      </c>
      <c r="FK27" s="3" t="str">
        <f t="shared" si="71"/>
        <v/>
      </c>
      <c r="FL27" s="29"/>
      <c r="FM27" s="29"/>
      <c r="FN27" s="2" t="str">
        <f t="shared" si="72"/>
        <v/>
      </c>
      <c r="FO27" s="3" t="str">
        <f t="shared" si="73"/>
        <v/>
      </c>
      <c r="FP27" s="29"/>
      <c r="FQ27" s="29"/>
      <c r="FR27" s="2" t="str">
        <f t="shared" si="74"/>
        <v/>
      </c>
      <c r="FS27" s="3" t="str">
        <f t="shared" si="75"/>
        <v/>
      </c>
      <c r="FT27" s="29"/>
      <c r="FU27" s="29"/>
      <c r="FV27" s="2" t="str">
        <f t="shared" si="76"/>
        <v/>
      </c>
      <c r="FW27" s="3" t="str">
        <f t="shared" si="77"/>
        <v/>
      </c>
      <c r="FX27" s="29"/>
      <c r="FY27" s="29"/>
      <c r="FZ27" s="2" t="str">
        <f t="shared" si="78"/>
        <v/>
      </c>
      <c r="GA27" s="3" t="str">
        <f t="shared" si="79"/>
        <v/>
      </c>
      <c r="GC27" s="9" t="str">
        <f>IF(ISBLANK(Fran!A27)," ",Fran!A27)</f>
        <v xml:space="preserve"> </v>
      </c>
      <c r="GD27" s="10" t="str">
        <f>IF(ISBLANK(Fran!B27)," ",Fran!B27)</f>
        <v xml:space="preserve"> </v>
      </c>
      <c r="GE27" s="29"/>
      <c r="GF27" s="29"/>
      <c r="GG27" s="2" t="str">
        <f t="shared" si="80"/>
        <v/>
      </c>
      <c r="GH27" s="3" t="str">
        <f t="shared" si="81"/>
        <v/>
      </c>
      <c r="GI27" s="29"/>
      <c r="GJ27" s="29"/>
      <c r="GK27" s="2" t="str">
        <f t="shared" si="82"/>
        <v/>
      </c>
      <c r="GL27" s="3" t="str">
        <f t="shared" si="83"/>
        <v/>
      </c>
      <c r="GM27" s="29"/>
      <c r="GN27" s="29"/>
      <c r="GO27" s="2" t="str">
        <f t="shared" si="84"/>
        <v/>
      </c>
      <c r="GP27" s="3" t="str">
        <f t="shared" si="85"/>
        <v/>
      </c>
      <c r="GQ27" s="29"/>
      <c r="GR27" s="29"/>
      <c r="GS27" s="2" t="str">
        <f t="shared" si="86"/>
        <v/>
      </c>
      <c r="GT27" s="3" t="str">
        <f t="shared" si="87"/>
        <v/>
      </c>
      <c r="GU27" s="29"/>
      <c r="GV27" s="29"/>
      <c r="GW27" s="2" t="str">
        <f t="shared" si="88"/>
        <v/>
      </c>
      <c r="GX27" s="3" t="str">
        <f t="shared" si="89"/>
        <v/>
      </c>
      <c r="GZ27" s="9" t="str">
        <f>IF(ISBLANK(Fran!A27)," ",Fran!A27)</f>
        <v xml:space="preserve"> </v>
      </c>
      <c r="HA27" s="10" t="str">
        <f>IF(ISBLANK(Fran!B27)," ",Fran!B27)</f>
        <v xml:space="preserve"> </v>
      </c>
      <c r="HB27" s="29"/>
      <c r="HC27" s="29"/>
      <c r="HD27" s="2" t="str">
        <f t="shared" si="90"/>
        <v/>
      </c>
      <c r="HE27" s="3" t="str">
        <f t="shared" si="91"/>
        <v/>
      </c>
      <c r="HF27" s="29"/>
      <c r="HG27" s="29"/>
      <c r="HH27" s="2" t="str">
        <f t="shared" si="92"/>
        <v/>
      </c>
      <c r="HI27" s="3" t="str">
        <f t="shared" si="93"/>
        <v/>
      </c>
      <c r="HJ27" s="29"/>
      <c r="HK27" s="29"/>
      <c r="HL27" s="2" t="str">
        <f t="shared" si="94"/>
        <v/>
      </c>
      <c r="HM27" s="3" t="str">
        <f t="shared" si="95"/>
        <v/>
      </c>
      <c r="HN27" s="29"/>
      <c r="HO27" s="29"/>
      <c r="HP27" s="2" t="str">
        <f t="shared" si="96"/>
        <v/>
      </c>
      <c r="HQ27" s="3" t="str">
        <f t="shared" si="97"/>
        <v/>
      </c>
      <c r="HR27" s="29"/>
      <c r="HS27" s="29"/>
      <c r="HT27" s="2" t="str">
        <f t="shared" si="98"/>
        <v/>
      </c>
      <c r="HU27" s="3" t="str">
        <f t="shared" si="99"/>
        <v/>
      </c>
      <c r="HW27" s="9" t="str">
        <f>IF(ISBLANK(Fran!$A27)," ",Fran!$A27)</f>
        <v xml:space="preserve"> </v>
      </c>
      <c r="HX27" s="10" t="str">
        <f>IF(ISBLANK(Fran!$B27)," ",Fran!$B27)</f>
        <v xml:space="preserve"> </v>
      </c>
      <c r="HY27" s="29"/>
      <c r="HZ27" s="29"/>
      <c r="IA27" s="2" t="str">
        <f t="shared" si="100"/>
        <v/>
      </c>
      <c r="IB27" s="3" t="str">
        <f t="shared" si="101"/>
        <v/>
      </c>
      <c r="IC27" s="29"/>
      <c r="ID27" s="29"/>
      <c r="IE27" s="2" t="str">
        <f t="shared" si="102"/>
        <v/>
      </c>
      <c r="IF27" s="3" t="str">
        <f t="shared" si="103"/>
        <v/>
      </c>
      <c r="IG27" s="29"/>
      <c r="IH27" s="29"/>
      <c r="II27" s="2" t="str">
        <f t="shared" si="104"/>
        <v/>
      </c>
      <c r="IJ27" s="3" t="str">
        <f t="shared" si="105"/>
        <v/>
      </c>
      <c r="IK27" s="29"/>
      <c r="IL27" s="29"/>
      <c r="IM27" s="2" t="str">
        <f t="shared" si="106"/>
        <v/>
      </c>
      <c r="IN27" s="3" t="str">
        <f t="shared" si="107"/>
        <v/>
      </c>
      <c r="IO27" s="29"/>
      <c r="IP27" s="29"/>
      <c r="IQ27" s="2" t="str">
        <f t="shared" si="108"/>
        <v/>
      </c>
      <c r="IR27" s="3" t="str">
        <f t="shared" si="109"/>
        <v/>
      </c>
      <c r="IS27" s="104"/>
      <c r="IT27" s="9" t="str">
        <f>IF(ISBLANK(Fran!$A27)," ",Fran!$A27)</f>
        <v xml:space="preserve"> </v>
      </c>
      <c r="IU27" s="10" t="str">
        <f>IF(ISBLANK(Fran!$B27)," ",Fran!$B27)</f>
        <v xml:space="preserve"> </v>
      </c>
      <c r="IV27" s="29"/>
      <c r="IW27" s="29"/>
      <c r="IX27" s="2" t="str">
        <f t="shared" si="110"/>
        <v/>
      </c>
      <c r="IY27" s="3" t="str">
        <f t="shared" si="111"/>
        <v/>
      </c>
      <c r="IZ27" s="29"/>
      <c r="JA27" s="29"/>
      <c r="JB27" s="2" t="str">
        <f t="shared" si="112"/>
        <v/>
      </c>
      <c r="JC27" s="3" t="str">
        <f t="shared" si="113"/>
        <v/>
      </c>
      <c r="JD27" s="29"/>
      <c r="JE27" s="29"/>
      <c r="JF27" s="2" t="str">
        <f t="shared" si="114"/>
        <v/>
      </c>
      <c r="JG27" s="3" t="str">
        <f t="shared" si="115"/>
        <v/>
      </c>
      <c r="JH27" s="29"/>
      <c r="JI27" s="29"/>
      <c r="JJ27" s="2" t="str">
        <f t="shared" si="116"/>
        <v/>
      </c>
      <c r="JK27" s="3" t="str">
        <f t="shared" si="117"/>
        <v/>
      </c>
      <c r="JL27" s="29"/>
      <c r="JM27" s="29"/>
      <c r="JN27" s="2" t="str">
        <f t="shared" si="118"/>
        <v/>
      </c>
      <c r="JO27" s="3" t="str">
        <f t="shared" si="119"/>
        <v/>
      </c>
      <c r="JQ27" s="9" t="str">
        <f>IF(ISBLANK(Fran!$A27)," ",Fran!$A27)</f>
        <v xml:space="preserve"> </v>
      </c>
      <c r="JR27" s="10" t="str">
        <f>IF(ISBLANK(Fran!$B27)," ",Fran!$B27)</f>
        <v xml:space="preserve"> </v>
      </c>
      <c r="JS27" s="29"/>
      <c r="JT27" s="29"/>
      <c r="JU27" s="2" t="str">
        <f t="shared" si="120"/>
        <v/>
      </c>
      <c r="JV27" s="3" t="str">
        <f t="shared" si="121"/>
        <v/>
      </c>
      <c r="JW27" s="29"/>
      <c r="JX27" s="29"/>
      <c r="JY27" s="2" t="str">
        <f t="shared" si="122"/>
        <v/>
      </c>
      <c r="JZ27" s="3" t="str">
        <f t="shared" si="123"/>
        <v/>
      </c>
      <c r="KA27" s="29"/>
      <c r="KB27" s="29"/>
      <c r="KC27" s="2" t="str">
        <f t="shared" si="124"/>
        <v/>
      </c>
      <c r="KD27" s="3" t="str">
        <f t="shared" si="125"/>
        <v/>
      </c>
      <c r="KE27" s="29"/>
      <c r="KF27" s="29"/>
      <c r="KG27" s="2" t="str">
        <f t="shared" si="126"/>
        <v/>
      </c>
      <c r="KH27" s="3" t="str">
        <f t="shared" si="127"/>
        <v/>
      </c>
      <c r="KI27" s="29"/>
      <c r="KJ27" s="29"/>
      <c r="KK27" s="2" t="str">
        <f t="shared" si="128"/>
        <v/>
      </c>
      <c r="KL27" s="3" t="str">
        <f t="shared" si="129"/>
        <v/>
      </c>
      <c r="KN27" s="9" t="str">
        <f>IF(ISBLANK(Fran!$A27)," ",Fran!$A27)</f>
        <v xml:space="preserve"> </v>
      </c>
      <c r="KO27" s="10" t="str">
        <f>IF(ISBLANK(Fran!$B27)," ",Fran!$B27)</f>
        <v xml:space="preserve"> </v>
      </c>
      <c r="KP27" s="29"/>
      <c r="KQ27" s="29"/>
      <c r="KR27" s="2" t="str">
        <f t="shared" si="130"/>
        <v/>
      </c>
      <c r="KS27" s="3" t="str">
        <f t="shared" si="131"/>
        <v/>
      </c>
      <c r="KT27" s="29"/>
      <c r="KU27" s="29"/>
      <c r="KV27" s="2" t="str">
        <f t="shared" si="132"/>
        <v/>
      </c>
      <c r="KW27" s="3" t="str">
        <f t="shared" si="133"/>
        <v/>
      </c>
      <c r="KX27" s="29"/>
      <c r="KY27" s="29"/>
      <c r="KZ27" s="2" t="str">
        <f t="shared" si="134"/>
        <v/>
      </c>
      <c r="LA27" s="3" t="str">
        <f t="shared" si="135"/>
        <v/>
      </c>
    </row>
    <row r="28" spans="1:313">
      <c r="A28" s="7" t="str">
        <f>IF(ISBLANK(Fran!A28)," ",Fran!A28)</f>
        <v xml:space="preserve"> </v>
      </c>
      <c r="B28" s="8" t="str">
        <f>IF(ISBLANK(Fran!B28)," ",Fran!B28)</f>
        <v xml:space="preserve"> </v>
      </c>
      <c r="C28" s="28"/>
      <c r="D28" s="28"/>
      <c r="E28" s="12" t="str">
        <f t="shared" si="0"/>
        <v/>
      </c>
      <c r="F28" s="11" t="str">
        <f t="shared" si="1"/>
        <v/>
      </c>
      <c r="G28" s="28"/>
      <c r="H28" s="28"/>
      <c r="I28" s="12" t="str">
        <f t="shared" si="2"/>
        <v/>
      </c>
      <c r="J28" s="11" t="str">
        <f t="shared" si="3"/>
        <v/>
      </c>
      <c r="K28" s="28"/>
      <c r="L28" s="28"/>
      <c r="M28" s="12" t="str">
        <f t="shared" si="4"/>
        <v/>
      </c>
      <c r="N28" s="11" t="str">
        <f t="shared" si="5"/>
        <v/>
      </c>
      <c r="O28" s="28"/>
      <c r="P28" s="28"/>
      <c r="Q28" s="12" t="str">
        <f t="shared" si="6"/>
        <v/>
      </c>
      <c r="R28" s="11" t="str">
        <f t="shared" si="7"/>
        <v/>
      </c>
      <c r="S28" s="28"/>
      <c r="T28" s="28"/>
      <c r="U28" s="12" t="str">
        <f t="shared" si="8"/>
        <v/>
      </c>
      <c r="V28" s="11" t="str">
        <f t="shared" si="9"/>
        <v/>
      </c>
      <c r="W28" s="104"/>
      <c r="X28" s="7" t="str">
        <f>IF(ISBLANK(Fran!A28)," ",Fran!A28)</f>
        <v xml:space="preserve"> </v>
      </c>
      <c r="Y28" s="8" t="str">
        <f>IF(ISBLANK(Fran!B28)," ",Fran!B28)</f>
        <v xml:space="preserve"> </v>
      </c>
      <c r="Z28" s="28"/>
      <c r="AA28" s="28"/>
      <c r="AB28" s="12" t="str">
        <f t="shared" si="10"/>
        <v/>
      </c>
      <c r="AC28" s="11" t="str">
        <f t="shared" si="11"/>
        <v/>
      </c>
      <c r="AD28" s="28"/>
      <c r="AE28" s="28"/>
      <c r="AF28" s="12" t="str">
        <f t="shared" si="12"/>
        <v/>
      </c>
      <c r="AG28" s="11" t="str">
        <f t="shared" si="13"/>
        <v/>
      </c>
      <c r="AH28" s="28"/>
      <c r="AI28" s="28"/>
      <c r="AJ28" s="12" t="str">
        <f t="shared" si="14"/>
        <v/>
      </c>
      <c r="AK28" s="11" t="str">
        <f t="shared" si="15"/>
        <v/>
      </c>
      <c r="AL28" s="28"/>
      <c r="AM28" s="28"/>
      <c r="AN28" s="12" t="str">
        <f t="shared" si="16"/>
        <v/>
      </c>
      <c r="AO28" s="11" t="str">
        <f t="shared" si="17"/>
        <v/>
      </c>
      <c r="AP28" s="28"/>
      <c r="AQ28" s="28"/>
      <c r="AR28" s="12" t="str">
        <f t="shared" si="18"/>
        <v/>
      </c>
      <c r="AS28" s="11" t="str">
        <f t="shared" si="19"/>
        <v/>
      </c>
      <c r="AU28" s="7" t="str">
        <f>IF(ISBLANK(Fran!A28)," ",Fran!A28)</f>
        <v xml:space="preserve"> </v>
      </c>
      <c r="AV28" s="8" t="str">
        <f>IF(ISBLANK(Fran!B28)," ",Fran!B28)</f>
        <v xml:space="preserve"> </v>
      </c>
      <c r="AW28" s="28"/>
      <c r="AX28" s="28"/>
      <c r="AY28" s="12" t="str">
        <f t="shared" si="20"/>
        <v/>
      </c>
      <c r="AZ28" s="11" t="str">
        <f t="shared" si="21"/>
        <v/>
      </c>
      <c r="BA28" s="28"/>
      <c r="BB28" s="28"/>
      <c r="BC28" s="12" t="str">
        <f t="shared" si="22"/>
        <v/>
      </c>
      <c r="BD28" s="11" t="str">
        <f t="shared" si="23"/>
        <v/>
      </c>
      <c r="BE28" s="28"/>
      <c r="BF28" s="28"/>
      <c r="BG28" s="12" t="str">
        <f t="shared" si="24"/>
        <v/>
      </c>
      <c r="BH28" s="11" t="str">
        <f t="shared" si="25"/>
        <v/>
      </c>
      <c r="BI28" s="28"/>
      <c r="BJ28" s="28"/>
      <c r="BK28" s="12" t="str">
        <f t="shared" si="26"/>
        <v/>
      </c>
      <c r="BL28" s="11" t="str">
        <f t="shared" si="27"/>
        <v/>
      </c>
      <c r="BM28" s="28"/>
      <c r="BN28" s="28"/>
      <c r="BO28" s="12" t="str">
        <f t="shared" si="28"/>
        <v/>
      </c>
      <c r="BP28" s="11" t="str">
        <f t="shared" si="29"/>
        <v/>
      </c>
      <c r="BR28" s="7" t="str">
        <f>IF(ISBLANK(Fran!A28)," ",Fran!A28)</f>
        <v xml:space="preserve"> </v>
      </c>
      <c r="BS28" s="8" t="str">
        <f>IF(ISBLANK(Fran!B28)," ",Fran!B28)</f>
        <v xml:space="preserve"> </v>
      </c>
      <c r="BT28" s="28"/>
      <c r="BU28" s="28"/>
      <c r="BV28" s="12" t="str">
        <f t="shared" si="30"/>
        <v/>
      </c>
      <c r="BW28" s="11" t="str">
        <f t="shared" si="31"/>
        <v/>
      </c>
      <c r="BX28" s="28"/>
      <c r="BY28" s="28"/>
      <c r="BZ28" s="12" t="str">
        <f t="shared" si="32"/>
        <v/>
      </c>
      <c r="CA28" s="11" t="str">
        <f t="shared" si="33"/>
        <v/>
      </c>
      <c r="CB28" s="28"/>
      <c r="CC28" s="28"/>
      <c r="CD28" s="12" t="str">
        <f t="shared" si="34"/>
        <v/>
      </c>
      <c r="CE28" s="11" t="str">
        <f t="shared" si="35"/>
        <v/>
      </c>
      <c r="CF28" s="28"/>
      <c r="CG28" s="28"/>
      <c r="CH28" s="12" t="str">
        <f t="shared" si="36"/>
        <v/>
      </c>
      <c r="CI28" s="11" t="str">
        <f t="shared" si="37"/>
        <v/>
      </c>
      <c r="CJ28" s="28"/>
      <c r="CK28" s="28"/>
      <c r="CL28" s="12" t="str">
        <f t="shared" si="38"/>
        <v/>
      </c>
      <c r="CM28" s="11" t="str">
        <f t="shared" si="39"/>
        <v/>
      </c>
      <c r="CO28" s="7" t="str">
        <f>IF(ISBLANK(Fran!A28)," ",Fran!A28)</f>
        <v xml:space="preserve"> </v>
      </c>
      <c r="CP28" s="8" t="str">
        <f>IF(ISBLANK(Fran!B28)," ",Fran!B28)</f>
        <v xml:space="preserve"> </v>
      </c>
      <c r="CQ28" s="28"/>
      <c r="CR28" s="28"/>
      <c r="CS28" s="12" t="str">
        <f t="shared" si="40"/>
        <v/>
      </c>
      <c r="CT28" s="11" t="str">
        <f t="shared" si="41"/>
        <v/>
      </c>
      <c r="CU28" s="28"/>
      <c r="CV28" s="28"/>
      <c r="CW28" s="12" t="str">
        <f t="shared" si="42"/>
        <v/>
      </c>
      <c r="CX28" s="11" t="str">
        <f t="shared" si="43"/>
        <v/>
      </c>
      <c r="CY28" s="28"/>
      <c r="CZ28" s="28"/>
      <c r="DA28" s="12" t="str">
        <f t="shared" si="44"/>
        <v/>
      </c>
      <c r="DB28" s="11" t="str">
        <f t="shared" si="45"/>
        <v/>
      </c>
      <c r="DC28" s="28"/>
      <c r="DD28" s="28"/>
      <c r="DE28" s="12" t="str">
        <f t="shared" si="46"/>
        <v/>
      </c>
      <c r="DF28" s="11" t="str">
        <f t="shared" si="47"/>
        <v/>
      </c>
      <c r="DG28" s="28"/>
      <c r="DH28" s="28"/>
      <c r="DI28" s="12" t="str">
        <f t="shared" si="48"/>
        <v/>
      </c>
      <c r="DJ28" s="11" t="str">
        <f t="shared" si="49"/>
        <v/>
      </c>
      <c r="DL28" s="7" t="str">
        <f>IF(ISBLANK(Fran!A28)," ",Fran!A28)</f>
        <v xml:space="preserve"> </v>
      </c>
      <c r="DM28" s="8" t="str">
        <f>IF(ISBLANK(Fran!B28)," ",Fran!B28)</f>
        <v xml:space="preserve"> </v>
      </c>
      <c r="DN28" s="28"/>
      <c r="DO28" s="28"/>
      <c r="DP28" s="12" t="str">
        <f t="shared" si="50"/>
        <v/>
      </c>
      <c r="DQ28" s="11" t="str">
        <f t="shared" si="51"/>
        <v/>
      </c>
      <c r="DR28" s="28"/>
      <c r="DS28" s="28"/>
      <c r="DT28" s="12" t="str">
        <f t="shared" si="52"/>
        <v/>
      </c>
      <c r="DU28" s="11" t="str">
        <f t="shared" si="53"/>
        <v/>
      </c>
      <c r="DV28" s="28"/>
      <c r="DW28" s="28"/>
      <c r="DX28" s="12" t="str">
        <f t="shared" si="54"/>
        <v/>
      </c>
      <c r="DY28" s="11" t="str">
        <f t="shared" si="55"/>
        <v/>
      </c>
      <c r="DZ28" s="28"/>
      <c r="EA28" s="28"/>
      <c r="EB28" s="12" t="str">
        <f t="shared" si="56"/>
        <v/>
      </c>
      <c r="EC28" s="11" t="str">
        <f t="shared" si="57"/>
        <v/>
      </c>
      <c r="ED28" s="28"/>
      <c r="EE28" s="28"/>
      <c r="EF28" s="12" t="str">
        <f t="shared" si="58"/>
        <v/>
      </c>
      <c r="EG28" s="11" t="str">
        <f t="shared" si="59"/>
        <v/>
      </c>
      <c r="EI28" s="7" t="str">
        <f>IF(ISBLANK(Fran!$A28)," ",Fran!$A28)</f>
        <v xml:space="preserve"> </v>
      </c>
      <c r="EJ28" s="8" t="str">
        <f>IF(ISBLANK(Fran!$B28)," ",Fran!$B28)</f>
        <v xml:space="preserve"> </v>
      </c>
      <c r="EK28" s="28"/>
      <c r="EL28" s="28"/>
      <c r="EM28" s="12" t="str">
        <f t="shared" si="60"/>
        <v/>
      </c>
      <c r="EN28" s="11" t="str">
        <f t="shared" si="61"/>
        <v/>
      </c>
      <c r="EO28" s="28"/>
      <c r="EP28" s="28"/>
      <c r="EQ28" s="12" t="str">
        <f t="shared" si="62"/>
        <v/>
      </c>
      <c r="ER28" s="11" t="str">
        <f t="shared" si="63"/>
        <v/>
      </c>
      <c r="ES28" s="28"/>
      <c r="ET28" s="28"/>
      <c r="EU28" s="12" t="str">
        <f t="shared" si="64"/>
        <v/>
      </c>
      <c r="EV28" s="11" t="str">
        <f t="shared" si="65"/>
        <v/>
      </c>
      <c r="EW28" s="28"/>
      <c r="EX28" s="28"/>
      <c r="EY28" s="12" t="str">
        <f t="shared" si="66"/>
        <v/>
      </c>
      <c r="EZ28" s="11" t="str">
        <f t="shared" si="67"/>
        <v/>
      </c>
      <c r="FA28" s="28"/>
      <c r="FB28" s="28"/>
      <c r="FC28" s="12" t="str">
        <f t="shared" si="68"/>
        <v/>
      </c>
      <c r="FD28" s="11" t="str">
        <f t="shared" si="69"/>
        <v/>
      </c>
      <c r="FF28" s="7" t="str">
        <f>IF(ISBLANK(Fran!$A28)," ",Fran!$A28)</f>
        <v xml:space="preserve"> </v>
      </c>
      <c r="FG28" s="8" t="str">
        <f>IF(ISBLANK(Fran!$B28)," ",Fran!$B28)</f>
        <v xml:space="preserve"> </v>
      </c>
      <c r="FH28" s="28"/>
      <c r="FI28" s="28"/>
      <c r="FJ28" s="12" t="str">
        <f t="shared" si="70"/>
        <v/>
      </c>
      <c r="FK28" s="11" t="str">
        <f t="shared" si="71"/>
        <v/>
      </c>
      <c r="FL28" s="28"/>
      <c r="FM28" s="28"/>
      <c r="FN28" s="12" t="str">
        <f t="shared" si="72"/>
        <v/>
      </c>
      <c r="FO28" s="11" t="str">
        <f t="shared" si="73"/>
        <v/>
      </c>
      <c r="FP28" s="28"/>
      <c r="FQ28" s="28"/>
      <c r="FR28" s="12" t="str">
        <f t="shared" si="74"/>
        <v/>
      </c>
      <c r="FS28" s="11" t="str">
        <f t="shared" si="75"/>
        <v/>
      </c>
      <c r="FT28" s="28"/>
      <c r="FU28" s="28"/>
      <c r="FV28" s="12" t="str">
        <f t="shared" si="76"/>
        <v/>
      </c>
      <c r="FW28" s="11" t="str">
        <f t="shared" si="77"/>
        <v/>
      </c>
      <c r="FX28" s="28"/>
      <c r="FY28" s="28"/>
      <c r="FZ28" s="12" t="str">
        <f t="shared" si="78"/>
        <v/>
      </c>
      <c r="GA28" s="11" t="str">
        <f t="shared" si="79"/>
        <v/>
      </c>
      <c r="GC28" s="7" t="str">
        <f>IF(ISBLANK(Fran!A28)," ",Fran!A28)</f>
        <v xml:space="preserve"> </v>
      </c>
      <c r="GD28" s="8" t="str">
        <f>IF(ISBLANK(Fran!B28)," ",Fran!B28)</f>
        <v xml:space="preserve"> </v>
      </c>
      <c r="GE28" s="28"/>
      <c r="GF28" s="28"/>
      <c r="GG28" s="12" t="str">
        <f t="shared" si="80"/>
        <v/>
      </c>
      <c r="GH28" s="11" t="str">
        <f t="shared" si="81"/>
        <v/>
      </c>
      <c r="GI28" s="28"/>
      <c r="GJ28" s="28"/>
      <c r="GK28" s="12" t="str">
        <f t="shared" si="82"/>
        <v/>
      </c>
      <c r="GL28" s="11" t="str">
        <f t="shared" si="83"/>
        <v/>
      </c>
      <c r="GM28" s="28"/>
      <c r="GN28" s="28"/>
      <c r="GO28" s="12" t="str">
        <f t="shared" si="84"/>
        <v/>
      </c>
      <c r="GP28" s="11" t="str">
        <f t="shared" si="85"/>
        <v/>
      </c>
      <c r="GQ28" s="28"/>
      <c r="GR28" s="28"/>
      <c r="GS28" s="12" t="str">
        <f t="shared" si="86"/>
        <v/>
      </c>
      <c r="GT28" s="11" t="str">
        <f t="shared" si="87"/>
        <v/>
      </c>
      <c r="GU28" s="28"/>
      <c r="GV28" s="28"/>
      <c r="GW28" s="12" t="str">
        <f t="shared" si="88"/>
        <v/>
      </c>
      <c r="GX28" s="11" t="str">
        <f t="shared" si="89"/>
        <v/>
      </c>
      <c r="GZ28" s="7" t="str">
        <f>IF(ISBLANK(Fran!A28)," ",Fran!A28)</f>
        <v xml:space="preserve"> </v>
      </c>
      <c r="HA28" s="8" t="str">
        <f>IF(ISBLANK(Fran!B28)," ",Fran!B28)</f>
        <v xml:space="preserve"> </v>
      </c>
      <c r="HB28" s="28"/>
      <c r="HC28" s="28"/>
      <c r="HD28" s="12" t="str">
        <f t="shared" si="90"/>
        <v/>
      </c>
      <c r="HE28" s="11" t="str">
        <f t="shared" si="91"/>
        <v/>
      </c>
      <c r="HF28" s="28"/>
      <c r="HG28" s="28"/>
      <c r="HH28" s="12" t="str">
        <f t="shared" si="92"/>
        <v/>
      </c>
      <c r="HI28" s="11" t="str">
        <f t="shared" si="93"/>
        <v/>
      </c>
      <c r="HJ28" s="28"/>
      <c r="HK28" s="28"/>
      <c r="HL28" s="12" t="str">
        <f t="shared" si="94"/>
        <v/>
      </c>
      <c r="HM28" s="11" t="str">
        <f t="shared" si="95"/>
        <v/>
      </c>
      <c r="HN28" s="28"/>
      <c r="HO28" s="28"/>
      <c r="HP28" s="12" t="str">
        <f t="shared" si="96"/>
        <v/>
      </c>
      <c r="HQ28" s="11" t="str">
        <f t="shared" si="97"/>
        <v/>
      </c>
      <c r="HR28" s="28"/>
      <c r="HS28" s="28"/>
      <c r="HT28" s="12" t="str">
        <f t="shared" si="98"/>
        <v/>
      </c>
      <c r="HU28" s="11" t="str">
        <f t="shared" si="99"/>
        <v/>
      </c>
      <c r="HW28" s="7" t="str">
        <f>IF(ISBLANK(Fran!$A28)," ",Fran!$A28)</f>
        <v xml:space="preserve"> </v>
      </c>
      <c r="HX28" s="8" t="str">
        <f>IF(ISBLANK(Fran!$B28)," ",Fran!$B28)</f>
        <v xml:space="preserve"> </v>
      </c>
      <c r="HY28" s="28"/>
      <c r="HZ28" s="28"/>
      <c r="IA28" s="12" t="str">
        <f t="shared" si="100"/>
        <v/>
      </c>
      <c r="IB28" s="11" t="str">
        <f t="shared" si="101"/>
        <v/>
      </c>
      <c r="IC28" s="28"/>
      <c r="ID28" s="28"/>
      <c r="IE28" s="12" t="str">
        <f t="shared" si="102"/>
        <v/>
      </c>
      <c r="IF28" s="11" t="str">
        <f t="shared" si="103"/>
        <v/>
      </c>
      <c r="IG28" s="28"/>
      <c r="IH28" s="28"/>
      <c r="II28" s="12" t="str">
        <f t="shared" si="104"/>
        <v/>
      </c>
      <c r="IJ28" s="11" t="str">
        <f t="shared" si="105"/>
        <v/>
      </c>
      <c r="IK28" s="28"/>
      <c r="IL28" s="28"/>
      <c r="IM28" s="12" t="str">
        <f t="shared" si="106"/>
        <v/>
      </c>
      <c r="IN28" s="11" t="str">
        <f t="shared" si="107"/>
        <v/>
      </c>
      <c r="IO28" s="28"/>
      <c r="IP28" s="28"/>
      <c r="IQ28" s="12" t="str">
        <f t="shared" si="108"/>
        <v/>
      </c>
      <c r="IR28" s="11" t="str">
        <f t="shared" si="109"/>
        <v/>
      </c>
      <c r="IS28" s="104"/>
      <c r="IT28" s="7" t="str">
        <f>IF(ISBLANK(Fran!$A28)," ",Fran!$A28)</f>
        <v xml:space="preserve"> </v>
      </c>
      <c r="IU28" s="8" t="str">
        <f>IF(ISBLANK(Fran!$B28)," ",Fran!$B28)</f>
        <v xml:space="preserve"> </v>
      </c>
      <c r="IV28" s="28"/>
      <c r="IW28" s="28"/>
      <c r="IX28" s="12" t="str">
        <f t="shared" si="110"/>
        <v/>
      </c>
      <c r="IY28" s="11" t="str">
        <f t="shared" si="111"/>
        <v/>
      </c>
      <c r="IZ28" s="28"/>
      <c r="JA28" s="28"/>
      <c r="JB28" s="12" t="str">
        <f t="shared" si="112"/>
        <v/>
      </c>
      <c r="JC28" s="11" t="str">
        <f t="shared" si="113"/>
        <v/>
      </c>
      <c r="JD28" s="28"/>
      <c r="JE28" s="28"/>
      <c r="JF28" s="12" t="str">
        <f t="shared" si="114"/>
        <v/>
      </c>
      <c r="JG28" s="11" t="str">
        <f t="shared" si="115"/>
        <v/>
      </c>
      <c r="JH28" s="28"/>
      <c r="JI28" s="28"/>
      <c r="JJ28" s="12" t="str">
        <f t="shared" si="116"/>
        <v/>
      </c>
      <c r="JK28" s="11" t="str">
        <f t="shared" si="117"/>
        <v/>
      </c>
      <c r="JL28" s="28"/>
      <c r="JM28" s="28"/>
      <c r="JN28" s="12" t="str">
        <f t="shared" si="118"/>
        <v/>
      </c>
      <c r="JO28" s="11" t="str">
        <f t="shared" si="119"/>
        <v/>
      </c>
      <c r="JQ28" s="7" t="str">
        <f>IF(ISBLANK(Fran!$A28)," ",Fran!$A28)</f>
        <v xml:space="preserve"> </v>
      </c>
      <c r="JR28" s="8" t="str">
        <f>IF(ISBLANK(Fran!$B28)," ",Fran!$B28)</f>
        <v xml:space="preserve"> </v>
      </c>
      <c r="JS28" s="28"/>
      <c r="JT28" s="28"/>
      <c r="JU28" s="12" t="str">
        <f t="shared" si="120"/>
        <v/>
      </c>
      <c r="JV28" s="11" t="str">
        <f t="shared" si="121"/>
        <v/>
      </c>
      <c r="JW28" s="28"/>
      <c r="JX28" s="28"/>
      <c r="JY28" s="12" t="str">
        <f t="shared" si="122"/>
        <v/>
      </c>
      <c r="JZ28" s="11" t="str">
        <f t="shared" si="123"/>
        <v/>
      </c>
      <c r="KA28" s="28"/>
      <c r="KB28" s="28"/>
      <c r="KC28" s="12" t="str">
        <f t="shared" si="124"/>
        <v/>
      </c>
      <c r="KD28" s="11" t="str">
        <f t="shared" si="125"/>
        <v/>
      </c>
      <c r="KE28" s="28"/>
      <c r="KF28" s="28"/>
      <c r="KG28" s="12" t="str">
        <f t="shared" si="126"/>
        <v/>
      </c>
      <c r="KH28" s="11" t="str">
        <f t="shared" si="127"/>
        <v/>
      </c>
      <c r="KI28" s="28"/>
      <c r="KJ28" s="28"/>
      <c r="KK28" s="12" t="str">
        <f t="shared" si="128"/>
        <v/>
      </c>
      <c r="KL28" s="11" t="str">
        <f t="shared" si="129"/>
        <v/>
      </c>
      <c r="KN28" s="7" t="str">
        <f>IF(ISBLANK(Fran!$A28)," ",Fran!$A28)</f>
        <v xml:space="preserve"> </v>
      </c>
      <c r="KO28" s="8" t="str">
        <f>IF(ISBLANK(Fran!$B28)," ",Fran!$B28)</f>
        <v xml:space="preserve"> </v>
      </c>
      <c r="KP28" s="28"/>
      <c r="KQ28" s="28"/>
      <c r="KR28" s="12" t="str">
        <f t="shared" si="130"/>
        <v/>
      </c>
      <c r="KS28" s="11" t="str">
        <f t="shared" si="131"/>
        <v/>
      </c>
      <c r="KT28" s="28"/>
      <c r="KU28" s="28"/>
      <c r="KV28" s="12" t="str">
        <f t="shared" si="132"/>
        <v/>
      </c>
      <c r="KW28" s="11" t="str">
        <f t="shared" si="133"/>
        <v/>
      </c>
      <c r="KX28" s="28"/>
      <c r="KY28" s="28"/>
      <c r="KZ28" s="12" t="str">
        <f t="shared" si="134"/>
        <v/>
      </c>
      <c r="LA28" s="11" t="str">
        <f t="shared" si="135"/>
        <v/>
      </c>
    </row>
    <row r="29" spans="1:313">
      <c r="A29" s="9" t="str">
        <f>IF(ISBLANK(Fran!A29)," ",Fran!A29)</f>
        <v xml:space="preserve"> </v>
      </c>
      <c r="B29" s="10" t="str">
        <f>IF(ISBLANK(Fran!B29)," ",Fran!B29)</f>
        <v xml:space="preserve"> </v>
      </c>
      <c r="C29" s="29"/>
      <c r="D29" s="29"/>
      <c r="E29" s="2" t="str">
        <f t="shared" si="0"/>
        <v/>
      </c>
      <c r="F29" s="3" t="str">
        <f t="shared" si="1"/>
        <v/>
      </c>
      <c r="G29" s="29"/>
      <c r="H29" s="29"/>
      <c r="I29" s="2" t="str">
        <f t="shared" si="2"/>
        <v/>
      </c>
      <c r="J29" s="3" t="str">
        <f t="shared" si="3"/>
        <v/>
      </c>
      <c r="K29" s="29"/>
      <c r="L29" s="29"/>
      <c r="M29" s="2" t="str">
        <f t="shared" si="4"/>
        <v/>
      </c>
      <c r="N29" s="3" t="str">
        <f t="shared" si="5"/>
        <v/>
      </c>
      <c r="O29" s="29"/>
      <c r="P29" s="29"/>
      <c r="Q29" s="2" t="str">
        <f t="shared" si="6"/>
        <v/>
      </c>
      <c r="R29" s="3" t="str">
        <f t="shared" si="7"/>
        <v/>
      </c>
      <c r="S29" s="29"/>
      <c r="T29" s="29"/>
      <c r="U29" s="2" t="str">
        <f t="shared" si="8"/>
        <v/>
      </c>
      <c r="V29" s="3" t="str">
        <f t="shared" si="9"/>
        <v/>
      </c>
      <c r="W29" s="104"/>
      <c r="X29" s="9" t="str">
        <f>IF(ISBLANK(Fran!A29)," ",Fran!A29)</f>
        <v xml:space="preserve"> </v>
      </c>
      <c r="Y29" s="10" t="str">
        <f>IF(ISBLANK(Fran!B29)," ",Fran!B29)</f>
        <v xml:space="preserve"> </v>
      </c>
      <c r="Z29" s="29"/>
      <c r="AA29" s="29"/>
      <c r="AB29" s="2" t="str">
        <f t="shared" si="10"/>
        <v/>
      </c>
      <c r="AC29" s="3" t="str">
        <f t="shared" si="11"/>
        <v/>
      </c>
      <c r="AD29" s="29"/>
      <c r="AE29" s="29"/>
      <c r="AF29" s="2" t="str">
        <f t="shared" si="12"/>
        <v/>
      </c>
      <c r="AG29" s="3" t="str">
        <f t="shared" si="13"/>
        <v/>
      </c>
      <c r="AH29" s="29"/>
      <c r="AI29" s="29"/>
      <c r="AJ29" s="2" t="str">
        <f t="shared" si="14"/>
        <v/>
      </c>
      <c r="AK29" s="3" t="str">
        <f t="shared" si="15"/>
        <v/>
      </c>
      <c r="AL29" s="29"/>
      <c r="AM29" s="29"/>
      <c r="AN29" s="2" t="str">
        <f t="shared" si="16"/>
        <v/>
      </c>
      <c r="AO29" s="3" t="str">
        <f t="shared" si="17"/>
        <v/>
      </c>
      <c r="AP29" s="29"/>
      <c r="AQ29" s="29"/>
      <c r="AR29" s="2" t="str">
        <f t="shared" si="18"/>
        <v/>
      </c>
      <c r="AS29" s="3" t="str">
        <f t="shared" si="19"/>
        <v/>
      </c>
      <c r="AU29" s="9" t="str">
        <f>IF(ISBLANK(Fran!A29)," ",Fran!A29)</f>
        <v xml:space="preserve"> </v>
      </c>
      <c r="AV29" s="10" t="str">
        <f>IF(ISBLANK(Fran!B29)," ",Fran!B29)</f>
        <v xml:space="preserve"> </v>
      </c>
      <c r="AW29" s="29"/>
      <c r="AX29" s="29"/>
      <c r="AY29" s="2" t="str">
        <f t="shared" si="20"/>
        <v/>
      </c>
      <c r="AZ29" s="3" t="str">
        <f t="shared" si="21"/>
        <v/>
      </c>
      <c r="BA29" s="29"/>
      <c r="BB29" s="29"/>
      <c r="BC29" s="2" t="str">
        <f t="shared" si="22"/>
        <v/>
      </c>
      <c r="BD29" s="3" t="str">
        <f t="shared" si="23"/>
        <v/>
      </c>
      <c r="BE29" s="29"/>
      <c r="BF29" s="29"/>
      <c r="BG29" s="2" t="str">
        <f t="shared" si="24"/>
        <v/>
      </c>
      <c r="BH29" s="3" t="str">
        <f t="shared" si="25"/>
        <v/>
      </c>
      <c r="BI29" s="29"/>
      <c r="BJ29" s="29"/>
      <c r="BK29" s="2" t="str">
        <f t="shared" si="26"/>
        <v/>
      </c>
      <c r="BL29" s="3" t="str">
        <f t="shared" si="27"/>
        <v/>
      </c>
      <c r="BM29" s="29"/>
      <c r="BN29" s="29"/>
      <c r="BO29" s="2" t="str">
        <f t="shared" si="28"/>
        <v/>
      </c>
      <c r="BP29" s="3" t="str">
        <f t="shared" si="29"/>
        <v/>
      </c>
      <c r="BR29" s="9" t="str">
        <f>IF(ISBLANK(Fran!A29)," ",Fran!A29)</f>
        <v xml:space="preserve"> </v>
      </c>
      <c r="BS29" s="10" t="str">
        <f>IF(ISBLANK(Fran!B29)," ",Fran!B29)</f>
        <v xml:space="preserve"> </v>
      </c>
      <c r="BT29" s="29"/>
      <c r="BU29" s="29"/>
      <c r="BV29" s="2" t="str">
        <f t="shared" si="30"/>
        <v/>
      </c>
      <c r="BW29" s="3" t="str">
        <f t="shared" si="31"/>
        <v/>
      </c>
      <c r="BX29" s="29"/>
      <c r="BY29" s="29"/>
      <c r="BZ29" s="2" t="str">
        <f t="shared" si="32"/>
        <v/>
      </c>
      <c r="CA29" s="3" t="str">
        <f t="shared" si="33"/>
        <v/>
      </c>
      <c r="CB29" s="29"/>
      <c r="CC29" s="29"/>
      <c r="CD29" s="2" t="str">
        <f t="shared" si="34"/>
        <v/>
      </c>
      <c r="CE29" s="3" t="str">
        <f t="shared" si="35"/>
        <v/>
      </c>
      <c r="CF29" s="29"/>
      <c r="CG29" s="29"/>
      <c r="CH29" s="2" t="str">
        <f t="shared" si="36"/>
        <v/>
      </c>
      <c r="CI29" s="3" t="str">
        <f t="shared" si="37"/>
        <v/>
      </c>
      <c r="CJ29" s="29"/>
      <c r="CK29" s="29"/>
      <c r="CL29" s="2" t="str">
        <f t="shared" si="38"/>
        <v/>
      </c>
      <c r="CM29" s="3" t="str">
        <f t="shared" si="39"/>
        <v/>
      </c>
      <c r="CO29" s="9" t="str">
        <f>IF(ISBLANK(Fran!A29)," ",Fran!A29)</f>
        <v xml:space="preserve"> </v>
      </c>
      <c r="CP29" s="10" t="str">
        <f>IF(ISBLANK(Fran!B29)," ",Fran!B29)</f>
        <v xml:space="preserve"> </v>
      </c>
      <c r="CQ29" s="29"/>
      <c r="CR29" s="29"/>
      <c r="CS29" s="2" t="str">
        <f t="shared" si="40"/>
        <v/>
      </c>
      <c r="CT29" s="3" t="str">
        <f t="shared" si="41"/>
        <v/>
      </c>
      <c r="CU29" s="29"/>
      <c r="CV29" s="29"/>
      <c r="CW29" s="2" t="str">
        <f t="shared" si="42"/>
        <v/>
      </c>
      <c r="CX29" s="3" t="str">
        <f t="shared" si="43"/>
        <v/>
      </c>
      <c r="CY29" s="29"/>
      <c r="CZ29" s="29"/>
      <c r="DA29" s="2" t="str">
        <f t="shared" si="44"/>
        <v/>
      </c>
      <c r="DB29" s="3" t="str">
        <f t="shared" si="45"/>
        <v/>
      </c>
      <c r="DC29" s="29"/>
      <c r="DD29" s="29"/>
      <c r="DE29" s="2" t="str">
        <f t="shared" si="46"/>
        <v/>
      </c>
      <c r="DF29" s="3" t="str">
        <f t="shared" si="47"/>
        <v/>
      </c>
      <c r="DG29" s="29"/>
      <c r="DH29" s="29"/>
      <c r="DI29" s="2" t="str">
        <f t="shared" si="48"/>
        <v/>
      </c>
      <c r="DJ29" s="3" t="str">
        <f t="shared" si="49"/>
        <v/>
      </c>
      <c r="DL29" s="9" t="str">
        <f>IF(ISBLANK(Fran!A29)," ",Fran!A29)</f>
        <v xml:space="preserve"> </v>
      </c>
      <c r="DM29" s="10" t="str">
        <f>IF(ISBLANK(Fran!B29)," ",Fran!B29)</f>
        <v xml:space="preserve"> </v>
      </c>
      <c r="DN29" s="29"/>
      <c r="DO29" s="29"/>
      <c r="DP29" s="2" t="str">
        <f t="shared" si="50"/>
        <v/>
      </c>
      <c r="DQ29" s="3" t="str">
        <f t="shared" si="51"/>
        <v/>
      </c>
      <c r="DR29" s="29"/>
      <c r="DS29" s="29"/>
      <c r="DT29" s="2" t="str">
        <f t="shared" si="52"/>
        <v/>
      </c>
      <c r="DU29" s="3" t="str">
        <f t="shared" si="53"/>
        <v/>
      </c>
      <c r="DV29" s="29"/>
      <c r="DW29" s="29"/>
      <c r="DX29" s="2" t="str">
        <f t="shared" si="54"/>
        <v/>
      </c>
      <c r="DY29" s="3" t="str">
        <f t="shared" si="55"/>
        <v/>
      </c>
      <c r="DZ29" s="29"/>
      <c r="EA29" s="29"/>
      <c r="EB29" s="2" t="str">
        <f t="shared" si="56"/>
        <v/>
      </c>
      <c r="EC29" s="3" t="str">
        <f t="shared" si="57"/>
        <v/>
      </c>
      <c r="ED29" s="29"/>
      <c r="EE29" s="29"/>
      <c r="EF29" s="2" t="str">
        <f t="shared" si="58"/>
        <v/>
      </c>
      <c r="EG29" s="3" t="str">
        <f t="shared" si="59"/>
        <v/>
      </c>
      <c r="EI29" s="9" t="str">
        <f>IF(ISBLANK(Fran!$A29)," ",Fran!$A29)</f>
        <v xml:space="preserve"> </v>
      </c>
      <c r="EJ29" s="10" t="str">
        <f>IF(ISBLANK(Fran!$B29)," ",Fran!$B29)</f>
        <v xml:space="preserve"> </v>
      </c>
      <c r="EK29" s="29"/>
      <c r="EL29" s="29"/>
      <c r="EM29" s="2" t="str">
        <f t="shared" si="60"/>
        <v/>
      </c>
      <c r="EN29" s="3" t="str">
        <f t="shared" si="61"/>
        <v/>
      </c>
      <c r="EO29" s="29"/>
      <c r="EP29" s="29"/>
      <c r="EQ29" s="2" t="str">
        <f t="shared" si="62"/>
        <v/>
      </c>
      <c r="ER29" s="3" t="str">
        <f t="shared" si="63"/>
        <v/>
      </c>
      <c r="ES29" s="29"/>
      <c r="ET29" s="29"/>
      <c r="EU29" s="2" t="str">
        <f t="shared" si="64"/>
        <v/>
      </c>
      <c r="EV29" s="3" t="str">
        <f t="shared" si="65"/>
        <v/>
      </c>
      <c r="EW29" s="29"/>
      <c r="EX29" s="29"/>
      <c r="EY29" s="2" t="str">
        <f t="shared" si="66"/>
        <v/>
      </c>
      <c r="EZ29" s="3" t="str">
        <f t="shared" si="67"/>
        <v/>
      </c>
      <c r="FA29" s="29"/>
      <c r="FB29" s="29"/>
      <c r="FC29" s="2" t="str">
        <f t="shared" si="68"/>
        <v/>
      </c>
      <c r="FD29" s="3" t="str">
        <f t="shared" si="69"/>
        <v/>
      </c>
      <c r="FF29" s="9" t="str">
        <f>IF(ISBLANK(Fran!$A29)," ",Fran!$A29)</f>
        <v xml:space="preserve"> </v>
      </c>
      <c r="FG29" s="10" t="str">
        <f>IF(ISBLANK(Fran!$B29)," ",Fran!$B29)</f>
        <v xml:space="preserve"> </v>
      </c>
      <c r="FH29" s="29"/>
      <c r="FI29" s="29"/>
      <c r="FJ29" s="2" t="str">
        <f t="shared" si="70"/>
        <v/>
      </c>
      <c r="FK29" s="3" t="str">
        <f t="shared" si="71"/>
        <v/>
      </c>
      <c r="FL29" s="29"/>
      <c r="FM29" s="29"/>
      <c r="FN29" s="2" t="str">
        <f t="shared" si="72"/>
        <v/>
      </c>
      <c r="FO29" s="3" t="str">
        <f t="shared" si="73"/>
        <v/>
      </c>
      <c r="FP29" s="29"/>
      <c r="FQ29" s="29"/>
      <c r="FR29" s="2" t="str">
        <f t="shared" si="74"/>
        <v/>
      </c>
      <c r="FS29" s="3" t="str">
        <f t="shared" si="75"/>
        <v/>
      </c>
      <c r="FT29" s="29"/>
      <c r="FU29" s="29"/>
      <c r="FV29" s="2" t="str">
        <f t="shared" si="76"/>
        <v/>
      </c>
      <c r="FW29" s="3" t="str">
        <f t="shared" si="77"/>
        <v/>
      </c>
      <c r="FX29" s="29"/>
      <c r="FY29" s="29"/>
      <c r="FZ29" s="2" t="str">
        <f t="shared" si="78"/>
        <v/>
      </c>
      <c r="GA29" s="3" t="str">
        <f t="shared" si="79"/>
        <v/>
      </c>
      <c r="GC29" s="9" t="str">
        <f>IF(ISBLANK(Fran!A29)," ",Fran!A29)</f>
        <v xml:space="preserve"> </v>
      </c>
      <c r="GD29" s="10" t="str">
        <f>IF(ISBLANK(Fran!B29)," ",Fran!B29)</f>
        <v xml:space="preserve"> </v>
      </c>
      <c r="GE29" s="29"/>
      <c r="GF29" s="29"/>
      <c r="GG29" s="2" t="str">
        <f t="shared" si="80"/>
        <v/>
      </c>
      <c r="GH29" s="3" t="str">
        <f t="shared" si="81"/>
        <v/>
      </c>
      <c r="GI29" s="29"/>
      <c r="GJ29" s="29"/>
      <c r="GK29" s="2" t="str">
        <f t="shared" si="82"/>
        <v/>
      </c>
      <c r="GL29" s="3" t="str">
        <f t="shared" si="83"/>
        <v/>
      </c>
      <c r="GM29" s="29"/>
      <c r="GN29" s="29"/>
      <c r="GO29" s="2" t="str">
        <f t="shared" si="84"/>
        <v/>
      </c>
      <c r="GP29" s="3" t="str">
        <f t="shared" si="85"/>
        <v/>
      </c>
      <c r="GQ29" s="29"/>
      <c r="GR29" s="29"/>
      <c r="GS29" s="2" t="str">
        <f t="shared" si="86"/>
        <v/>
      </c>
      <c r="GT29" s="3" t="str">
        <f t="shared" si="87"/>
        <v/>
      </c>
      <c r="GU29" s="29"/>
      <c r="GV29" s="29"/>
      <c r="GW29" s="2" t="str">
        <f t="shared" si="88"/>
        <v/>
      </c>
      <c r="GX29" s="3" t="str">
        <f t="shared" si="89"/>
        <v/>
      </c>
      <c r="GZ29" s="9" t="str">
        <f>IF(ISBLANK(Fran!A29)," ",Fran!A29)</f>
        <v xml:space="preserve"> </v>
      </c>
      <c r="HA29" s="10" t="str">
        <f>IF(ISBLANK(Fran!B29)," ",Fran!B29)</f>
        <v xml:space="preserve"> </v>
      </c>
      <c r="HB29" s="29"/>
      <c r="HC29" s="29"/>
      <c r="HD29" s="2" t="str">
        <f t="shared" si="90"/>
        <v/>
      </c>
      <c r="HE29" s="3" t="str">
        <f t="shared" si="91"/>
        <v/>
      </c>
      <c r="HF29" s="29"/>
      <c r="HG29" s="29"/>
      <c r="HH29" s="2" t="str">
        <f t="shared" si="92"/>
        <v/>
      </c>
      <c r="HI29" s="3" t="str">
        <f t="shared" si="93"/>
        <v/>
      </c>
      <c r="HJ29" s="29"/>
      <c r="HK29" s="29"/>
      <c r="HL29" s="2" t="str">
        <f t="shared" si="94"/>
        <v/>
      </c>
      <c r="HM29" s="3" t="str">
        <f t="shared" si="95"/>
        <v/>
      </c>
      <c r="HN29" s="29"/>
      <c r="HO29" s="29"/>
      <c r="HP29" s="2" t="str">
        <f t="shared" si="96"/>
        <v/>
      </c>
      <c r="HQ29" s="3" t="str">
        <f t="shared" si="97"/>
        <v/>
      </c>
      <c r="HR29" s="29"/>
      <c r="HS29" s="29"/>
      <c r="HT29" s="2" t="str">
        <f t="shared" si="98"/>
        <v/>
      </c>
      <c r="HU29" s="3" t="str">
        <f t="shared" si="99"/>
        <v/>
      </c>
      <c r="HW29" s="9" t="str">
        <f>IF(ISBLANK(Fran!$A29)," ",Fran!$A29)</f>
        <v xml:space="preserve"> </v>
      </c>
      <c r="HX29" s="10" t="str">
        <f>IF(ISBLANK(Fran!$B29)," ",Fran!$B29)</f>
        <v xml:space="preserve"> </v>
      </c>
      <c r="HY29" s="29"/>
      <c r="HZ29" s="29"/>
      <c r="IA29" s="2" t="str">
        <f t="shared" si="100"/>
        <v/>
      </c>
      <c r="IB29" s="3" t="str">
        <f t="shared" si="101"/>
        <v/>
      </c>
      <c r="IC29" s="29"/>
      <c r="ID29" s="29"/>
      <c r="IE29" s="2" t="str">
        <f t="shared" si="102"/>
        <v/>
      </c>
      <c r="IF29" s="3" t="str">
        <f t="shared" si="103"/>
        <v/>
      </c>
      <c r="IG29" s="29"/>
      <c r="IH29" s="29"/>
      <c r="II29" s="2" t="str">
        <f t="shared" si="104"/>
        <v/>
      </c>
      <c r="IJ29" s="3" t="str">
        <f t="shared" si="105"/>
        <v/>
      </c>
      <c r="IK29" s="29"/>
      <c r="IL29" s="29"/>
      <c r="IM29" s="2" t="str">
        <f t="shared" si="106"/>
        <v/>
      </c>
      <c r="IN29" s="3" t="str">
        <f t="shared" si="107"/>
        <v/>
      </c>
      <c r="IO29" s="29"/>
      <c r="IP29" s="29"/>
      <c r="IQ29" s="2" t="str">
        <f t="shared" si="108"/>
        <v/>
      </c>
      <c r="IR29" s="3" t="str">
        <f t="shared" si="109"/>
        <v/>
      </c>
      <c r="IS29" s="104"/>
      <c r="IT29" s="9" t="str">
        <f>IF(ISBLANK(Fran!$A29)," ",Fran!$A29)</f>
        <v xml:space="preserve"> </v>
      </c>
      <c r="IU29" s="10" t="str">
        <f>IF(ISBLANK(Fran!$B29)," ",Fran!$B29)</f>
        <v xml:space="preserve"> </v>
      </c>
      <c r="IV29" s="29"/>
      <c r="IW29" s="29"/>
      <c r="IX29" s="2" t="str">
        <f t="shared" si="110"/>
        <v/>
      </c>
      <c r="IY29" s="3" t="str">
        <f t="shared" si="111"/>
        <v/>
      </c>
      <c r="IZ29" s="29"/>
      <c r="JA29" s="29"/>
      <c r="JB29" s="2" t="str">
        <f t="shared" si="112"/>
        <v/>
      </c>
      <c r="JC29" s="3" t="str">
        <f t="shared" si="113"/>
        <v/>
      </c>
      <c r="JD29" s="29"/>
      <c r="JE29" s="29"/>
      <c r="JF29" s="2" t="str">
        <f t="shared" si="114"/>
        <v/>
      </c>
      <c r="JG29" s="3" t="str">
        <f t="shared" si="115"/>
        <v/>
      </c>
      <c r="JH29" s="29"/>
      <c r="JI29" s="29"/>
      <c r="JJ29" s="2" t="str">
        <f t="shared" si="116"/>
        <v/>
      </c>
      <c r="JK29" s="3" t="str">
        <f t="shared" si="117"/>
        <v/>
      </c>
      <c r="JL29" s="29"/>
      <c r="JM29" s="29"/>
      <c r="JN29" s="2" t="str">
        <f t="shared" si="118"/>
        <v/>
      </c>
      <c r="JO29" s="3" t="str">
        <f t="shared" si="119"/>
        <v/>
      </c>
      <c r="JQ29" s="9" t="str">
        <f>IF(ISBLANK(Fran!$A29)," ",Fran!$A29)</f>
        <v xml:space="preserve"> </v>
      </c>
      <c r="JR29" s="10" t="str">
        <f>IF(ISBLANK(Fran!$B29)," ",Fran!$B29)</f>
        <v xml:space="preserve"> </v>
      </c>
      <c r="JS29" s="29"/>
      <c r="JT29" s="29"/>
      <c r="JU29" s="2" t="str">
        <f t="shared" si="120"/>
        <v/>
      </c>
      <c r="JV29" s="3" t="str">
        <f t="shared" si="121"/>
        <v/>
      </c>
      <c r="JW29" s="29"/>
      <c r="JX29" s="29"/>
      <c r="JY29" s="2" t="str">
        <f t="shared" si="122"/>
        <v/>
      </c>
      <c r="JZ29" s="3" t="str">
        <f t="shared" si="123"/>
        <v/>
      </c>
      <c r="KA29" s="29"/>
      <c r="KB29" s="29"/>
      <c r="KC29" s="2" t="str">
        <f t="shared" si="124"/>
        <v/>
      </c>
      <c r="KD29" s="3" t="str">
        <f t="shared" si="125"/>
        <v/>
      </c>
      <c r="KE29" s="29"/>
      <c r="KF29" s="29"/>
      <c r="KG29" s="2" t="str">
        <f t="shared" si="126"/>
        <v/>
      </c>
      <c r="KH29" s="3" t="str">
        <f t="shared" si="127"/>
        <v/>
      </c>
      <c r="KI29" s="29"/>
      <c r="KJ29" s="29"/>
      <c r="KK29" s="2" t="str">
        <f t="shared" si="128"/>
        <v/>
      </c>
      <c r="KL29" s="3" t="str">
        <f t="shared" si="129"/>
        <v/>
      </c>
      <c r="KN29" s="9" t="str">
        <f>IF(ISBLANK(Fran!$A29)," ",Fran!$A29)</f>
        <v xml:space="preserve"> </v>
      </c>
      <c r="KO29" s="10" t="str">
        <f>IF(ISBLANK(Fran!$B29)," ",Fran!$B29)</f>
        <v xml:space="preserve"> </v>
      </c>
      <c r="KP29" s="29"/>
      <c r="KQ29" s="29"/>
      <c r="KR29" s="2" t="str">
        <f t="shared" si="130"/>
        <v/>
      </c>
      <c r="KS29" s="3" t="str">
        <f t="shared" si="131"/>
        <v/>
      </c>
      <c r="KT29" s="29"/>
      <c r="KU29" s="29"/>
      <c r="KV29" s="2" t="str">
        <f t="shared" si="132"/>
        <v/>
      </c>
      <c r="KW29" s="3" t="str">
        <f t="shared" si="133"/>
        <v/>
      </c>
      <c r="KX29" s="29"/>
      <c r="KY29" s="29"/>
      <c r="KZ29" s="2" t="str">
        <f t="shared" si="134"/>
        <v/>
      </c>
      <c r="LA29" s="3" t="str">
        <f t="shared" si="135"/>
        <v/>
      </c>
    </row>
    <row r="30" spans="1:313">
      <c r="A30" s="7" t="str">
        <f>IF(ISBLANK(Fran!A30)," ",Fran!A30)</f>
        <v xml:space="preserve"> </v>
      </c>
      <c r="B30" s="8" t="str">
        <f>IF(ISBLANK(Fran!B30)," ",Fran!B30)</f>
        <v xml:space="preserve"> </v>
      </c>
      <c r="C30" s="28"/>
      <c r="D30" s="28"/>
      <c r="E30" s="12" t="str">
        <f t="shared" si="0"/>
        <v/>
      </c>
      <c r="F30" s="11" t="str">
        <f t="shared" si="1"/>
        <v/>
      </c>
      <c r="G30" s="28"/>
      <c r="H30" s="28"/>
      <c r="I30" s="12" t="str">
        <f t="shared" si="2"/>
        <v/>
      </c>
      <c r="J30" s="11" t="str">
        <f t="shared" si="3"/>
        <v/>
      </c>
      <c r="K30" s="28"/>
      <c r="L30" s="28"/>
      <c r="M30" s="12" t="str">
        <f t="shared" si="4"/>
        <v/>
      </c>
      <c r="N30" s="11" t="str">
        <f t="shared" si="5"/>
        <v/>
      </c>
      <c r="O30" s="28"/>
      <c r="P30" s="28"/>
      <c r="Q30" s="12" t="str">
        <f t="shared" si="6"/>
        <v/>
      </c>
      <c r="R30" s="11" t="str">
        <f t="shared" si="7"/>
        <v/>
      </c>
      <c r="S30" s="28"/>
      <c r="T30" s="28"/>
      <c r="U30" s="12" t="str">
        <f t="shared" si="8"/>
        <v/>
      </c>
      <c r="V30" s="11" t="str">
        <f t="shared" si="9"/>
        <v/>
      </c>
      <c r="W30" s="104"/>
      <c r="X30" s="7" t="str">
        <f>IF(ISBLANK(Fran!A30)," ",Fran!A30)</f>
        <v xml:space="preserve"> </v>
      </c>
      <c r="Y30" s="8" t="str">
        <f>IF(ISBLANK(Fran!B30)," ",Fran!B30)</f>
        <v xml:space="preserve"> </v>
      </c>
      <c r="Z30" s="28"/>
      <c r="AA30" s="28"/>
      <c r="AB30" s="12" t="str">
        <f t="shared" si="10"/>
        <v/>
      </c>
      <c r="AC30" s="11" t="str">
        <f t="shared" si="11"/>
        <v/>
      </c>
      <c r="AD30" s="28"/>
      <c r="AE30" s="28"/>
      <c r="AF30" s="12" t="str">
        <f t="shared" si="12"/>
        <v/>
      </c>
      <c r="AG30" s="11" t="str">
        <f t="shared" si="13"/>
        <v/>
      </c>
      <c r="AH30" s="28"/>
      <c r="AI30" s="28"/>
      <c r="AJ30" s="12" t="str">
        <f t="shared" si="14"/>
        <v/>
      </c>
      <c r="AK30" s="11" t="str">
        <f t="shared" si="15"/>
        <v/>
      </c>
      <c r="AL30" s="28"/>
      <c r="AM30" s="28"/>
      <c r="AN30" s="12" t="str">
        <f t="shared" si="16"/>
        <v/>
      </c>
      <c r="AO30" s="11" t="str">
        <f t="shared" si="17"/>
        <v/>
      </c>
      <c r="AP30" s="28"/>
      <c r="AQ30" s="28"/>
      <c r="AR30" s="12" t="str">
        <f t="shared" si="18"/>
        <v/>
      </c>
      <c r="AS30" s="11" t="str">
        <f t="shared" si="19"/>
        <v/>
      </c>
      <c r="AU30" s="7" t="str">
        <f>IF(ISBLANK(Fran!A30)," ",Fran!A30)</f>
        <v xml:space="preserve"> </v>
      </c>
      <c r="AV30" s="8" t="str">
        <f>IF(ISBLANK(Fran!B30)," ",Fran!B30)</f>
        <v xml:space="preserve"> </v>
      </c>
      <c r="AW30" s="28"/>
      <c r="AX30" s="28"/>
      <c r="AY30" s="12" t="str">
        <f t="shared" si="20"/>
        <v/>
      </c>
      <c r="AZ30" s="11" t="str">
        <f t="shared" si="21"/>
        <v/>
      </c>
      <c r="BA30" s="28"/>
      <c r="BB30" s="28"/>
      <c r="BC30" s="12" t="str">
        <f t="shared" si="22"/>
        <v/>
      </c>
      <c r="BD30" s="11" t="str">
        <f t="shared" si="23"/>
        <v/>
      </c>
      <c r="BE30" s="28"/>
      <c r="BF30" s="28"/>
      <c r="BG30" s="12" t="str">
        <f t="shared" si="24"/>
        <v/>
      </c>
      <c r="BH30" s="11" t="str">
        <f t="shared" si="25"/>
        <v/>
      </c>
      <c r="BI30" s="28"/>
      <c r="BJ30" s="28"/>
      <c r="BK30" s="12" t="str">
        <f t="shared" si="26"/>
        <v/>
      </c>
      <c r="BL30" s="11" t="str">
        <f t="shared" si="27"/>
        <v/>
      </c>
      <c r="BM30" s="28"/>
      <c r="BN30" s="28"/>
      <c r="BO30" s="12" t="str">
        <f t="shared" si="28"/>
        <v/>
      </c>
      <c r="BP30" s="11" t="str">
        <f t="shared" si="29"/>
        <v/>
      </c>
      <c r="BR30" s="7" t="str">
        <f>IF(ISBLANK(Fran!A30)," ",Fran!A30)</f>
        <v xml:space="preserve"> </v>
      </c>
      <c r="BS30" s="8" t="str">
        <f>IF(ISBLANK(Fran!B30)," ",Fran!B30)</f>
        <v xml:space="preserve"> </v>
      </c>
      <c r="BT30" s="28"/>
      <c r="BU30" s="28"/>
      <c r="BV30" s="12" t="str">
        <f t="shared" si="30"/>
        <v/>
      </c>
      <c r="BW30" s="11" t="str">
        <f t="shared" si="31"/>
        <v/>
      </c>
      <c r="BX30" s="28"/>
      <c r="BY30" s="28"/>
      <c r="BZ30" s="12" t="str">
        <f t="shared" si="32"/>
        <v/>
      </c>
      <c r="CA30" s="11" t="str">
        <f t="shared" si="33"/>
        <v/>
      </c>
      <c r="CB30" s="28"/>
      <c r="CC30" s="28"/>
      <c r="CD30" s="12" t="str">
        <f t="shared" si="34"/>
        <v/>
      </c>
      <c r="CE30" s="11" t="str">
        <f t="shared" si="35"/>
        <v/>
      </c>
      <c r="CF30" s="28"/>
      <c r="CG30" s="28"/>
      <c r="CH30" s="12" t="str">
        <f t="shared" si="36"/>
        <v/>
      </c>
      <c r="CI30" s="11" t="str">
        <f t="shared" si="37"/>
        <v/>
      </c>
      <c r="CJ30" s="28"/>
      <c r="CK30" s="28"/>
      <c r="CL30" s="12" t="str">
        <f t="shared" si="38"/>
        <v/>
      </c>
      <c r="CM30" s="11" t="str">
        <f t="shared" si="39"/>
        <v/>
      </c>
      <c r="CO30" s="7" t="str">
        <f>IF(ISBLANK(Fran!A30)," ",Fran!A30)</f>
        <v xml:space="preserve"> </v>
      </c>
      <c r="CP30" s="8" t="str">
        <f>IF(ISBLANK(Fran!B30)," ",Fran!B30)</f>
        <v xml:space="preserve"> </v>
      </c>
      <c r="CQ30" s="28"/>
      <c r="CR30" s="28"/>
      <c r="CS30" s="12" t="str">
        <f t="shared" si="40"/>
        <v/>
      </c>
      <c r="CT30" s="11" t="str">
        <f t="shared" si="41"/>
        <v/>
      </c>
      <c r="CU30" s="28"/>
      <c r="CV30" s="28"/>
      <c r="CW30" s="12" t="str">
        <f t="shared" si="42"/>
        <v/>
      </c>
      <c r="CX30" s="11" t="str">
        <f t="shared" si="43"/>
        <v/>
      </c>
      <c r="CY30" s="28"/>
      <c r="CZ30" s="28"/>
      <c r="DA30" s="12" t="str">
        <f t="shared" si="44"/>
        <v/>
      </c>
      <c r="DB30" s="11" t="str">
        <f t="shared" si="45"/>
        <v/>
      </c>
      <c r="DC30" s="28"/>
      <c r="DD30" s="28"/>
      <c r="DE30" s="12" t="str">
        <f t="shared" si="46"/>
        <v/>
      </c>
      <c r="DF30" s="11" t="str">
        <f t="shared" si="47"/>
        <v/>
      </c>
      <c r="DG30" s="28"/>
      <c r="DH30" s="28"/>
      <c r="DI30" s="12" t="str">
        <f t="shared" si="48"/>
        <v/>
      </c>
      <c r="DJ30" s="11" t="str">
        <f t="shared" si="49"/>
        <v/>
      </c>
      <c r="DL30" s="7" t="str">
        <f>IF(ISBLANK(Fran!A30)," ",Fran!A30)</f>
        <v xml:space="preserve"> </v>
      </c>
      <c r="DM30" s="8" t="str">
        <f>IF(ISBLANK(Fran!B30)," ",Fran!B30)</f>
        <v xml:space="preserve"> </v>
      </c>
      <c r="DN30" s="28"/>
      <c r="DO30" s="28"/>
      <c r="DP30" s="12" t="str">
        <f t="shared" si="50"/>
        <v/>
      </c>
      <c r="DQ30" s="11" t="str">
        <f t="shared" si="51"/>
        <v/>
      </c>
      <c r="DR30" s="28"/>
      <c r="DS30" s="28"/>
      <c r="DT30" s="12" t="str">
        <f t="shared" si="52"/>
        <v/>
      </c>
      <c r="DU30" s="11" t="str">
        <f t="shared" si="53"/>
        <v/>
      </c>
      <c r="DV30" s="28"/>
      <c r="DW30" s="28"/>
      <c r="DX30" s="12" t="str">
        <f t="shared" si="54"/>
        <v/>
      </c>
      <c r="DY30" s="11" t="str">
        <f t="shared" si="55"/>
        <v/>
      </c>
      <c r="DZ30" s="28"/>
      <c r="EA30" s="28"/>
      <c r="EB30" s="12" t="str">
        <f t="shared" si="56"/>
        <v/>
      </c>
      <c r="EC30" s="11" t="str">
        <f t="shared" si="57"/>
        <v/>
      </c>
      <c r="ED30" s="28"/>
      <c r="EE30" s="28"/>
      <c r="EF30" s="12" t="str">
        <f t="shared" si="58"/>
        <v/>
      </c>
      <c r="EG30" s="11" t="str">
        <f t="shared" si="59"/>
        <v/>
      </c>
      <c r="EI30" s="7" t="str">
        <f>IF(ISBLANK(Fran!$A30)," ",Fran!$A30)</f>
        <v xml:space="preserve"> </v>
      </c>
      <c r="EJ30" s="8" t="str">
        <f>IF(ISBLANK(Fran!$B30)," ",Fran!$B30)</f>
        <v xml:space="preserve"> </v>
      </c>
      <c r="EK30" s="28"/>
      <c r="EL30" s="28"/>
      <c r="EM30" s="12" t="str">
        <f t="shared" si="60"/>
        <v/>
      </c>
      <c r="EN30" s="11" t="str">
        <f t="shared" si="61"/>
        <v/>
      </c>
      <c r="EO30" s="28"/>
      <c r="EP30" s="28"/>
      <c r="EQ30" s="12" t="str">
        <f t="shared" si="62"/>
        <v/>
      </c>
      <c r="ER30" s="11" t="str">
        <f t="shared" si="63"/>
        <v/>
      </c>
      <c r="ES30" s="28"/>
      <c r="ET30" s="28"/>
      <c r="EU30" s="12" t="str">
        <f t="shared" si="64"/>
        <v/>
      </c>
      <c r="EV30" s="11" t="str">
        <f t="shared" si="65"/>
        <v/>
      </c>
      <c r="EW30" s="28"/>
      <c r="EX30" s="28"/>
      <c r="EY30" s="12" t="str">
        <f t="shared" si="66"/>
        <v/>
      </c>
      <c r="EZ30" s="11" t="str">
        <f t="shared" si="67"/>
        <v/>
      </c>
      <c r="FA30" s="28"/>
      <c r="FB30" s="28"/>
      <c r="FC30" s="12" t="str">
        <f t="shared" si="68"/>
        <v/>
      </c>
      <c r="FD30" s="11" t="str">
        <f t="shared" si="69"/>
        <v/>
      </c>
      <c r="FF30" s="7" t="str">
        <f>IF(ISBLANK(Fran!$A30)," ",Fran!$A30)</f>
        <v xml:space="preserve"> </v>
      </c>
      <c r="FG30" s="8" t="str">
        <f>IF(ISBLANK(Fran!$B30)," ",Fran!$B30)</f>
        <v xml:space="preserve"> </v>
      </c>
      <c r="FH30" s="28"/>
      <c r="FI30" s="28"/>
      <c r="FJ30" s="12" t="str">
        <f t="shared" si="70"/>
        <v/>
      </c>
      <c r="FK30" s="11" t="str">
        <f t="shared" si="71"/>
        <v/>
      </c>
      <c r="FL30" s="28"/>
      <c r="FM30" s="28"/>
      <c r="FN30" s="12" t="str">
        <f t="shared" si="72"/>
        <v/>
      </c>
      <c r="FO30" s="11" t="str">
        <f t="shared" si="73"/>
        <v/>
      </c>
      <c r="FP30" s="28"/>
      <c r="FQ30" s="28"/>
      <c r="FR30" s="12" t="str">
        <f t="shared" si="74"/>
        <v/>
      </c>
      <c r="FS30" s="11" t="str">
        <f t="shared" si="75"/>
        <v/>
      </c>
      <c r="FT30" s="28"/>
      <c r="FU30" s="28"/>
      <c r="FV30" s="12" t="str">
        <f t="shared" si="76"/>
        <v/>
      </c>
      <c r="FW30" s="11" t="str">
        <f t="shared" si="77"/>
        <v/>
      </c>
      <c r="FX30" s="28"/>
      <c r="FY30" s="28"/>
      <c r="FZ30" s="12" t="str">
        <f t="shared" si="78"/>
        <v/>
      </c>
      <c r="GA30" s="11" t="str">
        <f t="shared" si="79"/>
        <v/>
      </c>
      <c r="GC30" s="7" t="str">
        <f>IF(ISBLANK(Fran!A30)," ",Fran!A30)</f>
        <v xml:space="preserve"> </v>
      </c>
      <c r="GD30" s="8" t="str">
        <f>IF(ISBLANK(Fran!B30)," ",Fran!B30)</f>
        <v xml:space="preserve"> </v>
      </c>
      <c r="GE30" s="28"/>
      <c r="GF30" s="28"/>
      <c r="GG30" s="12" t="str">
        <f t="shared" si="80"/>
        <v/>
      </c>
      <c r="GH30" s="11" t="str">
        <f t="shared" si="81"/>
        <v/>
      </c>
      <c r="GI30" s="28"/>
      <c r="GJ30" s="28"/>
      <c r="GK30" s="12" t="str">
        <f t="shared" si="82"/>
        <v/>
      </c>
      <c r="GL30" s="11" t="str">
        <f t="shared" si="83"/>
        <v/>
      </c>
      <c r="GM30" s="28"/>
      <c r="GN30" s="28"/>
      <c r="GO30" s="12" t="str">
        <f t="shared" si="84"/>
        <v/>
      </c>
      <c r="GP30" s="11" t="str">
        <f t="shared" si="85"/>
        <v/>
      </c>
      <c r="GQ30" s="28"/>
      <c r="GR30" s="28"/>
      <c r="GS30" s="12" t="str">
        <f t="shared" si="86"/>
        <v/>
      </c>
      <c r="GT30" s="11" t="str">
        <f t="shared" si="87"/>
        <v/>
      </c>
      <c r="GU30" s="28"/>
      <c r="GV30" s="28"/>
      <c r="GW30" s="12" t="str">
        <f t="shared" si="88"/>
        <v/>
      </c>
      <c r="GX30" s="11" t="str">
        <f t="shared" si="89"/>
        <v/>
      </c>
      <c r="GZ30" s="7" t="str">
        <f>IF(ISBLANK(Fran!A30)," ",Fran!A30)</f>
        <v xml:space="preserve"> </v>
      </c>
      <c r="HA30" s="8" t="str">
        <f>IF(ISBLANK(Fran!B30)," ",Fran!B30)</f>
        <v xml:space="preserve"> </v>
      </c>
      <c r="HB30" s="28"/>
      <c r="HC30" s="28"/>
      <c r="HD30" s="12" t="str">
        <f t="shared" si="90"/>
        <v/>
      </c>
      <c r="HE30" s="11" t="str">
        <f t="shared" si="91"/>
        <v/>
      </c>
      <c r="HF30" s="28"/>
      <c r="HG30" s="28"/>
      <c r="HH30" s="12" t="str">
        <f t="shared" si="92"/>
        <v/>
      </c>
      <c r="HI30" s="11" t="str">
        <f t="shared" si="93"/>
        <v/>
      </c>
      <c r="HJ30" s="28"/>
      <c r="HK30" s="28"/>
      <c r="HL30" s="12" t="str">
        <f t="shared" si="94"/>
        <v/>
      </c>
      <c r="HM30" s="11" t="str">
        <f t="shared" si="95"/>
        <v/>
      </c>
      <c r="HN30" s="28"/>
      <c r="HO30" s="28"/>
      <c r="HP30" s="12" t="str">
        <f t="shared" si="96"/>
        <v/>
      </c>
      <c r="HQ30" s="11" t="str">
        <f t="shared" si="97"/>
        <v/>
      </c>
      <c r="HR30" s="28"/>
      <c r="HS30" s="28"/>
      <c r="HT30" s="12" t="str">
        <f t="shared" si="98"/>
        <v/>
      </c>
      <c r="HU30" s="11" t="str">
        <f t="shared" si="99"/>
        <v/>
      </c>
      <c r="HW30" s="7" t="str">
        <f>IF(ISBLANK(Fran!$A30)," ",Fran!$A30)</f>
        <v xml:space="preserve"> </v>
      </c>
      <c r="HX30" s="8" t="str">
        <f>IF(ISBLANK(Fran!$B30)," ",Fran!$B30)</f>
        <v xml:space="preserve"> </v>
      </c>
      <c r="HY30" s="28"/>
      <c r="HZ30" s="28"/>
      <c r="IA30" s="12" t="str">
        <f t="shared" si="100"/>
        <v/>
      </c>
      <c r="IB30" s="11" t="str">
        <f t="shared" si="101"/>
        <v/>
      </c>
      <c r="IC30" s="28"/>
      <c r="ID30" s="28"/>
      <c r="IE30" s="12" t="str">
        <f t="shared" si="102"/>
        <v/>
      </c>
      <c r="IF30" s="11" t="str">
        <f t="shared" si="103"/>
        <v/>
      </c>
      <c r="IG30" s="28"/>
      <c r="IH30" s="28"/>
      <c r="II30" s="12" t="str">
        <f t="shared" si="104"/>
        <v/>
      </c>
      <c r="IJ30" s="11" t="str">
        <f t="shared" si="105"/>
        <v/>
      </c>
      <c r="IK30" s="28"/>
      <c r="IL30" s="28"/>
      <c r="IM30" s="12" t="str">
        <f t="shared" si="106"/>
        <v/>
      </c>
      <c r="IN30" s="11" t="str">
        <f t="shared" si="107"/>
        <v/>
      </c>
      <c r="IO30" s="28"/>
      <c r="IP30" s="28"/>
      <c r="IQ30" s="12" t="str">
        <f t="shared" si="108"/>
        <v/>
      </c>
      <c r="IR30" s="11" t="str">
        <f t="shared" si="109"/>
        <v/>
      </c>
      <c r="IS30" s="104"/>
      <c r="IT30" s="7" t="str">
        <f>IF(ISBLANK(Fran!$A30)," ",Fran!$A30)</f>
        <v xml:space="preserve"> </v>
      </c>
      <c r="IU30" s="8" t="str">
        <f>IF(ISBLANK(Fran!$B30)," ",Fran!$B30)</f>
        <v xml:space="preserve"> </v>
      </c>
      <c r="IV30" s="28"/>
      <c r="IW30" s="28"/>
      <c r="IX30" s="12" t="str">
        <f t="shared" si="110"/>
        <v/>
      </c>
      <c r="IY30" s="11" t="str">
        <f t="shared" si="111"/>
        <v/>
      </c>
      <c r="IZ30" s="28"/>
      <c r="JA30" s="28"/>
      <c r="JB30" s="12" t="str">
        <f t="shared" si="112"/>
        <v/>
      </c>
      <c r="JC30" s="11" t="str">
        <f t="shared" si="113"/>
        <v/>
      </c>
      <c r="JD30" s="28"/>
      <c r="JE30" s="28"/>
      <c r="JF30" s="12" t="str">
        <f t="shared" si="114"/>
        <v/>
      </c>
      <c r="JG30" s="11" t="str">
        <f t="shared" si="115"/>
        <v/>
      </c>
      <c r="JH30" s="28"/>
      <c r="JI30" s="28"/>
      <c r="JJ30" s="12" t="str">
        <f t="shared" si="116"/>
        <v/>
      </c>
      <c r="JK30" s="11" t="str">
        <f t="shared" si="117"/>
        <v/>
      </c>
      <c r="JL30" s="28"/>
      <c r="JM30" s="28"/>
      <c r="JN30" s="12" t="str">
        <f t="shared" si="118"/>
        <v/>
      </c>
      <c r="JO30" s="11" t="str">
        <f t="shared" si="119"/>
        <v/>
      </c>
      <c r="JQ30" s="7" t="str">
        <f>IF(ISBLANK(Fran!$A30)," ",Fran!$A30)</f>
        <v xml:space="preserve"> </v>
      </c>
      <c r="JR30" s="8" t="str">
        <f>IF(ISBLANK(Fran!$B30)," ",Fran!$B30)</f>
        <v xml:space="preserve"> </v>
      </c>
      <c r="JS30" s="28"/>
      <c r="JT30" s="28"/>
      <c r="JU30" s="12" t="str">
        <f t="shared" si="120"/>
        <v/>
      </c>
      <c r="JV30" s="11" t="str">
        <f t="shared" si="121"/>
        <v/>
      </c>
      <c r="JW30" s="28"/>
      <c r="JX30" s="28"/>
      <c r="JY30" s="12" t="str">
        <f t="shared" si="122"/>
        <v/>
      </c>
      <c r="JZ30" s="11" t="str">
        <f t="shared" si="123"/>
        <v/>
      </c>
      <c r="KA30" s="28"/>
      <c r="KB30" s="28"/>
      <c r="KC30" s="12" t="str">
        <f t="shared" si="124"/>
        <v/>
      </c>
      <c r="KD30" s="11" t="str">
        <f t="shared" si="125"/>
        <v/>
      </c>
      <c r="KE30" s="28"/>
      <c r="KF30" s="28"/>
      <c r="KG30" s="12" t="str">
        <f t="shared" si="126"/>
        <v/>
      </c>
      <c r="KH30" s="11" t="str">
        <f t="shared" si="127"/>
        <v/>
      </c>
      <c r="KI30" s="28"/>
      <c r="KJ30" s="28"/>
      <c r="KK30" s="12" t="str">
        <f t="shared" si="128"/>
        <v/>
      </c>
      <c r="KL30" s="11" t="str">
        <f t="shared" si="129"/>
        <v/>
      </c>
      <c r="KN30" s="7" t="str">
        <f>IF(ISBLANK(Fran!$A30)," ",Fran!$A30)</f>
        <v xml:space="preserve"> </v>
      </c>
      <c r="KO30" s="8" t="str">
        <f>IF(ISBLANK(Fran!$B30)," ",Fran!$B30)</f>
        <v xml:space="preserve"> </v>
      </c>
      <c r="KP30" s="28"/>
      <c r="KQ30" s="28"/>
      <c r="KR30" s="12" t="str">
        <f t="shared" si="130"/>
        <v/>
      </c>
      <c r="KS30" s="11" t="str">
        <f t="shared" si="131"/>
        <v/>
      </c>
      <c r="KT30" s="28"/>
      <c r="KU30" s="28"/>
      <c r="KV30" s="12" t="str">
        <f t="shared" si="132"/>
        <v/>
      </c>
      <c r="KW30" s="11" t="str">
        <f t="shared" si="133"/>
        <v/>
      </c>
      <c r="KX30" s="28"/>
      <c r="KY30" s="28"/>
      <c r="KZ30" s="12" t="str">
        <f t="shared" si="134"/>
        <v/>
      </c>
      <c r="LA30" s="11" t="str">
        <f t="shared" si="135"/>
        <v/>
      </c>
    </row>
    <row r="31" spans="1:313">
      <c r="A31" s="9" t="str">
        <f>IF(ISBLANK(Fran!A31)," ",Fran!A31)</f>
        <v xml:space="preserve"> </v>
      </c>
      <c r="B31" s="10" t="str">
        <f>IF(ISBLANK(Fran!B31)," ",Fran!B31)</f>
        <v xml:space="preserve"> </v>
      </c>
      <c r="C31" s="29"/>
      <c r="D31" s="29"/>
      <c r="E31" s="2" t="str">
        <f t="shared" si="0"/>
        <v/>
      </c>
      <c r="F31" s="3" t="str">
        <f t="shared" si="1"/>
        <v/>
      </c>
      <c r="G31" s="29"/>
      <c r="H31" s="29"/>
      <c r="I31" s="2" t="str">
        <f t="shared" si="2"/>
        <v/>
      </c>
      <c r="J31" s="3" t="str">
        <f t="shared" si="3"/>
        <v/>
      </c>
      <c r="K31" s="29"/>
      <c r="L31" s="29"/>
      <c r="M31" s="2" t="str">
        <f t="shared" si="4"/>
        <v/>
      </c>
      <c r="N31" s="3" t="str">
        <f t="shared" si="5"/>
        <v/>
      </c>
      <c r="O31" s="29"/>
      <c r="P31" s="29"/>
      <c r="Q31" s="2" t="str">
        <f t="shared" si="6"/>
        <v/>
      </c>
      <c r="R31" s="3" t="str">
        <f t="shared" si="7"/>
        <v/>
      </c>
      <c r="S31" s="29"/>
      <c r="T31" s="29"/>
      <c r="U31" s="2" t="str">
        <f t="shared" si="8"/>
        <v/>
      </c>
      <c r="V31" s="3" t="str">
        <f t="shared" si="9"/>
        <v/>
      </c>
      <c r="W31" s="104"/>
      <c r="X31" s="9" t="str">
        <f>IF(ISBLANK(Fran!A31)," ",Fran!A31)</f>
        <v xml:space="preserve"> </v>
      </c>
      <c r="Y31" s="10" t="str">
        <f>IF(ISBLANK(Fran!B31)," ",Fran!B31)</f>
        <v xml:space="preserve"> </v>
      </c>
      <c r="Z31" s="29"/>
      <c r="AA31" s="29"/>
      <c r="AB31" s="2" t="str">
        <f t="shared" si="10"/>
        <v/>
      </c>
      <c r="AC31" s="3" t="str">
        <f t="shared" si="11"/>
        <v/>
      </c>
      <c r="AD31" s="29"/>
      <c r="AE31" s="29"/>
      <c r="AF31" s="2" t="str">
        <f t="shared" si="12"/>
        <v/>
      </c>
      <c r="AG31" s="3" t="str">
        <f t="shared" si="13"/>
        <v/>
      </c>
      <c r="AH31" s="29"/>
      <c r="AI31" s="29"/>
      <c r="AJ31" s="2" t="str">
        <f t="shared" si="14"/>
        <v/>
      </c>
      <c r="AK31" s="3" t="str">
        <f t="shared" si="15"/>
        <v/>
      </c>
      <c r="AL31" s="29"/>
      <c r="AM31" s="29"/>
      <c r="AN31" s="2" t="str">
        <f t="shared" si="16"/>
        <v/>
      </c>
      <c r="AO31" s="3" t="str">
        <f t="shared" si="17"/>
        <v/>
      </c>
      <c r="AP31" s="29"/>
      <c r="AQ31" s="29"/>
      <c r="AR31" s="2" t="str">
        <f t="shared" si="18"/>
        <v/>
      </c>
      <c r="AS31" s="3" t="str">
        <f t="shared" si="19"/>
        <v/>
      </c>
      <c r="AU31" s="9" t="str">
        <f>IF(ISBLANK(Fran!A31)," ",Fran!A31)</f>
        <v xml:space="preserve"> </v>
      </c>
      <c r="AV31" s="10" t="str">
        <f>IF(ISBLANK(Fran!B31)," ",Fran!B31)</f>
        <v xml:space="preserve"> </v>
      </c>
      <c r="AW31" s="29"/>
      <c r="AX31" s="29"/>
      <c r="AY31" s="2" t="str">
        <f t="shared" si="20"/>
        <v/>
      </c>
      <c r="AZ31" s="3" t="str">
        <f t="shared" si="21"/>
        <v/>
      </c>
      <c r="BA31" s="29"/>
      <c r="BB31" s="29"/>
      <c r="BC31" s="2" t="str">
        <f t="shared" si="22"/>
        <v/>
      </c>
      <c r="BD31" s="3" t="str">
        <f t="shared" si="23"/>
        <v/>
      </c>
      <c r="BE31" s="29"/>
      <c r="BF31" s="29"/>
      <c r="BG31" s="2" t="str">
        <f t="shared" si="24"/>
        <v/>
      </c>
      <c r="BH31" s="3" t="str">
        <f t="shared" si="25"/>
        <v/>
      </c>
      <c r="BI31" s="29"/>
      <c r="BJ31" s="29"/>
      <c r="BK31" s="2" t="str">
        <f t="shared" si="26"/>
        <v/>
      </c>
      <c r="BL31" s="3" t="str">
        <f t="shared" si="27"/>
        <v/>
      </c>
      <c r="BM31" s="29"/>
      <c r="BN31" s="29"/>
      <c r="BO31" s="2" t="str">
        <f t="shared" si="28"/>
        <v/>
      </c>
      <c r="BP31" s="3" t="str">
        <f t="shared" si="29"/>
        <v/>
      </c>
      <c r="BR31" s="9" t="str">
        <f>IF(ISBLANK(Fran!A31)," ",Fran!A31)</f>
        <v xml:space="preserve"> </v>
      </c>
      <c r="BS31" s="10" t="str">
        <f>IF(ISBLANK(Fran!B31)," ",Fran!B31)</f>
        <v xml:space="preserve"> </v>
      </c>
      <c r="BT31" s="29"/>
      <c r="BU31" s="29"/>
      <c r="BV31" s="2" t="str">
        <f t="shared" si="30"/>
        <v/>
      </c>
      <c r="BW31" s="3" t="str">
        <f t="shared" si="31"/>
        <v/>
      </c>
      <c r="BX31" s="29"/>
      <c r="BY31" s="29"/>
      <c r="BZ31" s="2" t="str">
        <f t="shared" si="32"/>
        <v/>
      </c>
      <c r="CA31" s="3" t="str">
        <f t="shared" si="33"/>
        <v/>
      </c>
      <c r="CB31" s="29"/>
      <c r="CC31" s="29"/>
      <c r="CD31" s="2" t="str">
        <f t="shared" si="34"/>
        <v/>
      </c>
      <c r="CE31" s="3" t="str">
        <f t="shared" si="35"/>
        <v/>
      </c>
      <c r="CF31" s="29"/>
      <c r="CG31" s="29"/>
      <c r="CH31" s="2" t="str">
        <f t="shared" si="36"/>
        <v/>
      </c>
      <c r="CI31" s="3" t="str">
        <f t="shared" si="37"/>
        <v/>
      </c>
      <c r="CJ31" s="29"/>
      <c r="CK31" s="29"/>
      <c r="CL31" s="2" t="str">
        <f t="shared" si="38"/>
        <v/>
      </c>
      <c r="CM31" s="3" t="str">
        <f t="shared" si="39"/>
        <v/>
      </c>
      <c r="CO31" s="9" t="str">
        <f>IF(ISBLANK(Fran!A31)," ",Fran!A31)</f>
        <v xml:space="preserve"> </v>
      </c>
      <c r="CP31" s="10" t="str">
        <f>IF(ISBLANK(Fran!B31)," ",Fran!B31)</f>
        <v xml:space="preserve"> </v>
      </c>
      <c r="CQ31" s="29"/>
      <c r="CR31" s="29"/>
      <c r="CS31" s="2" t="str">
        <f t="shared" si="40"/>
        <v/>
      </c>
      <c r="CT31" s="3" t="str">
        <f t="shared" si="41"/>
        <v/>
      </c>
      <c r="CU31" s="29"/>
      <c r="CV31" s="29"/>
      <c r="CW31" s="2" t="str">
        <f t="shared" si="42"/>
        <v/>
      </c>
      <c r="CX31" s="3" t="str">
        <f t="shared" si="43"/>
        <v/>
      </c>
      <c r="CY31" s="29"/>
      <c r="CZ31" s="29"/>
      <c r="DA31" s="2" t="str">
        <f t="shared" si="44"/>
        <v/>
      </c>
      <c r="DB31" s="3" t="str">
        <f t="shared" si="45"/>
        <v/>
      </c>
      <c r="DC31" s="29"/>
      <c r="DD31" s="29"/>
      <c r="DE31" s="2" t="str">
        <f t="shared" si="46"/>
        <v/>
      </c>
      <c r="DF31" s="3" t="str">
        <f t="shared" si="47"/>
        <v/>
      </c>
      <c r="DG31" s="29"/>
      <c r="DH31" s="29"/>
      <c r="DI31" s="2" t="str">
        <f t="shared" si="48"/>
        <v/>
      </c>
      <c r="DJ31" s="3" t="str">
        <f t="shared" si="49"/>
        <v/>
      </c>
      <c r="DL31" s="9" t="str">
        <f>IF(ISBLANK(Fran!A31)," ",Fran!A31)</f>
        <v xml:space="preserve"> </v>
      </c>
      <c r="DM31" s="10" t="str">
        <f>IF(ISBLANK(Fran!B31)," ",Fran!B31)</f>
        <v xml:space="preserve"> </v>
      </c>
      <c r="DN31" s="29"/>
      <c r="DO31" s="29"/>
      <c r="DP31" s="2" t="str">
        <f t="shared" si="50"/>
        <v/>
      </c>
      <c r="DQ31" s="3" t="str">
        <f t="shared" si="51"/>
        <v/>
      </c>
      <c r="DR31" s="29"/>
      <c r="DS31" s="29"/>
      <c r="DT31" s="2" t="str">
        <f t="shared" si="52"/>
        <v/>
      </c>
      <c r="DU31" s="3" t="str">
        <f t="shared" si="53"/>
        <v/>
      </c>
      <c r="DV31" s="29"/>
      <c r="DW31" s="29"/>
      <c r="DX31" s="2" t="str">
        <f t="shared" si="54"/>
        <v/>
      </c>
      <c r="DY31" s="3" t="str">
        <f t="shared" si="55"/>
        <v/>
      </c>
      <c r="DZ31" s="29"/>
      <c r="EA31" s="29"/>
      <c r="EB31" s="2" t="str">
        <f t="shared" si="56"/>
        <v/>
      </c>
      <c r="EC31" s="3" t="str">
        <f t="shared" si="57"/>
        <v/>
      </c>
      <c r="ED31" s="29"/>
      <c r="EE31" s="29"/>
      <c r="EF31" s="2" t="str">
        <f t="shared" si="58"/>
        <v/>
      </c>
      <c r="EG31" s="3" t="str">
        <f t="shared" si="59"/>
        <v/>
      </c>
      <c r="EI31" s="9" t="str">
        <f>IF(ISBLANK(Fran!$A31)," ",Fran!$A31)</f>
        <v xml:space="preserve"> </v>
      </c>
      <c r="EJ31" s="10" t="str">
        <f>IF(ISBLANK(Fran!$B31)," ",Fran!$B31)</f>
        <v xml:space="preserve"> </v>
      </c>
      <c r="EK31" s="29"/>
      <c r="EL31" s="29"/>
      <c r="EM31" s="2" t="str">
        <f t="shared" si="60"/>
        <v/>
      </c>
      <c r="EN31" s="3" t="str">
        <f t="shared" si="61"/>
        <v/>
      </c>
      <c r="EO31" s="29"/>
      <c r="EP31" s="29"/>
      <c r="EQ31" s="2" t="str">
        <f t="shared" si="62"/>
        <v/>
      </c>
      <c r="ER31" s="3" t="str">
        <f t="shared" si="63"/>
        <v/>
      </c>
      <c r="ES31" s="29"/>
      <c r="ET31" s="29"/>
      <c r="EU31" s="2" t="str">
        <f t="shared" si="64"/>
        <v/>
      </c>
      <c r="EV31" s="3" t="str">
        <f t="shared" si="65"/>
        <v/>
      </c>
      <c r="EW31" s="29"/>
      <c r="EX31" s="29"/>
      <c r="EY31" s="2" t="str">
        <f t="shared" si="66"/>
        <v/>
      </c>
      <c r="EZ31" s="3" t="str">
        <f t="shared" si="67"/>
        <v/>
      </c>
      <c r="FA31" s="29"/>
      <c r="FB31" s="29"/>
      <c r="FC31" s="2" t="str">
        <f t="shared" si="68"/>
        <v/>
      </c>
      <c r="FD31" s="3" t="str">
        <f t="shared" si="69"/>
        <v/>
      </c>
      <c r="FF31" s="9" t="str">
        <f>IF(ISBLANK(Fran!$A31)," ",Fran!$A31)</f>
        <v xml:space="preserve"> </v>
      </c>
      <c r="FG31" s="10" t="str">
        <f>IF(ISBLANK(Fran!$B31)," ",Fran!$B31)</f>
        <v xml:space="preserve"> </v>
      </c>
      <c r="FH31" s="29"/>
      <c r="FI31" s="29"/>
      <c r="FJ31" s="2" t="str">
        <f t="shared" si="70"/>
        <v/>
      </c>
      <c r="FK31" s="3" t="str">
        <f t="shared" si="71"/>
        <v/>
      </c>
      <c r="FL31" s="29"/>
      <c r="FM31" s="29"/>
      <c r="FN31" s="2" t="str">
        <f t="shared" si="72"/>
        <v/>
      </c>
      <c r="FO31" s="3" t="str">
        <f t="shared" si="73"/>
        <v/>
      </c>
      <c r="FP31" s="29"/>
      <c r="FQ31" s="29"/>
      <c r="FR31" s="2" t="str">
        <f t="shared" si="74"/>
        <v/>
      </c>
      <c r="FS31" s="3" t="str">
        <f t="shared" si="75"/>
        <v/>
      </c>
      <c r="FT31" s="29"/>
      <c r="FU31" s="29"/>
      <c r="FV31" s="2" t="str">
        <f t="shared" si="76"/>
        <v/>
      </c>
      <c r="FW31" s="3" t="str">
        <f t="shared" si="77"/>
        <v/>
      </c>
      <c r="FX31" s="29"/>
      <c r="FY31" s="29"/>
      <c r="FZ31" s="2" t="str">
        <f t="shared" si="78"/>
        <v/>
      </c>
      <c r="GA31" s="3" t="str">
        <f t="shared" si="79"/>
        <v/>
      </c>
      <c r="GC31" s="9" t="str">
        <f>IF(ISBLANK(Fran!A31)," ",Fran!A31)</f>
        <v xml:space="preserve"> </v>
      </c>
      <c r="GD31" s="10" t="str">
        <f>IF(ISBLANK(Fran!B31)," ",Fran!B31)</f>
        <v xml:space="preserve"> </v>
      </c>
      <c r="GE31" s="29"/>
      <c r="GF31" s="29"/>
      <c r="GG31" s="2" t="str">
        <f t="shared" si="80"/>
        <v/>
      </c>
      <c r="GH31" s="3" t="str">
        <f t="shared" si="81"/>
        <v/>
      </c>
      <c r="GI31" s="29"/>
      <c r="GJ31" s="29"/>
      <c r="GK31" s="2" t="str">
        <f t="shared" si="82"/>
        <v/>
      </c>
      <c r="GL31" s="3" t="str">
        <f t="shared" si="83"/>
        <v/>
      </c>
      <c r="GM31" s="29"/>
      <c r="GN31" s="29"/>
      <c r="GO31" s="2" t="str">
        <f t="shared" si="84"/>
        <v/>
      </c>
      <c r="GP31" s="3" t="str">
        <f t="shared" si="85"/>
        <v/>
      </c>
      <c r="GQ31" s="29"/>
      <c r="GR31" s="29"/>
      <c r="GS31" s="2" t="str">
        <f t="shared" si="86"/>
        <v/>
      </c>
      <c r="GT31" s="3" t="str">
        <f t="shared" si="87"/>
        <v/>
      </c>
      <c r="GU31" s="29"/>
      <c r="GV31" s="29"/>
      <c r="GW31" s="2" t="str">
        <f t="shared" si="88"/>
        <v/>
      </c>
      <c r="GX31" s="3" t="str">
        <f t="shared" si="89"/>
        <v/>
      </c>
      <c r="GZ31" s="9" t="str">
        <f>IF(ISBLANK(Fran!A31)," ",Fran!A31)</f>
        <v xml:space="preserve"> </v>
      </c>
      <c r="HA31" s="10" t="str">
        <f>IF(ISBLANK(Fran!B31)," ",Fran!B31)</f>
        <v xml:space="preserve"> </v>
      </c>
      <c r="HB31" s="29"/>
      <c r="HC31" s="29"/>
      <c r="HD31" s="2" t="str">
        <f t="shared" si="90"/>
        <v/>
      </c>
      <c r="HE31" s="3" t="str">
        <f t="shared" si="91"/>
        <v/>
      </c>
      <c r="HF31" s="29"/>
      <c r="HG31" s="29"/>
      <c r="HH31" s="2" t="str">
        <f t="shared" si="92"/>
        <v/>
      </c>
      <c r="HI31" s="3" t="str">
        <f t="shared" si="93"/>
        <v/>
      </c>
      <c r="HJ31" s="29"/>
      <c r="HK31" s="29"/>
      <c r="HL31" s="2" t="str">
        <f t="shared" si="94"/>
        <v/>
      </c>
      <c r="HM31" s="3" t="str">
        <f t="shared" si="95"/>
        <v/>
      </c>
      <c r="HN31" s="29"/>
      <c r="HO31" s="29"/>
      <c r="HP31" s="2" t="str">
        <f t="shared" si="96"/>
        <v/>
      </c>
      <c r="HQ31" s="3" t="str">
        <f t="shared" si="97"/>
        <v/>
      </c>
      <c r="HR31" s="29"/>
      <c r="HS31" s="29"/>
      <c r="HT31" s="2" t="str">
        <f t="shared" si="98"/>
        <v/>
      </c>
      <c r="HU31" s="3" t="str">
        <f t="shared" si="99"/>
        <v/>
      </c>
      <c r="HW31" s="9" t="str">
        <f>IF(ISBLANK(Fran!$A31)," ",Fran!$A31)</f>
        <v xml:space="preserve"> </v>
      </c>
      <c r="HX31" s="10" t="str">
        <f>IF(ISBLANK(Fran!$B31)," ",Fran!$B31)</f>
        <v xml:space="preserve"> </v>
      </c>
      <c r="HY31" s="29"/>
      <c r="HZ31" s="29"/>
      <c r="IA31" s="2" t="str">
        <f t="shared" si="100"/>
        <v/>
      </c>
      <c r="IB31" s="3" t="str">
        <f t="shared" si="101"/>
        <v/>
      </c>
      <c r="IC31" s="29"/>
      <c r="ID31" s="29"/>
      <c r="IE31" s="2" t="str">
        <f t="shared" si="102"/>
        <v/>
      </c>
      <c r="IF31" s="3" t="str">
        <f t="shared" si="103"/>
        <v/>
      </c>
      <c r="IG31" s="29"/>
      <c r="IH31" s="29"/>
      <c r="II31" s="2" t="str">
        <f t="shared" si="104"/>
        <v/>
      </c>
      <c r="IJ31" s="3" t="str">
        <f t="shared" si="105"/>
        <v/>
      </c>
      <c r="IK31" s="29"/>
      <c r="IL31" s="29"/>
      <c r="IM31" s="2" t="str">
        <f t="shared" si="106"/>
        <v/>
      </c>
      <c r="IN31" s="3" t="str">
        <f t="shared" si="107"/>
        <v/>
      </c>
      <c r="IO31" s="29"/>
      <c r="IP31" s="29"/>
      <c r="IQ31" s="2" t="str">
        <f t="shared" si="108"/>
        <v/>
      </c>
      <c r="IR31" s="3" t="str">
        <f t="shared" si="109"/>
        <v/>
      </c>
      <c r="IS31" s="104"/>
      <c r="IT31" s="9" t="str">
        <f>IF(ISBLANK(Fran!$A31)," ",Fran!$A31)</f>
        <v xml:space="preserve"> </v>
      </c>
      <c r="IU31" s="10" t="str">
        <f>IF(ISBLANK(Fran!$B31)," ",Fran!$B31)</f>
        <v xml:space="preserve"> </v>
      </c>
      <c r="IV31" s="29"/>
      <c r="IW31" s="29"/>
      <c r="IX31" s="2" t="str">
        <f t="shared" si="110"/>
        <v/>
      </c>
      <c r="IY31" s="3" t="str">
        <f t="shared" si="111"/>
        <v/>
      </c>
      <c r="IZ31" s="29"/>
      <c r="JA31" s="29"/>
      <c r="JB31" s="2" t="str">
        <f t="shared" si="112"/>
        <v/>
      </c>
      <c r="JC31" s="3" t="str">
        <f t="shared" si="113"/>
        <v/>
      </c>
      <c r="JD31" s="29"/>
      <c r="JE31" s="29"/>
      <c r="JF31" s="2" t="str">
        <f t="shared" si="114"/>
        <v/>
      </c>
      <c r="JG31" s="3" t="str">
        <f t="shared" si="115"/>
        <v/>
      </c>
      <c r="JH31" s="29"/>
      <c r="JI31" s="29"/>
      <c r="JJ31" s="2" t="str">
        <f t="shared" si="116"/>
        <v/>
      </c>
      <c r="JK31" s="3" t="str">
        <f t="shared" si="117"/>
        <v/>
      </c>
      <c r="JL31" s="29"/>
      <c r="JM31" s="29"/>
      <c r="JN31" s="2" t="str">
        <f t="shared" si="118"/>
        <v/>
      </c>
      <c r="JO31" s="3" t="str">
        <f t="shared" si="119"/>
        <v/>
      </c>
      <c r="JQ31" s="9" t="str">
        <f>IF(ISBLANK(Fran!$A31)," ",Fran!$A31)</f>
        <v xml:space="preserve"> </v>
      </c>
      <c r="JR31" s="10" t="str">
        <f>IF(ISBLANK(Fran!$B31)," ",Fran!$B31)</f>
        <v xml:space="preserve"> </v>
      </c>
      <c r="JS31" s="29"/>
      <c r="JT31" s="29"/>
      <c r="JU31" s="2" t="str">
        <f t="shared" si="120"/>
        <v/>
      </c>
      <c r="JV31" s="3" t="str">
        <f t="shared" si="121"/>
        <v/>
      </c>
      <c r="JW31" s="29"/>
      <c r="JX31" s="29"/>
      <c r="JY31" s="2" t="str">
        <f t="shared" si="122"/>
        <v/>
      </c>
      <c r="JZ31" s="3" t="str">
        <f t="shared" si="123"/>
        <v/>
      </c>
      <c r="KA31" s="29"/>
      <c r="KB31" s="29"/>
      <c r="KC31" s="2" t="str">
        <f t="shared" si="124"/>
        <v/>
      </c>
      <c r="KD31" s="3" t="str">
        <f t="shared" si="125"/>
        <v/>
      </c>
      <c r="KE31" s="29"/>
      <c r="KF31" s="29"/>
      <c r="KG31" s="2" t="str">
        <f t="shared" si="126"/>
        <v/>
      </c>
      <c r="KH31" s="3" t="str">
        <f t="shared" si="127"/>
        <v/>
      </c>
      <c r="KI31" s="29"/>
      <c r="KJ31" s="29"/>
      <c r="KK31" s="2" t="str">
        <f t="shared" si="128"/>
        <v/>
      </c>
      <c r="KL31" s="3" t="str">
        <f t="shared" si="129"/>
        <v/>
      </c>
      <c r="KN31" s="9" t="str">
        <f>IF(ISBLANK(Fran!$A31)," ",Fran!$A31)</f>
        <v xml:space="preserve"> </v>
      </c>
      <c r="KO31" s="10" t="str">
        <f>IF(ISBLANK(Fran!$B31)," ",Fran!$B31)</f>
        <v xml:space="preserve"> </v>
      </c>
      <c r="KP31" s="29"/>
      <c r="KQ31" s="29"/>
      <c r="KR31" s="2" t="str">
        <f t="shared" si="130"/>
        <v/>
      </c>
      <c r="KS31" s="3" t="str">
        <f t="shared" si="131"/>
        <v/>
      </c>
      <c r="KT31" s="29"/>
      <c r="KU31" s="29"/>
      <c r="KV31" s="2" t="str">
        <f t="shared" si="132"/>
        <v/>
      </c>
      <c r="KW31" s="3" t="str">
        <f t="shared" si="133"/>
        <v/>
      </c>
      <c r="KX31" s="29"/>
      <c r="KY31" s="29"/>
      <c r="KZ31" s="2" t="str">
        <f t="shared" si="134"/>
        <v/>
      </c>
      <c r="LA31" s="3" t="str">
        <f t="shared" si="135"/>
        <v/>
      </c>
    </row>
    <row r="32" spans="1:313">
      <c r="A32" s="7" t="str">
        <f>IF(ISBLANK(Fran!A32)," ",Fran!A32)</f>
        <v xml:space="preserve"> </v>
      </c>
      <c r="B32" s="8" t="str">
        <f>IF(ISBLANK(Fran!B32)," ",Fran!B32)</f>
        <v xml:space="preserve"> </v>
      </c>
      <c r="C32" s="28"/>
      <c r="D32" s="28"/>
      <c r="E32" s="12" t="str">
        <f t="shared" si="0"/>
        <v/>
      </c>
      <c r="F32" s="11" t="str">
        <f t="shared" si="1"/>
        <v/>
      </c>
      <c r="G32" s="28"/>
      <c r="H32" s="28"/>
      <c r="I32" s="12" t="str">
        <f t="shared" si="2"/>
        <v/>
      </c>
      <c r="J32" s="11" t="str">
        <f t="shared" si="3"/>
        <v/>
      </c>
      <c r="K32" s="28"/>
      <c r="L32" s="28"/>
      <c r="M32" s="12" t="str">
        <f t="shared" si="4"/>
        <v/>
      </c>
      <c r="N32" s="11" t="str">
        <f t="shared" si="5"/>
        <v/>
      </c>
      <c r="O32" s="28"/>
      <c r="P32" s="28"/>
      <c r="Q32" s="12" t="str">
        <f t="shared" si="6"/>
        <v/>
      </c>
      <c r="R32" s="11" t="str">
        <f t="shared" si="7"/>
        <v/>
      </c>
      <c r="S32" s="28"/>
      <c r="T32" s="28"/>
      <c r="U32" s="12" t="str">
        <f t="shared" si="8"/>
        <v/>
      </c>
      <c r="V32" s="11" t="str">
        <f t="shared" si="9"/>
        <v/>
      </c>
      <c r="W32" s="104"/>
      <c r="X32" s="7" t="str">
        <f>IF(ISBLANK(Fran!A32)," ",Fran!A32)</f>
        <v xml:space="preserve"> </v>
      </c>
      <c r="Y32" s="8" t="str">
        <f>IF(ISBLANK(Fran!B32)," ",Fran!B32)</f>
        <v xml:space="preserve"> </v>
      </c>
      <c r="Z32" s="28"/>
      <c r="AA32" s="28"/>
      <c r="AB32" s="12" t="str">
        <f t="shared" si="10"/>
        <v/>
      </c>
      <c r="AC32" s="11" t="str">
        <f t="shared" si="11"/>
        <v/>
      </c>
      <c r="AD32" s="28"/>
      <c r="AE32" s="28"/>
      <c r="AF32" s="12" t="str">
        <f t="shared" si="12"/>
        <v/>
      </c>
      <c r="AG32" s="11" t="str">
        <f t="shared" si="13"/>
        <v/>
      </c>
      <c r="AH32" s="28"/>
      <c r="AI32" s="28"/>
      <c r="AJ32" s="12" t="str">
        <f t="shared" si="14"/>
        <v/>
      </c>
      <c r="AK32" s="11" t="str">
        <f t="shared" si="15"/>
        <v/>
      </c>
      <c r="AL32" s="28"/>
      <c r="AM32" s="28"/>
      <c r="AN32" s="12" t="str">
        <f t="shared" si="16"/>
        <v/>
      </c>
      <c r="AO32" s="11" t="str">
        <f t="shared" si="17"/>
        <v/>
      </c>
      <c r="AP32" s="28"/>
      <c r="AQ32" s="28"/>
      <c r="AR32" s="12" t="str">
        <f t="shared" si="18"/>
        <v/>
      </c>
      <c r="AS32" s="11" t="str">
        <f t="shared" si="19"/>
        <v/>
      </c>
      <c r="AU32" s="7" t="str">
        <f>IF(ISBLANK(Fran!A32)," ",Fran!A32)</f>
        <v xml:space="preserve"> </v>
      </c>
      <c r="AV32" s="8" t="str">
        <f>IF(ISBLANK(Fran!B32)," ",Fran!B32)</f>
        <v xml:space="preserve"> </v>
      </c>
      <c r="AW32" s="28"/>
      <c r="AX32" s="28"/>
      <c r="AY32" s="12" t="str">
        <f t="shared" si="20"/>
        <v/>
      </c>
      <c r="AZ32" s="11" t="str">
        <f t="shared" si="21"/>
        <v/>
      </c>
      <c r="BA32" s="28"/>
      <c r="BB32" s="28"/>
      <c r="BC32" s="12" t="str">
        <f t="shared" si="22"/>
        <v/>
      </c>
      <c r="BD32" s="11" t="str">
        <f t="shared" si="23"/>
        <v/>
      </c>
      <c r="BE32" s="28"/>
      <c r="BF32" s="28"/>
      <c r="BG32" s="12" t="str">
        <f t="shared" si="24"/>
        <v/>
      </c>
      <c r="BH32" s="11" t="str">
        <f t="shared" si="25"/>
        <v/>
      </c>
      <c r="BI32" s="28"/>
      <c r="BJ32" s="28"/>
      <c r="BK32" s="12" t="str">
        <f t="shared" si="26"/>
        <v/>
      </c>
      <c r="BL32" s="11" t="str">
        <f t="shared" si="27"/>
        <v/>
      </c>
      <c r="BM32" s="28"/>
      <c r="BN32" s="28"/>
      <c r="BO32" s="12" t="str">
        <f t="shared" si="28"/>
        <v/>
      </c>
      <c r="BP32" s="11" t="str">
        <f t="shared" si="29"/>
        <v/>
      </c>
      <c r="BR32" s="7" t="str">
        <f>IF(ISBLANK(Fran!A32)," ",Fran!A32)</f>
        <v xml:space="preserve"> </v>
      </c>
      <c r="BS32" s="8" t="str">
        <f>IF(ISBLANK(Fran!B32)," ",Fran!B32)</f>
        <v xml:space="preserve"> </v>
      </c>
      <c r="BT32" s="28"/>
      <c r="BU32" s="28"/>
      <c r="BV32" s="12" t="str">
        <f t="shared" si="30"/>
        <v/>
      </c>
      <c r="BW32" s="11" t="str">
        <f t="shared" si="31"/>
        <v/>
      </c>
      <c r="BX32" s="28"/>
      <c r="BY32" s="28"/>
      <c r="BZ32" s="12" t="str">
        <f t="shared" si="32"/>
        <v/>
      </c>
      <c r="CA32" s="11" t="str">
        <f t="shared" si="33"/>
        <v/>
      </c>
      <c r="CB32" s="28"/>
      <c r="CC32" s="28"/>
      <c r="CD32" s="12" t="str">
        <f t="shared" si="34"/>
        <v/>
      </c>
      <c r="CE32" s="11" t="str">
        <f t="shared" si="35"/>
        <v/>
      </c>
      <c r="CF32" s="28"/>
      <c r="CG32" s="28"/>
      <c r="CH32" s="12" t="str">
        <f t="shared" si="36"/>
        <v/>
      </c>
      <c r="CI32" s="11" t="str">
        <f t="shared" si="37"/>
        <v/>
      </c>
      <c r="CJ32" s="28"/>
      <c r="CK32" s="28"/>
      <c r="CL32" s="12" t="str">
        <f t="shared" si="38"/>
        <v/>
      </c>
      <c r="CM32" s="11" t="str">
        <f t="shared" si="39"/>
        <v/>
      </c>
      <c r="CO32" s="7" t="str">
        <f>IF(ISBLANK(Fran!A32)," ",Fran!A32)</f>
        <v xml:space="preserve"> </v>
      </c>
      <c r="CP32" s="8" t="str">
        <f>IF(ISBLANK(Fran!B32)," ",Fran!B32)</f>
        <v xml:space="preserve"> </v>
      </c>
      <c r="CQ32" s="28"/>
      <c r="CR32" s="28"/>
      <c r="CS32" s="12" t="str">
        <f t="shared" si="40"/>
        <v/>
      </c>
      <c r="CT32" s="11" t="str">
        <f t="shared" si="41"/>
        <v/>
      </c>
      <c r="CU32" s="28"/>
      <c r="CV32" s="28"/>
      <c r="CW32" s="12" t="str">
        <f t="shared" si="42"/>
        <v/>
      </c>
      <c r="CX32" s="11" t="str">
        <f t="shared" si="43"/>
        <v/>
      </c>
      <c r="CY32" s="28"/>
      <c r="CZ32" s="28"/>
      <c r="DA32" s="12" t="str">
        <f t="shared" si="44"/>
        <v/>
      </c>
      <c r="DB32" s="11" t="str">
        <f t="shared" si="45"/>
        <v/>
      </c>
      <c r="DC32" s="28"/>
      <c r="DD32" s="28"/>
      <c r="DE32" s="12" t="str">
        <f t="shared" si="46"/>
        <v/>
      </c>
      <c r="DF32" s="11" t="str">
        <f t="shared" si="47"/>
        <v/>
      </c>
      <c r="DG32" s="28"/>
      <c r="DH32" s="28"/>
      <c r="DI32" s="12" t="str">
        <f t="shared" si="48"/>
        <v/>
      </c>
      <c r="DJ32" s="11" t="str">
        <f t="shared" si="49"/>
        <v/>
      </c>
      <c r="DL32" s="7" t="str">
        <f>IF(ISBLANK(Fran!A32)," ",Fran!A32)</f>
        <v xml:space="preserve"> </v>
      </c>
      <c r="DM32" s="8" t="str">
        <f>IF(ISBLANK(Fran!B32)," ",Fran!B32)</f>
        <v xml:space="preserve"> </v>
      </c>
      <c r="DN32" s="28"/>
      <c r="DO32" s="28"/>
      <c r="DP32" s="12" t="str">
        <f t="shared" si="50"/>
        <v/>
      </c>
      <c r="DQ32" s="11" t="str">
        <f t="shared" si="51"/>
        <v/>
      </c>
      <c r="DR32" s="28"/>
      <c r="DS32" s="28"/>
      <c r="DT32" s="12" t="str">
        <f t="shared" si="52"/>
        <v/>
      </c>
      <c r="DU32" s="11" t="str">
        <f t="shared" si="53"/>
        <v/>
      </c>
      <c r="DV32" s="28"/>
      <c r="DW32" s="28"/>
      <c r="DX32" s="12" t="str">
        <f t="shared" si="54"/>
        <v/>
      </c>
      <c r="DY32" s="11" t="str">
        <f t="shared" si="55"/>
        <v/>
      </c>
      <c r="DZ32" s="28"/>
      <c r="EA32" s="28"/>
      <c r="EB32" s="12" t="str">
        <f t="shared" si="56"/>
        <v/>
      </c>
      <c r="EC32" s="11" t="str">
        <f t="shared" si="57"/>
        <v/>
      </c>
      <c r="ED32" s="28"/>
      <c r="EE32" s="28"/>
      <c r="EF32" s="12" t="str">
        <f t="shared" si="58"/>
        <v/>
      </c>
      <c r="EG32" s="11" t="str">
        <f t="shared" si="59"/>
        <v/>
      </c>
      <c r="EI32" s="7" t="str">
        <f>IF(ISBLANK(Fran!$A32)," ",Fran!$A32)</f>
        <v xml:space="preserve"> </v>
      </c>
      <c r="EJ32" s="8" t="str">
        <f>IF(ISBLANK(Fran!$B32)," ",Fran!$B32)</f>
        <v xml:space="preserve"> </v>
      </c>
      <c r="EK32" s="28"/>
      <c r="EL32" s="28"/>
      <c r="EM32" s="12" t="str">
        <f t="shared" si="60"/>
        <v/>
      </c>
      <c r="EN32" s="11" t="str">
        <f t="shared" si="61"/>
        <v/>
      </c>
      <c r="EO32" s="28"/>
      <c r="EP32" s="28"/>
      <c r="EQ32" s="12" t="str">
        <f t="shared" si="62"/>
        <v/>
      </c>
      <c r="ER32" s="11" t="str">
        <f t="shared" si="63"/>
        <v/>
      </c>
      <c r="ES32" s="28"/>
      <c r="ET32" s="28"/>
      <c r="EU32" s="12" t="str">
        <f t="shared" si="64"/>
        <v/>
      </c>
      <c r="EV32" s="11" t="str">
        <f t="shared" si="65"/>
        <v/>
      </c>
      <c r="EW32" s="28"/>
      <c r="EX32" s="28"/>
      <c r="EY32" s="12" t="str">
        <f t="shared" si="66"/>
        <v/>
      </c>
      <c r="EZ32" s="11" t="str">
        <f t="shared" si="67"/>
        <v/>
      </c>
      <c r="FA32" s="28"/>
      <c r="FB32" s="28"/>
      <c r="FC32" s="12" t="str">
        <f t="shared" si="68"/>
        <v/>
      </c>
      <c r="FD32" s="11" t="str">
        <f t="shared" si="69"/>
        <v/>
      </c>
      <c r="FF32" s="7" t="str">
        <f>IF(ISBLANK(Fran!$A32)," ",Fran!$A32)</f>
        <v xml:space="preserve"> </v>
      </c>
      <c r="FG32" s="8" t="str">
        <f>IF(ISBLANK(Fran!$B32)," ",Fran!$B32)</f>
        <v xml:space="preserve"> </v>
      </c>
      <c r="FH32" s="28"/>
      <c r="FI32" s="28"/>
      <c r="FJ32" s="12" t="str">
        <f t="shared" si="70"/>
        <v/>
      </c>
      <c r="FK32" s="11" t="str">
        <f t="shared" si="71"/>
        <v/>
      </c>
      <c r="FL32" s="28"/>
      <c r="FM32" s="28"/>
      <c r="FN32" s="12" t="str">
        <f t="shared" si="72"/>
        <v/>
      </c>
      <c r="FO32" s="11" t="str">
        <f t="shared" si="73"/>
        <v/>
      </c>
      <c r="FP32" s="28"/>
      <c r="FQ32" s="28"/>
      <c r="FR32" s="12" t="str">
        <f t="shared" si="74"/>
        <v/>
      </c>
      <c r="FS32" s="11" t="str">
        <f t="shared" si="75"/>
        <v/>
      </c>
      <c r="FT32" s="28"/>
      <c r="FU32" s="28"/>
      <c r="FV32" s="12" t="str">
        <f t="shared" si="76"/>
        <v/>
      </c>
      <c r="FW32" s="11" t="str">
        <f t="shared" si="77"/>
        <v/>
      </c>
      <c r="FX32" s="28"/>
      <c r="FY32" s="28"/>
      <c r="FZ32" s="12" t="str">
        <f t="shared" si="78"/>
        <v/>
      </c>
      <c r="GA32" s="11" t="str">
        <f t="shared" si="79"/>
        <v/>
      </c>
      <c r="GC32" s="7" t="str">
        <f>IF(ISBLANK(Fran!A32)," ",Fran!A32)</f>
        <v xml:space="preserve"> </v>
      </c>
      <c r="GD32" s="8" t="str">
        <f>IF(ISBLANK(Fran!B32)," ",Fran!B32)</f>
        <v xml:space="preserve"> </v>
      </c>
      <c r="GE32" s="28"/>
      <c r="GF32" s="28"/>
      <c r="GG32" s="12" t="str">
        <f t="shared" si="80"/>
        <v/>
      </c>
      <c r="GH32" s="11" t="str">
        <f t="shared" si="81"/>
        <v/>
      </c>
      <c r="GI32" s="28"/>
      <c r="GJ32" s="28"/>
      <c r="GK32" s="12" t="str">
        <f t="shared" si="82"/>
        <v/>
      </c>
      <c r="GL32" s="11" t="str">
        <f t="shared" si="83"/>
        <v/>
      </c>
      <c r="GM32" s="28"/>
      <c r="GN32" s="28"/>
      <c r="GO32" s="12" t="str">
        <f t="shared" si="84"/>
        <v/>
      </c>
      <c r="GP32" s="11" t="str">
        <f t="shared" si="85"/>
        <v/>
      </c>
      <c r="GQ32" s="28"/>
      <c r="GR32" s="28"/>
      <c r="GS32" s="12" t="str">
        <f t="shared" si="86"/>
        <v/>
      </c>
      <c r="GT32" s="11" t="str">
        <f t="shared" si="87"/>
        <v/>
      </c>
      <c r="GU32" s="28"/>
      <c r="GV32" s="28"/>
      <c r="GW32" s="12" t="str">
        <f t="shared" si="88"/>
        <v/>
      </c>
      <c r="GX32" s="11" t="str">
        <f t="shared" si="89"/>
        <v/>
      </c>
      <c r="GZ32" s="7" t="str">
        <f>IF(ISBLANK(Fran!A32)," ",Fran!A32)</f>
        <v xml:space="preserve"> </v>
      </c>
      <c r="HA32" s="8" t="str">
        <f>IF(ISBLANK(Fran!B32)," ",Fran!B32)</f>
        <v xml:space="preserve"> </v>
      </c>
      <c r="HB32" s="28"/>
      <c r="HC32" s="28"/>
      <c r="HD32" s="12" t="str">
        <f t="shared" si="90"/>
        <v/>
      </c>
      <c r="HE32" s="11" t="str">
        <f t="shared" si="91"/>
        <v/>
      </c>
      <c r="HF32" s="28"/>
      <c r="HG32" s="28"/>
      <c r="HH32" s="12" t="str">
        <f t="shared" si="92"/>
        <v/>
      </c>
      <c r="HI32" s="11" t="str">
        <f t="shared" si="93"/>
        <v/>
      </c>
      <c r="HJ32" s="28"/>
      <c r="HK32" s="28"/>
      <c r="HL32" s="12" t="str">
        <f t="shared" si="94"/>
        <v/>
      </c>
      <c r="HM32" s="11" t="str">
        <f t="shared" si="95"/>
        <v/>
      </c>
      <c r="HN32" s="28"/>
      <c r="HO32" s="28"/>
      <c r="HP32" s="12" t="str">
        <f t="shared" si="96"/>
        <v/>
      </c>
      <c r="HQ32" s="11" t="str">
        <f t="shared" si="97"/>
        <v/>
      </c>
      <c r="HR32" s="28"/>
      <c r="HS32" s="28"/>
      <c r="HT32" s="12" t="str">
        <f t="shared" si="98"/>
        <v/>
      </c>
      <c r="HU32" s="11" t="str">
        <f t="shared" si="99"/>
        <v/>
      </c>
      <c r="HW32" s="7" t="str">
        <f>IF(ISBLANK(Fran!$A32)," ",Fran!$A32)</f>
        <v xml:space="preserve"> </v>
      </c>
      <c r="HX32" s="8" t="str">
        <f>IF(ISBLANK(Fran!$B32)," ",Fran!$B32)</f>
        <v xml:space="preserve"> </v>
      </c>
      <c r="HY32" s="28"/>
      <c r="HZ32" s="28"/>
      <c r="IA32" s="12" t="str">
        <f t="shared" si="100"/>
        <v/>
      </c>
      <c r="IB32" s="11" t="str">
        <f t="shared" si="101"/>
        <v/>
      </c>
      <c r="IC32" s="28"/>
      <c r="ID32" s="28"/>
      <c r="IE32" s="12" t="str">
        <f t="shared" si="102"/>
        <v/>
      </c>
      <c r="IF32" s="11" t="str">
        <f t="shared" si="103"/>
        <v/>
      </c>
      <c r="IG32" s="28"/>
      <c r="IH32" s="28"/>
      <c r="II32" s="12" t="str">
        <f t="shared" si="104"/>
        <v/>
      </c>
      <c r="IJ32" s="11" t="str">
        <f t="shared" si="105"/>
        <v/>
      </c>
      <c r="IK32" s="28"/>
      <c r="IL32" s="28"/>
      <c r="IM32" s="12" t="str">
        <f t="shared" si="106"/>
        <v/>
      </c>
      <c r="IN32" s="11" t="str">
        <f t="shared" si="107"/>
        <v/>
      </c>
      <c r="IO32" s="28"/>
      <c r="IP32" s="28"/>
      <c r="IQ32" s="12" t="str">
        <f t="shared" si="108"/>
        <v/>
      </c>
      <c r="IR32" s="11" t="str">
        <f t="shared" si="109"/>
        <v/>
      </c>
      <c r="IS32" s="104"/>
      <c r="IT32" s="7" t="str">
        <f>IF(ISBLANK(Fran!$A32)," ",Fran!$A32)</f>
        <v xml:space="preserve"> </v>
      </c>
      <c r="IU32" s="8" t="str">
        <f>IF(ISBLANK(Fran!$B32)," ",Fran!$B32)</f>
        <v xml:space="preserve"> </v>
      </c>
      <c r="IV32" s="28"/>
      <c r="IW32" s="28"/>
      <c r="IX32" s="12" t="str">
        <f t="shared" si="110"/>
        <v/>
      </c>
      <c r="IY32" s="11" t="str">
        <f t="shared" si="111"/>
        <v/>
      </c>
      <c r="IZ32" s="28"/>
      <c r="JA32" s="28"/>
      <c r="JB32" s="12" t="str">
        <f t="shared" si="112"/>
        <v/>
      </c>
      <c r="JC32" s="11" t="str">
        <f t="shared" si="113"/>
        <v/>
      </c>
      <c r="JD32" s="28"/>
      <c r="JE32" s="28"/>
      <c r="JF32" s="12" t="str">
        <f t="shared" si="114"/>
        <v/>
      </c>
      <c r="JG32" s="11" t="str">
        <f t="shared" si="115"/>
        <v/>
      </c>
      <c r="JH32" s="28"/>
      <c r="JI32" s="28"/>
      <c r="JJ32" s="12" t="str">
        <f t="shared" si="116"/>
        <v/>
      </c>
      <c r="JK32" s="11" t="str">
        <f t="shared" si="117"/>
        <v/>
      </c>
      <c r="JL32" s="28"/>
      <c r="JM32" s="28"/>
      <c r="JN32" s="12" t="str">
        <f t="shared" si="118"/>
        <v/>
      </c>
      <c r="JO32" s="11" t="str">
        <f t="shared" si="119"/>
        <v/>
      </c>
      <c r="JQ32" s="7" t="str">
        <f>IF(ISBLANK(Fran!$A32)," ",Fran!$A32)</f>
        <v xml:space="preserve"> </v>
      </c>
      <c r="JR32" s="8" t="str">
        <f>IF(ISBLANK(Fran!$B32)," ",Fran!$B32)</f>
        <v xml:space="preserve"> </v>
      </c>
      <c r="JS32" s="28"/>
      <c r="JT32" s="28"/>
      <c r="JU32" s="12" t="str">
        <f t="shared" si="120"/>
        <v/>
      </c>
      <c r="JV32" s="11" t="str">
        <f t="shared" si="121"/>
        <v/>
      </c>
      <c r="JW32" s="28"/>
      <c r="JX32" s="28"/>
      <c r="JY32" s="12" t="str">
        <f t="shared" si="122"/>
        <v/>
      </c>
      <c r="JZ32" s="11" t="str">
        <f t="shared" si="123"/>
        <v/>
      </c>
      <c r="KA32" s="28"/>
      <c r="KB32" s="28"/>
      <c r="KC32" s="12" t="str">
        <f t="shared" si="124"/>
        <v/>
      </c>
      <c r="KD32" s="11" t="str">
        <f t="shared" si="125"/>
        <v/>
      </c>
      <c r="KE32" s="28"/>
      <c r="KF32" s="28"/>
      <c r="KG32" s="12" t="str">
        <f t="shared" si="126"/>
        <v/>
      </c>
      <c r="KH32" s="11" t="str">
        <f t="shared" si="127"/>
        <v/>
      </c>
      <c r="KI32" s="28"/>
      <c r="KJ32" s="28"/>
      <c r="KK32" s="12" t="str">
        <f t="shared" si="128"/>
        <v/>
      </c>
      <c r="KL32" s="11" t="str">
        <f t="shared" si="129"/>
        <v/>
      </c>
      <c r="KN32" s="7" t="str">
        <f>IF(ISBLANK(Fran!$A32)," ",Fran!$A32)</f>
        <v xml:space="preserve"> </v>
      </c>
      <c r="KO32" s="8" t="str">
        <f>IF(ISBLANK(Fran!$B32)," ",Fran!$B32)</f>
        <v xml:space="preserve"> </v>
      </c>
      <c r="KP32" s="28"/>
      <c r="KQ32" s="28"/>
      <c r="KR32" s="12" t="str">
        <f t="shared" si="130"/>
        <v/>
      </c>
      <c r="KS32" s="11" t="str">
        <f t="shared" si="131"/>
        <v/>
      </c>
      <c r="KT32" s="28"/>
      <c r="KU32" s="28"/>
      <c r="KV32" s="12" t="str">
        <f t="shared" si="132"/>
        <v/>
      </c>
      <c r="KW32" s="11" t="str">
        <f t="shared" si="133"/>
        <v/>
      </c>
      <c r="KX32" s="28"/>
      <c r="KY32" s="28"/>
      <c r="KZ32" s="12" t="str">
        <f t="shared" si="134"/>
        <v/>
      </c>
      <c r="LA32" s="11" t="str">
        <f t="shared" si="135"/>
        <v/>
      </c>
    </row>
    <row r="33" spans="1:313">
      <c r="A33" s="9" t="str">
        <f>IF(ISBLANK(Fran!A33)," ",Fran!A33)</f>
        <v xml:space="preserve"> </v>
      </c>
      <c r="B33" s="10" t="str">
        <f>IF(ISBLANK(Fran!B33)," ",Fran!B33)</f>
        <v xml:space="preserve"> </v>
      </c>
      <c r="C33" s="29"/>
      <c r="D33" s="29"/>
      <c r="E33" s="2" t="str">
        <f t="shared" si="0"/>
        <v/>
      </c>
      <c r="F33" s="3" t="str">
        <f t="shared" si="1"/>
        <v/>
      </c>
      <c r="G33" s="29"/>
      <c r="H33" s="29"/>
      <c r="I33" s="2" t="str">
        <f t="shared" si="2"/>
        <v/>
      </c>
      <c r="J33" s="3" t="str">
        <f t="shared" si="3"/>
        <v/>
      </c>
      <c r="K33" s="29"/>
      <c r="L33" s="29"/>
      <c r="M33" s="2" t="str">
        <f t="shared" si="4"/>
        <v/>
      </c>
      <c r="N33" s="3" t="str">
        <f t="shared" si="5"/>
        <v/>
      </c>
      <c r="O33" s="29"/>
      <c r="P33" s="29"/>
      <c r="Q33" s="2" t="str">
        <f t="shared" si="6"/>
        <v/>
      </c>
      <c r="R33" s="3" t="str">
        <f t="shared" si="7"/>
        <v/>
      </c>
      <c r="S33" s="29"/>
      <c r="T33" s="29"/>
      <c r="U33" s="2" t="str">
        <f t="shared" si="8"/>
        <v/>
      </c>
      <c r="V33" s="3" t="str">
        <f t="shared" si="9"/>
        <v/>
      </c>
      <c r="W33" s="104"/>
      <c r="X33" s="9" t="str">
        <f>IF(ISBLANK(Fran!A33)," ",Fran!A33)</f>
        <v xml:space="preserve"> </v>
      </c>
      <c r="Y33" s="10" t="str">
        <f>IF(ISBLANK(Fran!B33)," ",Fran!B33)</f>
        <v xml:space="preserve"> </v>
      </c>
      <c r="Z33" s="29"/>
      <c r="AA33" s="29"/>
      <c r="AB33" s="2" t="str">
        <f t="shared" si="10"/>
        <v/>
      </c>
      <c r="AC33" s="3" t="str">
        <f t="shared" si="11"/>
        <v/>
      </c>
      <c r="AD33" s="29"/>
      <c r="AE33" s="29"/>
      <c r="AF33" s="2" t="str">
        <f t="shared" si="12"/>
        <v/>
      </c>
      <c r="AG33" s="3" t="str">
        <f t="shared" si="13"/>
        <v/>
      </c>
      <c r="AH33" s="29"/>
      <c r="AI33" s="29"/>
      <c r="AJ33" s="2" t="str">
        <f t="shared" si="14"/>
        <v/>
      </c>
      <c r="AK33" s="3" t="str">
        <f t="shared" si="15"/>
        <v/>
      </c>
      <c r="AL33" s="29"/>
      <c r="AM33" s="29"/>
      <c r="AN33" s="2" t="str">
        <f t="shared" si="16"/>
        <v/>
      </c>
      <c r="AO33" s="3" t="str">
        <f t="shared" si="17"/>
        <v/>
      </c>
      <c r="AP33" s="29"/>
      <c r="AQ33" s="29"/>
      <c r="AR33" s="2" t="str">
        <f t="shared" si="18"/>
        <v/>
      </c>
      <c r="AS33" s="3" t="str">
        <f t="shared" si="19"/>
        <v/>
      </c>
      <c r="AU33" s="9" t="str">
        <f>IF(ISBLANK(Fran!A33)," ",Fran!A33)</f>
        <v xml:space="preserve"> </v>
      </c>
      <c r="AV33" s="10" t="str">
        <f>IF(ISBLANK(Fran!B33)," ",Fran!B33)</f>
        <v xml:space="preserve"> </v>
      </c>
      <c r="AW33" s="29"/>
      <c r="AX33" s="29"/>
      <c r="AY33" s="2" t="str">
        <f t="shared" si="20"/>
        <v/>
      </c>
      <c r="AZ33" s="3" t="str">
        <f t="shared" si="21"/>
        <v/>
      </c>
      <c r="BA33" s="29"/>
      <c r="BB33" s="29"/>
      <c r="BC33" s="2" t="str">
        <f t="shared" si="22"/>
        <v/>
      </c>
      <c r="BD33" s="3" t="str">
        <f t="shared" si="23"/>
        <v/>
      </c>
      <c r="BE33" s="29"/>
      <c r="BF33" s="29"/>
      <c r="BG33" s="2" t="str">
        <f t="shared" si="24"/>
        <v/>
      </c>
      <c r="BH33" s="3" t="str">
        <f t="shared" si="25"/>
        <v/>
      </c>
      <c r="BI33" s="29"/>
      <c r="BJ33" s="29"/>
      <c r="BK33" s="2" t="str">
        <f t="shared" si="26"/>
        <v/>
      </c>
      <c r="BL33" s="3" t="str">
        <f t="shared" si="27"/>
        <v/>
      </c>
      <c r="BM33" s="29"/>
      <c r="BN33" s="29"/>
      <c r="BO33" s="2" t="str">
        <f t="shared" si="28"/>
        <v/>
      </c>
      <c r="BP33" s="3" t="str">
        <f t="shared" si="29"/>
        <v/>
      </c>
      <c r="BR33" s="9" t="str">
        <f>IF(ISBLANK(Fran!A33)," ",Fran!A33)</f>
        <v xml:space="preserve"> </v>
      </c>
      <c r="BS33" s="10" t="str">
        <f>IF(ISBLANK(Fran!B33)," ",Fran!B33)</f>
        <v xml:space="preserve"> </v>
      </c>
      <c r="BT33" s="29"/>
      <c r="BU33" s="29"/>
      <c r="BV33" s="2" t="str">
        <f t="shared" si="30"/>
        <v/>
      </c>
      <c r="BW33" s="3" t="str">
        <f t="shared" si="31"/>
        <v/>
      </c>
      <c r="BX33" s="29"/>
      <c r="BY33" s="29"/>
      <c r="BZ33" s="2" t="str">
        <f t="shared" si="32"/>
        <v/>
      </c>
      <c r="CA33" s="3" t="str">
        <f t="shared" si="33"/>
        <v/>
      </c>
      <c r="CB33" s="29"/>
      <c r="CC33" s="29"/>
      <c r="CD33" s="2" t="str">
        <f t="shared" si="34"/>
        <v/>
      </c>
      <c r="CE33" s="3" t="str">
        <f t="shared" si="35"/>
        <v/>
      </c>
      <c r="CF33" s="29"/>
      <c r="CG33" s="29"/>
      <c r="CH33" s="2" t="str">
        <f t="shared" si="36"/>
        <v/>
      </c>
      <c r="CI33" s="3" t="str">
        <f t="shared" si="37"/>
        <v/>
      </c>
      <c r="CJ33" s="29"/>
      <c r="CK33" s="29"/>
      <c r="CL33" s="2" t="str">
        <f t="shared" si="38"/>
        <v/>
      </c>
      <c r="CM33" s="3" t="str">
        <f t="shared" si="39"/>
        <v/>
      </c>
      <c r="CO33" s="9" t="str">
        <f>IF(ISBLANK(Fran!A33)," ",Fran!A33)</f>
        <v xml:space="preserve"> </v>
      </c>
      <c r="CP33" s="10" t="str">
        <f>IF(ISBLANK(Fran!B33)," ",Fran!B33)</f>
        <v xml:space="preserve"> </v>
      </c>
      <c r="CQ33" s="29"/>
      <c r="CR33" s="29"/>
      <c r="CS33" s="2" t="str">
        <f t="shared" si="40"/>
        <v/>
      </c>
      <c r="CT33" s="3" t="str">
        <f t="shared" si="41"/>
        <v/>
      </c>
      <c r="CU33" s="29"/>
      <c r="CV33" s="29"/>
      <c r="CW33" s="2" t="str">
        <f t="shared" si="42"/>
        <v/>
      </c>
      <c r="CX33" s="3" t="str">
        <f t="shared" si="43"/>
        <v/>
      </c>
      <c r="CY33" s="29"/>
      <c r="CZ33" s="29"/>
      <c r="DA33" s="2" t="str">
        <f t="shared" si="44"/>
        <v/>
      </c>
      <c r="DB33" s="3" t="str">
        <f t="shared" si="45"/>
        <v/>
      </c>
      <c r="DC33" s="29"/>
      <c r="DD33" s="29"/>
      <c r="DE33" s="2" t="str">
        <f t="shared" si="46"/>
        <v/>
      </c>
      <c r="DF33" s="3" t="str">
        <f t="shared" si="47"/>
        <v/>
      </c>
      <c r="DG33" s="29"/>
      <c r="DH33" s="29"/>
      <c r="DI33" s="2" t="str">
        <f t="shared" si="48"/>
        <v/>
      </c>
      <c r="DJ33" s="3" t="str">
        <f t="shared" si="49"/>
        <v/>
      </c>
      <c r="DL33" s="9" t="str">
        <f>IF(ISBLANK(Fran!A33)," ",Fran!A33)</f>
        <v xml:space="preserve"> </v>
      </c>
      <c r="DM33" s="10" t="str">
        <f>IF(ISBLANK(Fran!B33)," ",Fran!B33)</f>
        <v xml:space="preserve"> </v>
      </c>
      <c r="DN33" s="29"/>
      <c r="DO33" s="29"/>
      <c r="DP33" s="2" t="str">
        <f t="shared" si="50"/>
        <v/>
      </c>
      <c r="DQ33" s="3" t="str">
        <f t="shared" si="51"/>
        <v/>
      </c>
      <c r="DR33" s="29"/>
      <c r="DS33" s="29"/>
      <c r="DT33" s="2" t="str">
        <f t="shared" si="52"/>
        <v/>
      </c>
      <c r="DU33" s="3" t="str">
        <f t="shared" si="53"/>
        <v/>
      </c>
      <c r="DV33" s="29"/>
      <c r="DW33" s="29"/>
      <c r="DX33" s="2" t="str">
        <f t="shared" si="54"/>
        <v/>
      </c>
      <c r="DY33" s="3" t="str">
        <f t="shared" si="55"/>
        <v/>
      </c>
      <c r="DZ33" s="29"/>
      <c r="EA33" s="29"/>
      <c r="EB33" s="2" t="str">
        <f t="shared" si="56"/>
        <v/>
      </c>
      <c r="EC33" s="3" t="str">
        <f t="shared" si="57"/>
        <v/>
      </c>
      <c r="ED33" s="29"/>
      <c r="EE33" s="29"/>
      <c r="EF33" s="2" t="str">
        <f t="shared" si="58"/>
        <v/>
      </c>
      <c r="EG33" s="3" t="str">
        <f t="shared" si="59"/>
        <v/>
      </c>
      <c r="EI33" s="9" t="str">
        <f>IF(ISBLANK(Fran!$A33)," ",Fran!$A33)</f>
        <v xml:space="preserve"> </v>
      </c>
      <c r="EJ33" s="10" t="str">
        <f>IF(ISBLANK(Fran!$B33)," ",Fran!$B33)</f>
        <v xml:space="preserve"> </v>
      </c>
      <c r="EK33" s="29"/>
      <c r="EL33" s="29"/>
      <c r="EM33" s="2" t="str">
        <f t="shared" si="60"/>
        <v/>
      </c>
      <c r="EN33" s="3" t="str">
        <f t="shared" si="61"/>
        <v/>
      </c>
      <c r="EO33" s="29"/>
      <c r="EP33" s="29"/>
      <c r="EQ33" s="2" t="str">
        <f t="shared" si="62"/>
        <v/>
      </c>
      <c r="ER33" s="3" t="str">
        <f t="shared" si="63"/>
        <v/>
      </c>
      <c r="ES33" s="29"/>
      <c r="ET33" s="29"/>
      <c r="EU33" s="2" t="str">
        <f t="shared" si="64"/>
        <v/>
      </c>
      <c r="EV33" s="3" t="str">
        <f t="shared" si="65"/>
        <v/>
      </c>
      <c r="EW33" s="29"/>
      <c r="EX33" s="29"/>
      <c r="EY33" s="2" t="str">
        <f t="shared" si="66"/>
        <v/>
      </c>
      <c r="EZ33" s="3" t="str">
        <f t="shared" si="67"/>
        <v/>
      </c>
      <c r="FA33" s="29"/>
      <c r="FB33" s="29"/>
      <c r="FC33" s="2" t="str">
        <f t="shared" si="68"/>
        <v/>
      </c>
      <c r="FD33" s="3" t="str">
        <f t="shared" si="69"/>
        <v/>
      </c>
      <c r="FF33" s="9" t="str">
        <f>IF(ISBLANK(Fran!$A33)," ",Fran!$A33)</f>
        <v xml:space="preserve"> </v>
      </c>
      <c r="FG33" s="10" t="str">
        <f>IF(ISBLANK(Fran!$B33)," ",Fran!$B33)</f>
        <v xml:space="preserve"> </v>
      </c>
      <c r="FH33" s="29"/>
      <c r="FI33" s="29"/>
      <c r="FJ33" s="2" t="str">
        <f t="shared" si="70"/>
        <v/>
      </c>
      <c r="FK33" s="3" t="str">
        <f t="shared" si="71"/>
        <v/>
      </c>
      <c r="FL33" s="29"/>
      <c r="FM33" s="29"/>
      <c r="FN33" s="2" t="str">
        <f t="shared" si="72"/>
        <v/>
      </c>
      <c r="FO33" s="3" t="str">
        <f t="shared" si="73"/>
        <v/>
      </c>
      <c r="FP33" s="29"/>
      <c r="FQ33" s="29"/>
      <c r="FR33" s="2" t="str">
        <f t="shared" si="74"/>
        <v/>
      </c>
      <c r="FS33" s="3" t="str">
        <f t="shared" si="75"/>
        <v/>
      </c>
      <c r="FT33" s="29"/>
      <c r="FU33" s="29"/>
      <c r="FV33" s="2" t="str">
        <f t="shared" si="76"/>
        <v/>
      </c>
      <c r="FW33" s="3" t="str">
        <f t="shared" si="77"/>
        <v/>
      </c>
      <c r="FX33" s="29"/>
      <c r="FY33" s="29"/>
      <c r="FZ33" s="2" t="str">
        <f t="shared" si="78"/>
        <v/>
      </c>
      <c r="GA33" s="3" t="str">
        <f t="shared" si="79"/>
        <v/>
      </c>
      <c r="GC33" s="9" t="str">
        <f>IF(ISBLANK(Fran!A33)," ",Fran!A33)</f>
        <v xml:space="preserve"> </v>
      </c>
      <c r="GD33" s="10" t="str">
        <f>IF(ISBLANK(Fran!B33)," ",Fran!B33)</f>
        <v xml:space="preserve"> </v>
      </c>
      <c r="GE33" s="29"/>
      <c r="GF33" s="29"/>
      <c r="GG33" s="2" t="str">
        <f t="shared" si="80"/>
        <v/>
      </c>
      <c r="GH33" s="3" t="str">
        <f t="shared" si="81"/>
        <v/>
      </c>
      <c r="GI33" s="29"/>
      <c r="GJ33" s="29"/>
      <c r="GK33" s="2" t="str">
        <f t="shared" si="82"/>
        <v/>
      </c>
      <c r="GL33" s="3" t="str">
        <f t="shared" si="83"/>
        <v/>
      </c>
      <c r="GM33" s="29"/>
      <c r="GN33" s="29"/>
      <c r="GO33" s="2" t="str">
        <f t="shared" si="84"/>
        <v/>
      </c>
      <c r="GP33" s="3" t="str">
        <f t="shared" si="85"/>
        <v/>
      </c>
      <c r="GQ33" s="29"/>
      <c r="GR33" s="29"/>
      <c r="GS33" s="2" t="str">
        <f t="shared" si="86"/>
        <v/>
      </c>
      <c r="GT33" s="3" t="str">
        <f t="shared" si="87"/>
        <v/>
      </c>
      <c r="GU33" s="29"/>
      <c r="GV33" s="29"/>
      <c r="GW33" s="2" t="str">
        <f t="shared" si="88"/>
        <v/>
      </c>
      <c r="GX33" s="3" t="str">
        <f t="shared" si="89"/>
        <v/>
      </c>
      <c r="GZ33" s="9" t="str">
        <f>IF(ISBLANK(Fran!A33)," ",Fran!A33)</f>
        <v xml:space="preserve"> </v>
      </c>
      <c r="HA33" s="10" t="str">
        <f>IF(ISBLANK(Fran!B33)," ",Fran!B33)</f>
        <v xml:space="preserve"> </v>
      </c>
      <c r="HB33" s="29"/>
      <c r="HC33" s="29"/>
      <c r="HD33" s="2" t="str">
        <f t="shared" si="90"/>
        <v/>
      </c>
      <c r="HE33" s="3" t="str">
        <f t="shared" si="91"/>
        <v/>
      </c>
      <c r="HF33" s="29"/>
      <c r="HG33" s="29"/>
      <c r="HH33" s="2" t="str">
        <f t="shared" si="92"/>
        <v/>
      </c>
      <c r="HI33" s="3" t="str">
        <f t="shared" si="93"/>
        <v/>
      </c>
      <c r="HJ33" s="29"/>
      <c r="HK33" s="29"/>
      <c r="HL33" s="2" t="str">
        <f t="shared" si="94"/>
        <v/>
      </c>
      <c r="HM33" s="3" t="str">
        <f t="shared" si="95"/>
        <v/>
      </c>
      <c r="HN33" s="29"/>
      <c r="HO33" s="29"/>
      <c r="HP33" s="2" t="str">
        <f t="shared" si="96"/>
        <v/>
      </c>
      <c r="HQ33" s="3" t="str">
        <f t="shared" si="97"/>
        <v/>
      </c>
      <c r="HR33" s="29"/>
      <c r="HS33" s="29"/>
      <c r="HT33" s="2" t="str">
        <f t="shared" si="98"/>
        <v/>
      </c>
      <c r="HU33" s="3" t="str">
        <f t="shared" si="99"/>
        <v/>
      </c>
      <c r="HW33" s="9" t="str">
        <f>IF(ISBLANK(Fran!$A33)," ",Fran!$A33)</f>
        <v xml:space="preserve"> </v>
      </c>
      <c r="HX33" s="10" t="str">
        <f>IF(ISBLANK(Fran!$B33)," ",Fran!$B33)</f>
        <v xml:space="preserve"> </v>
      </c>
      <c r="HY33" s="29"/>
      <c r="HZ33" s="29"/>
      <c r="IA33" s="2" t="str">
        <f t="shared" si="100"/>
        <v/>
      </c>
      <c r="IB33" s="3" t="str">
        <f t="shared" si="101"/>
        <v/>
      </c>
      <c r="IC33" s="29"/>
      <c r="ID33" s="29"/>
      <c r="IE33" s="2" t="str">
        <f t="shared" si="102"/>
        <v/>
      </c>
      <c r="IF33" s="3" t="str">
        <f t="shared" si="103"/>
        <v/>
      </c>
      <c r="IG33" s="29"/>
      <c r="IH33" s="29"/>
      <c r="II33" s="2" t="str">
        <f t="shared" si="104"/>
        <v/>
      </c>
      <c r="IJ33" s="3" t="str">
        <f t="shared" si="105"/>
        <v/>
      </c>
      <c r="IK33" s="29"/>
      <c r="IL33" s="29"/>
      <c r="IM33" s="2" t="str">
        <f t="shared" si="106"/>
        <v/>
      </c>
      <c r="IN33" s="3" t="str">
        <f t="shared" si="107"/>
        <v/>
      </c>
      <c r="IO33" s="29"/>
      <c r="IP33" s="29"/>
      <c r="IQ33" s="2" t="str">
        <f t="shared" si="108"/>
        <v/>
      </c>
      <c r="IR33" s="3" t="str">
        <f t="shared" si="109"/>
        <v/>
      </c>
      <c r="IS33" s="104"/>
      <c r="IT33" s="9" t="str">
        <f>IF(ISBLANK(Fran!$A33)," ",Fran!$A33)</f>
        <v xml:space="preserve"> </v>
      </c>
      <c r="IU33" s="10" t="str">
        <f>IF(ISBLANK(Fran!$B33)," ",Fran!$B33)</f>
        <v xml:space="preserve"> </v>
      </c>
      <c r="IV33" s="29"/>
      <c r="IW33" s="29"/>
      <c r="IX33" s="2" t="str">
        <f t="shared" si="110"/>
        <v/>
      </c>
      <c r="IY33" s="3" t="str">
        <f t="shared" si="111"/>
        <v/>
      </c>
      <c r="IZ33" s="29"/>
      <c r="JA33" s="29"/>
      <c r="JB33" s="2" t="str">
        <f t="shared" si="112"/>
        <v/>
      </c>
      <c r="JC33" s="3" t="str">
        <f t="shared" si="113"/>
        <v/>
      </c>
      <c r="JD33" s="29"/>
      <c r="JE33" s="29"/>
      <c r="JF33" s="2" t="str">
        <f t="shared" si="114"/>
        <v/>
      </c>
      <c r="JG33" s="3" t="str">
        <f t="shared" si="115"/>
        <v/>
      </c>
      <c r="JH33" s="29"/>
      <c r="JI33" s="29"/>
      <c r="JJ33" s="2" t="str">
        <f t="shared" si="116"/>
        <v/>
      </c>
      <c r="JK33" s="3" t="str">
        <f t="shared" si="117"/>
        <v/>
      </c>
      <c r="JL33" s="29"/>
      <c r="JM33" s="29"/>
      <c r="JN33" s="2" t="str">
        <f t="shared" si="118"/>
        <v/>
      </c>
      <c r="JO33" s="3" t="str">
        <f t="shared" si="119"/>
        <v/>
      </c>
      <c r="JQ33" s="9" t="str">
        <f>IF(ISBLANK(Fran!$A33)," ",Fran!$A33)</f>
        <v xml:space="preserve"> </v>
      </c>
      <c r="JR33" s="10" t="str">
        <f>IF(ISBLANK(Fran!$B33)," ",Fran!$B33)</f>
        <v xml:space="preserve"> </v>
      </c>
      <c r="JS33" s="29"/>
      <c r="JT33" s="29"/>
      <c r="JU33" s="2" t="str">
        <f t="shared" si="120"/>
        <v/>
      </c>
      <c r="JV33" s="3" t="str">
        <f t="shared" si="121"/>
        <v/>
      </c>
      <c r="JW33" s="29"/>
      <c r="JX33" s="29"/>
      <c r="JY33" s="2" t="str">
        <f t="shared" si="122"/>
        <v/>
      </c>
      <c r="JZ33" s="3" t="str">
        <f t="shared" si="123"/>
        <v/>
      </c>
      <c r="KA33" s="29"/>
      <c r="KB33" s="29"/>
      <c r="KC33" s="2" t="str">
        <f t="shared" si="124"/>
        <v/>
      </c>
      <c r="KD33" s="3" t="str">
        <f t="shared" si="125"/>
        <v/>
      </c>
      <c r="KE33" s="29"/>
      <c r="KF33" s="29"/>
      <c r="KG33" s="2" t="str">
        <f t="shared" si="126"/>
        <v/>
      </c>
      <c r="KH33" s="3" t="str">
        <f t="shared" si="127"/>
        <v/>
      </c>
      <c r="KI33" s="29"/>
      <c r="KJ33" s="29"/>
      <c r="KK33" s="2" t="str">
        <f t="shared" si="128"/>
        <v/>
      </c>
      <c r="KL33" s="3" t="str">
        <f t="shared" si="129"/>
        <v/>
      </c>
      <c r="KN33" s="9" t="str">
        <f>IF(ISBLANK(Fran!$A33)," ",Fran!$A33)</f>
        <v xml:space="preserve"> </v>
      </c>
      <c r="KO33" s="10" t="str">
        <f>IF(ISBLANK(Fran!$B33)," ",Fran!$B33)</f>
        <v xml:space="preserve"> </v>
      </c>
      <c r="KP33" s="29"/>
      <c r="KQ33" s="29"/>
      <c r="KR33" s="2" t="str">
        <f t="shared" si="130"/>
        <v/>
      </c>
      <c r="KS33" s="3" t="str">
        <f t="shared" si="131"/>
        <v/>
      </c>
      <c r="KT33" s="29"/>
      <c r="KU33" s="29"/>
      <c r="KV33" s="2" t="str">
        <f t="shared" si="132"/>
        <v/>
      </c>
      <c r="KW33" s="3" t="str">
        <f t="shared" si="133"/>
        <v/>
      </c>
      <c r="KX33" s="29"/>
      <c r="KY33" s="29"/>
      <c r="KZ33" s="2" t="str">
        <f t="shared" si="134"/>
        <v/>
      </c>
      <c r="LA33" s="3" t="str">
        <f t="shared" si="135"/>
        <v/>
      </c>
    </row>
    <row r="34" spans="1:313">
      <c r="A34" s="7" t="str">
        <f>IF(ISBLANK(Fran!A34)," ",Fran!A34)</f>
        <v xml:space="preserve"> </v>
      </c>
      <c r="B34" s="8" t="str">
        <f>IF(ISBLANK(Fran!B34)," ",Fran!B34)</f>
        <v xml:space="preserve"> </v>
      </c>
      <c r="C34" s="28"/>
      <c r="D34" s="28"/>
      <c r="E34" s="12" t="str">
        <f t="shared" si="0"/>
        <v/>
      </c>
      <c r="F34" s="11" t="str">
        <f t="shared" si="1"/>
        <v/>
      </c>
      <c r="G34" s="28"/>
      <c r="H34" s="28"/>
      <c r="I34" s="12" t="str">
        <f t="shared" si="2"/>
        <v/>
      </c>
      <c r="J34" s="11" t="str">
        <f t="shared" si="3"/>
        <v/>
      </c>
      <c r="K34" s="28"/>
      <c r="L34" s="28"/>
      <c r="M34" s="12" t="str">
        <f t="shared" si="4"/>
        <v/>
      </c>
      <c r="N34" s="11" t="str">
        <f t="shared" si="5"/>
        <v/>
      </c>
      <c r="O34" s="28"/>
      <c r="P34" s="28"/>
      <c r="Q34" s="12" t="str">
        <f t="shared" si="6"/>
        <v/>
      </c>
      <c r="R34" s="11" t="str">
        <f t="shared" si="7"/>
        <v/>
      </c>
      <c r="S34" s="28"/>
      <c r="T34" s="28"/>
      <c r="U34" s="12" t="str">
        <f t="shared" si="8"/>
        <v/>
      </c>
      <c r="V34" s="11" t="str">
        <f t="shared" si="9"/>
        <v/>
      </c>
      <c r="W34" s="104"/>
      <c r="X34" s="7" t="str">
        <f>IF(ISBLANK(Fran!A34)," ",Fran!A34)</f>
        <v xml:space="preserve"> </v>
      </c>
      <c r="Y34" s="8" t="str">
        <f>IF(ISBLANK(Fran!B34)," ",Fran!B34)</f>
        <v xml:space="preserve"> </v>
      </c>
      <c r="Z34" s="28"/>
      <c r="AA34" s="28"/>
      <c r="AB34" s="12" t="str">
        <f t="shared" si="10"/>
        <v/>
      </c>
      <c r="AC34" s="11" t="str">
        <f t="shared" si="11"/>
        <v/>
      </c>
      <c r="AD34" s="28"/>
      <c r="AE34" s="28"/>
      <c r="AF34" s="12" t="str">
        <f t="shared" si="12"/>
        <v/>
      </c>
      <c r="AG34" s="11" t="str">
        <f t="shared" si="13"/>
        <v/>
      </c>
      <c r="AH34" s="28"/>
      <c r="AI34" s="28"/>
      <c r="AJ34" s="12" t="str">
        <f t="shared" si="14"/>
        <v/>
      </c>
      <c r="AK34" s="11" t="str">
        <f t="shared" si="15"/>
        <v/>
      </c>
      <c r="AL34" s="28"/>
      <c r="AM34" s="28"/>
      <c r="AN34" s="12" t="str">
        <f t="shared" si="16"/>
        <v/>
      </c>
      <c r="AO34" s="11" t="str">
        <f t="shared" si="17"/>
        <v/>
      </c>
      <c r="AP34" s="28"/>
      <c r="AQ34" s="28"/>
      <c r="AR34" s="12" t="str">
        <f t="shared" si="18"/>
        <v/>
      </c>
      <c r="AS34" s="11" t="str">
        <f t="shared" si="19"/>
        <v/>
      </c>
      <c r="AU34" s="7" t="str">
        <f>IF(ISBLANK(Fran!A34)," ",Fran!A34)</f>
        <v xml:space="preserve"> </v>
      </c>
      <c r="AV34" s="8" t="str">
        <f>IF(ISBLANK(Fran!B34)," ",Fran!B34)</f>
        <v xml:space="preserve"> </v>
      </c>
      <c r="AW34" s="28"/>
      <c r="AX34" s="28"/>
      <c r="AY34" s="12" t="str">
        <f t="shared" si="20"/>
        <v/>
      </c>
      <c r="AZ34" s="11" t="str">
        <f t="shared" si="21"/>
        <v/>
      </c>
      <c r="BA34" s="28"/>
      <c r="BB34" s="28"/>
      <c r="BC34" s="12" t="str">
        <f t="shared" si="22"/>
        <v/>
      </c>
      <c r="BD34" s="11" t="str">
        <f t="shared" si="23"/>
        <v/>
      </c>
      <c r="BE34" s="28"/>
      <c r="BF34" s="28"/>
      <c r="BG34" s="12" t="str">
        <f t="shared" si="24"/>
        <v/>
      </c>
      <c r="BH34" s="11" t="str">
        <f t="shared" si="25"/>
        <v/>
      </c>
      <c r="BI34" s="28"/>
      <c r="BJ34" s="28"/>
      <c r="BK34" s="12" t="str">
        <f t="shared" si="26"/>
        <v/>
      </c>
      <c r="BL34" s="11" t="str">
        <f t="shared" si="27"/>
        <v/>
      </c>
      <c r="BM34" s="28"/>
      <c r="BN34" s="28"/>
      <c r="BO34" s="12" t="str">
        <f t="shared" si="28"/>
        <v/>
      </c>
      <c r="BP34" s="11" t="str">
        <f t="shared" si="29"/>
        <v/>
      </c>
      <c r="BR34" s="7" t="str">
        <f>IF(ISBLANK(Fran!A34)," ",Fran!A34)</f>
        <v xml:space="preserve"> </v>
      </c>
      <c r="BS34" s="8" t="str">
        <f>IF(ISBLANK(Fran!B34)," ",Fran!B34)</f>
        <v xml:space="preserve"> </v>
      </c>
      <c r="BT34" s="28"/>
      <c r="BU34" s="28"/>
      <c r="BV34" s="12" t="str">
        <f t="shared" si="30"/>
        <v/>
      </c>
      <c r="BW34" s="11" t="str">
        <f t="shared" si="31"/>
        <v/>
      </c>
      <c r="BX34" s="28"/>
      <c r="BY34" s="28"/>
      <c r="BZ34" s="12" t="str">
        <f t="shared" si="32"/>
        <v/>
      </c>
      <c r="CA34" s="11" t="str">
        <f t="shared" si="33"/>
        <v/>
      </c>
      <c r="CB34" s="28"/>
      <c r="CC34" s="28"/>
      <c r="CD34" s="12" t="str">
        <f t="shared" si="34"/>
        <v/>
      </c>
      <c r="CE34" s="11" t="str">
        <f t="shared" si="35"/>
        <v/>
      </c>
      <c r="CF34" s="28"/>
      <c r="CG34" s="28"/>
      <c r="CH34" s="12" t="str">
        <f t="shared" si="36"/>
        <v/>
      </c>
      <c r="CI34" s="11" t="str">
        <f t="shared" si="37"/>
        <v/>
      </c>
      <c r="CJ34" s="28"/>
      <c r="CK34" s="28"/>
      <c r="CL34" s="12" t="str">
        <f t="shared" si="38"/>
        <v/>
      </c>
      <c r="CM34" s="11" t="str">
        <f t="shared" si="39"/>
        <v/>
      </c>
      <c r="CO34" s="7" t="str">
        <f>IF(ISBLANK(Fran!A34)," ",Fran!A34)</f>
        <v xml:space="preserve"> </v>
      </c>
      <c r="CP34" s="8" t="str">
        <f>IF(ISBLANK(Fran!B34)," ",Fran!B34)</f>
        <v xml:space="preserve"> </v>
      </c>
      <c r="CQ34" s="28"/>
      <c r="CR34" s="28"/>
      <c r="CS34" s="12" t="str">
        <f t="shared" si="40"/>
        <v/>
      </c>
      <c r="CT34" s="11" t="str">
        <f t="shared" si="41"/>
        <v/>
      </c>
      <c r="CU34" s="28"/>
      <c r="CV34" s="28"/>
      <c r="CW34" s="12" t="str">
        <f t="shared" si="42"/>
        <v/>
      </c>
      <c r="CX34" s="11" t="str">
        <f t="shared" si="43"/>
        <v/>
      </c>
      <c r="CY34" s="28"/>
      <c r="CZ34" s="28"/>
      <c r="DA34" s="12" t="str">
        <f t="shared" si="44"/>
        <v/>
      </c>
      <c r="DB34" s="11" t="str">
        <f t="shared" si="45"/>
        <v/>
      </c>
      <c r="DC34" s="28"/>
      <c r="DD34" s="28"/>
      <c r="DE34" s="12" t="str">
        <f t="shared" si="46"/>
        <v/>
      </c>
      <c r="DF34" s="11" t="str">
        <f t="shared" si="47"/>
        <v/>
      </c>
      <c r="DG34" s="28"/>
      <c r="DH34" s="28"/>
      <c r="DI34" s="12" t="str">
        <f t="shared" si="48"/>
        <v/>
      </c>
      <c r="DJ34" s="11" t="str">
        <f t="shared" si="49"/>
        <v/>
      </c>
      <c r="DL34" s="7" t="str">
        <f>IF(ISBLANK(Fran!A34)," ",Fran!A34)</f>
        <v xml:space="preserve"> </v>
      </c>
      <c r="DM34" s="8" t="str">
        <f>IF(ISBLANK(Fran!B34)," ",Fran!B34)</f>
        <v xml:space="preserve"> </v>
      </c>
      <c r="DN34" s="28"/>
      <c r="DO34" s="28"/>
      <c r="DP34" s="12" t="str">
        <f t="shared" si="50"/>
        <v/>
      </c>
      <c r="DQ34" s="11" t="str">
        <f t="shared" si="51"/>
        <v/>
      </c>
      <c r="DR34" s="28"/>
      <c r="DS34" s="28"/>
      <c r="DT34" s="12" t="str">
        <f t="shared" si="52"/>
        <v/>
      </c>
      <c r="DU34" s="11" t="str">
        <f t="shared" si="53"/>
        <v/>
      </c>
      <c r="DV34" s="28"/>
      <c r="DW34" s="28"/>
      <c r="DX34" s="12" t="str">
        <f t="shared" si="54"/>
        <v/>
      </c>
      <c r="DY34" s="11" t="str">
        <f t="shared" si="55"/>
        <v/>
      </c>
      <c r="DZ34" s="28"/>
      <c r="EA34" s="28"/>
      <c r="EB34" s="12" t="str">
        <f t="shared" si="56"/>
        <v/>
      </c>
      <c r="EC34" s="11" t="str">
        <f t="shared" si="57"/>
        <v/>
      </c>
      <c r="ED34" s="28"/>
      <c r="EE34" s="28"/>
      <c r="EF34" s="12" t="str">
        <f t="shared" si="58"/>
        <v/>
      </c>
      <c r="EG34" s="11" t="str">
        <f t="shared" si="59"/>
        <v/>
      </c>
      <c r="EI34" s="7" t="str">
        <f>IF(ISBLANK(Fran!$A34)," ",Fran!$A34)</f>
        <v xml:space="preserve"> </v>
      </c>
      <c r="EJ34" s="8" t="str">
        <f>IF(ISBLANK(Fran!$B34)," ",Fran!$B34)</f>
        <v xml:space="preserve"> </v>
      </c>
      <c r="EK34" s="28"/>
      <c r="EL34" s="28"/>
      <c r="EM34" s="12" t="str">
        <f t="shared" si="60"/>
        <v/>
      </c>
      <c r="EN34" s="11" t="str">
        <f t="shared" si="61"/>
        <v/>
      </c>
      <c r="EO34" s="28"/>
      <c r="EP34" s="28"/>
      <c r="EQ34" s="12" t="str">
        <f t="shared" si="62"/>
        <v/>
      </c>
      <c r="ER34" s="11" t="str">
        <f t="shared" si="63"/>
        <v/>
      </c>
      <c r="ES34" s="28"/>
      <c r="ET34" s="28"/>
      <c r="EU34" s="12" t="str">
        <f t="shared" si="64"/>
        <v/>
      </c>
      <c r="EV34" s="11" t="str">
        <f t="shared" si="65"/>
        <v/>
      </c>
      <c r="EW34" s="28"/>
      <c r="EX34" s="28"/>
      <c r="EY34" s="12" t="str">
        <f t="shared" si="66"/>
        <v/>
      </c>
      <c r="EZ34" s="11" t="str">
        <f t="shared" si="67"/>
        <v/>
      </c>
      <c r="FA34" s="28"/>
      <c r="FB34" s="28"/>
      <c r="FC34" s="12" t="str">
        <f t="shared" si="68"/>
        <v/>
      </c>
      <c r="FD34" s="11" t="str">
        <f t="shared" si="69"/>
        <v/>
      </c>
      <c r="FF34" s="7" t="str">
        <f>IF(ISBLANK(Fran!$A34)," ",Fran!$A34)</f>
        <v xml:space="preserve"> </v>
      </c>
      <c r="FG34" s="8" t="str">
        <f>IF(ISBLANK(Fran!$B34)," ",Fran!$B34)</f>
        <v xml:space="preserve"> </v>
      </c>
      <c r="FH34" s="28"/>
      <c r="FI34" s="28"/>
      <c r="FJ34" s="12" t="str">
        <f t="shared" si="70"/>
        <v/>
      </c>
      <c r="FK34" s="11" t="str">
        <f t="shared" si="71"/>
        <v/>
      </c>
      <c r="FL34" s="28"/>
      <c r="FM34" s="28"/>
      <c r="FN34" s="12" t="str">
        <f t="shared" si="72"/>
        <v/>
      </c>
      <c r="FO34" s="11" t="str">
        <f t="shared" si="73"/>
        <v/>
      </c>
      <c r="FP34" s="28"/>
      <c r="FQ34" s="28"/>
      <c r="FR34" s="12" t="str">
        <f t="shared" si="74"/>
        <v/>
      </c>
      <c r="FS34" s="11" t="str">
        <f t="shared" si="75"/>
        <v/>
      </c>
      <c r="FT34" s="28"/>
      <c r="FU34" s="28"/>
      <c r="FV34" s="12" t="str">
        <f t="shared" si="76"/>
        <v/>
      </c>
      <c r="FW34" s="11" t="str">
        <f t="shared" si="77"/>
        <v/>
      </c>
      <c r="FX34" s="28"/>
      <c r="FY34" s="28"/>
      <c r="FZ34" s="12" t="str">
        <f t="shared" si="78"/>
        <v/>
      </c>
      <c r="GA34" s="11" t="str">
        <f t="shared" si="79"/>
        <v/>
      </c>
      <c r="GC34" s="7" t="str">
        <f>IF(ISBLANK(Fran!A34)," ",Fran!A34)</f>
        <v xml:space="preserve"> </v>
      </c>
      <c r="GD34" s="8" t="str">
        <f>IF(ISBLANK(Fran!B34)," ",Fran!B34)</f>
        <v xml:space="preserve"> </v>
      </c>
      <c r="GE34" s="28"/>
      <c r="GF34" s="28"/>
      <c r="GG34" s="12" t="str">
        <f t="shared" si="80"/>
        <v/>
      </c>
      <c r="GH34" s="11" t="str">
        <f t="shared" si="81"/>
        <v/>
      </c>
      <c r="GI34" s="28"/>
      <c r="GJ34" s="28"/>
      <c r="GK34" s="12" t="str">
        <f t="shared" si="82"/>
        <v/>
      </c>
      <c r="GL34" s="11" t="str">
        <f t="shared" si="83"/>
        <v/>
      </c>
      <c r="GM34" s="28"/>
      <c r="GN34" s="28"/>
      <c r="GO34" s="12" t="str">
        <f t="shared" si="84"/>
        <v/>
      </c>
      <c r="GP34" s="11" t="str">
        <f t="shared" si="85"/>
        <v/>
      </c>
      <c r="GQ34" s="28"/>
      <c r="GR34" s="28"/>
      <c r="GS34" s="12" t="str">
        <f t="shared" si="86"/>
        <v/>
      </c>
      <c r="GT34" s="11" t="str">
        <f t="shared" si="87"/>
        <v/>
      </c>
      <c r="GU34" s="28"/>
      <c r="GV34" s="28"/>
      <c r="GW34" s="12" t="str">
        <f t="shared" si="88"/>
        <v/>
      </c>
      <c r="GX34" s="11" t="str">
        <f t="shared" si="89"/>
        <v/>
      </c>
      <c r="GZ34" s="7" t="str">
        <f>IF(ISBLANK(Fran!A34)," ",Fran!A34)</f>
        <v xml:space="preserve"> </v>
      </c>
      <c r="HA34" s="8" t="str">
        <f>IF(ISBLANK(Fran!B34)," ",Fran!B34)</f>
        <v xml:space="preserve"> </v>
      </c>
      <c r="HB34" s="28"/>
      <c r="HC34" s="28"/>
      <c r="HD34" s="12" t="str">
        <f t="shared" si="90"/>
        <v/>
      </c>
      <c r="HE34" s="11" t="str">
        <f t="shared" si="91"/>
        <v/>
      </c>
      <c r="HF34" s="28"/>
      <c r="HG34" s="28"/>
      <c r="HH34" s="12" t="str">
        <f t="shared" si="92"/>
        <v/>
      </c>
      <c r="HI34" s="11" t="str">
        <f t="shared" si="93"/>
        <v/>
      </c>
      <c r="HJ34" s="28"/>
      <c r="HK34" s="28"/>
      <c r="HL34" s="12" t="str">
        <f t="shared" si="94"/>
        <v/>
      </c>
      <c r="HM34" s="11" t="str">
        <f t="shared" si="95"/>
        <v/>
      </c>
      <c r="HN34" s="28"/>
      <c r="HO34" s="28"/>
      <c r="HP34" s="12" t="str">
        <f t="shared" si="96"/>
        <v/>
      </c>
      <c r="HQ34" s="11" t="str">
        <f t="shared" si="97"/>
        <v/>
      </c>
      <c r="HR34" s="28"/>
      <c r="HS34" s="28"/>
      <c r="HT34" s="12" t="str">
        <f t="shared" si="98"/>
        <v/>
      </c>
      <c r="HU34" s="11" t="str">
        <f t="shared" si="99"/>
        <v/>
      </c>
      <c r="HW34" s="7" t="str">
        <f>IF(ISBLANK(Fran!$A34)," ",Fran!$A34)</f>
        <v xml:space="preserve"> </v>
      </c>
      <c r="HX34" s="8" t="str">
        <f>IF(ISBLANK(Fran!$B34)," ",Fran!$B34)</f>
        <v xml:space="preserve"> </v>
      </c>
      <c r="HY34" s="28"/>
      <c r="HZ34" s="28"/>
      <c r="IA34" s="12" t="str">
        <f t="shared" si="100"/>
        <v/>
      </c>
      <c r="IB34" s="11" t="str">
        <f t="shared" si="101"/>
        <v/>
      </c>
      <c r="IC34" s="28"/>
      <c r="ID34" s="28"/>
      <c r="IE34" s="12" t="str">
        <f t="shared" si="102"/>
        <v/>
      </c>
      <c r="IF34" s="11" t="str">
        <f t="shared" si="103"/>
        <v/>
      </c>
      <c r="IG34" s="28"/>
      <c r="IH34" s="28"/>
      <c r="II34" s="12" t="str">
        <f t="shared" si="104"/>
        <v/>
      </c>
      <c r="IJ34" s="11" t="str">
        <f t="shared" si="105"/>
        <v/>
      </c>
      <c r="IK34" s="28"/>
      <c r="IL34" s="28"/>
      <c r="IM34" s="12" t="str">
        <f t="shared" si="106"/>
        <v/>
      </c>
      <c r="IN34" s="11" t="str">
        <f t="shared" si="107"/>
        <v/>
      </c>
      <c r="IO34" s="28"/>
      <c r="IP34" s="28"/>
      <c r="IQ34" s="12" t="str">
        <f t="shared" si="108"/>
        <v/>
      </c>
      <c r="IR34" s="11" t="str">
        <f t="shared" si="109"/>
        <v/>
      </c>
      <c r="IS34" s="104"/>
      <c r="IT34" s="7" t="str">
        <f>IF(ISBLANK(Fran!$A34)," ",Fran!$A34)</f>
        <v xml:space="preserve"> </v>
      </c>
      <c r="IU34" s="8" t="str">
        <f>IF(ISBLANK(Fran!$B34)," ",Fran!$B34)</f>
        <v xml:space="preserve"> </v>
      </c>
      <c r="IV34" s="28"/>
      <c r="IW34" s="28"/>
      <c r="IX34" s="12" t="str">
        <f t="shared" si="110"/>
        <v/>
      </c>
      <c r="IY34" s="11" t="str">
        <f t="shared" si="111"/>
        <v/>
      </c>
      <c r="IZ34" s="28"/>
      <c r="JA34" s="28"/>
      <c r="JB34" s="12" t="str">
        <f t="shared" si="112"/>
        <v/>
      </c>
      <c r="JC34" s="11" t="str">
        <f t="shared" si="113"/>
        <v/>
      </c>
      <c r="JD34" s="28"/>
      <c r="JE34" s="28"/>
      <c r="JF34" s="12" t="str">
        <f t="shared" si="114"/>
        <v/>
      </c>
      <c r="JG34" s="11" t="str">
        <f t="shared" si="115"/>
        <v/>
      </c>
      <c r="JH34" s="28"/>
      <c r="JI34" s="28"/>
      <c r="JJ34" s="12" t="str">
        <f t="shared" si="116"/>
        <v/>
      </c>
      <c r="JK34" s="11" t="str">
        <f t="shared" si="117"/>
        <v/>
      </c>
      <c r="JL34" s="28"/>
      <c r="JM34" s="28"/>
      <c r="JN34" s="12" t="str">
        <f t="shared" si="118"/>
        <v/>
      </c>
      <c r="JO34" s="11" t="str">
        <f t="shared" si="119"/>
        <v/>
      </c>
      <c r="JQ34" s="7" t="str">
        <f>IF(ISBLANK(Fran!$A34)," ",Fran!$A34)</f>
        <v xml:space="preserve"> </v>
      </c>
      <c r="JR34" s="8" t="str">
        <f>IF(ISBLANK(Fran!$B34)," ",Fran!$B34)</f>
        <v xml:space="preserve"> </v>
      </c>
      <c r="JS34" s="28"/>
      <c r="JT34" s="28"/>
      <c r="JU34" s="12" t="str">
        <f t="shared" si="120"/>
        <v/>
      </c>
      <c r="JV34" s="11" t="str">
        <f t="shared" si="121"/>
        <v/>
      </c>
      <c r="JW34" s="28"/>
      <c r="JX34" s="28"/>
      <c r="JY34" s="12" t="str">
        <f t="shared" si="122"/>
        <v/>
      </c>
      <c r="JZ34" s="11" t="str">
        <f t="shared" si="123"/>
        <v/>
      </c>
      <c r="KA34" s="28"/>
      <c r="KB34" s="28"/>
      <c r="KC34" s="12" t="str">
        <f t="shared" si="124"/>
        <v/>
      </c>
      <c r="KD34" s="11" t="str">
        <f t="shared" si="125"/>
        <v/>
      </c>
      <c r="KE34" s="28"/>
      <c r="KF34" s="28"/>
      <c r="KG34" s="12" t="str">
        <f t="shared" si="126"/>
        <v/>
      </c>
      <c r="KH34" s="11" t="str">
        <f t="shared" si="127"/>
        <v/>
      </c>
      <c r="KI34" s="28"/>
      <c r="KJ34" s="28"/>
      <c r="KK34" s="12" t="str">
        <f t="shared" si="128"/>
        <v/>
      </c>
      <c r="KL34" s="11" t="str">
        <f t="shared" si="129"/>
        <v/>
      </c>
      <c r="KN34" s="7" t="str">
        <f>IF(ISBLANK(Fran!$A34)," ",Fran!$A34)</f>
        <v xml:space="preserve"> </v>
      </c>
      <c r="KO34" s="8" t="str">
        <f>IF(ISBLANK(Fran!$B34)," ",Fran!$B34)</f>
        <v xml:space="preserve"> </v>
      </c>
      <c r="KP34" s="28"/>
      <c r="KQ34" s="28"/>
      <c r="KR34" s="12" t="str">
        <f t="shared" si="130"/>
        <v/>
      </c>
      <c r="KS34" s="11" t="str">
        <f t="shared" si="131"/>
        <v/>
      </c>
      <c r="KT34" s="28"/>
      <c r="KU34" s="28"/>
      <c r="KV34" s="12" t="str">
        <f t="shared" si="132"/>
        <v/>
      </c>
      <c r="KW34" s="11" t="str">
        <f t="shared" si="133"/>
        <v/>
      </c>
      <c r="KX34" s="28"/>
      <c r="KY34" s="28"/>
      <c r="KZ34" s="12" t="str">
        <f t="shared" si="134"/>
        <v/>
      </c>
      <c r="LA34" s="11" t="str">
        <f t="shared" si="135"/>
        <v/>
      </c>
    </row>
    <row r="35" spans="1:313">
      <c r="A35" s="9" t="str">
        <f>IF(ISBLANK(Fran!A35)," ",Fran!A35)</f>
        <v xml:space="preserve"> </v>
      </c>
      <c r="B35" s="10" t="str">
        <f>IF(ISBLANK(Fran!B35)," ",Fran!B35)</f>
        <v xml:space="preserve"> </v>
      </c>
      <c r="C35" s="29"/>
      <c r="D35" s="29"/>
      <c r="E35" s="2" t="str">
        <f t="shared" si="0"/>
        <v/>
      </c>
      <c r="F35" s="3" t="str">
        <f t="shared" si="1"/>
        <v/>
      </c>
      <c r="G35" s="29"/>
      <c r="H35" s="29"/>
      <c r="I35" s="2" t="str">
        <f t="shared" si="2"/>
        <v/>
      </c>
      <c r="J35" s="3" t="str">
        <f t="shared" si="3"/>
        <v/>
      </c>
      <c r="K35" s="29"/>
      <c r="L35" s="29"/>
      <c r="M35" s="2" t="str">
        <f t="shared" si="4"/>
        <v/>
      </c>
      <c r="N35" s="3" t="str">
        <f t="shared" si="5"/>
        <v/>
      </c>
      <c r="O35" s="29"/>
      <c r="P35" s="29"/>
      <c r="Q35" s="2" t="str">
        <f t="shared" si="6"/>
        <v/>
      </c>
      <c r="R35" s="3" t="str">
        <f t="shared" si="7"/>
        <v/>
      </c>
      <c r="S35" s="29"/>
      <c r="T35" s="29"/>
      <c r="U35" s="2" t="str">
        <f t="shared" si="8"/>
        <v/>
      </c>
      <c r="V35" s="3" t="str">
        <f t="shared" si="9"/>
        <v/>
      </c>
      <c r="W35" s="104"/>
      <c r="X35" s="9" t="str">
        <f>IF(ISBLANK(Fran!A35)," ",Fran!A35)</f>
        <v xml:space="preserve"> </v>
      </c>
      <c r="Y35" s="10" t="str">
        <f>IF(ISBLANK(Fran!B35)," ",Fran!B35)</f>
        <v xml:space="preserve"> </v>
      </c>
      <c r="Z35" s="29"/>
      <c r="AA35" s="29"/>
      <c r="AB35" s="2" t="str">
        <f t="shared" si="10"/>
        <v/>
      </c>
      <c r="AC35" s="3" t="str">
        <f t="shared" si="11"/>
        <v/>
      </c>
      <c r="AD35" s="29"/>
      <c r="AE35" s="29"/>
      <c r="AF35" s="2" t="str">
        <f t="shared" si="12"/>
        <v/>
      </c>
      <c r="AG35" s="3" t="str">
        <f t="shared" si="13"/>
        <v/>
      </c>
      <c r="AH35" s="29"/>
      <c r="AI35" s="29"/>
      <c r="AJ35" s="2" t="str">
        <f t="shared" si="14"/>
        <v/>
      </c>
      <c r="AK35" s="3" t="str">
        <f t="shared" si="15"/>
        <v/>
      </c>
      <c r="AL35" s="29"/>
      <c r="AM35" s="29"/>
      <c r="AN35" s="2" t="str">
        <f t="shared" si="16"/>
        <v/>
      </c>
      <c r="AO35" s="3" t="str">
        <f t="shared" si="17"/>
        <v/>
      </c>
      <c r="AP35" s="29"/>
      <c r="AQ35" s="29"/>
      <c r="AR35" s="2" t="str">
        <f t="shared" si="18"/>
        <v/>
      </c>
      <c r="AS35" s="3" t="str">
        <f t="shared" si="19"/>
        <v/>
      </c>
      <c r="AU35" s="9" t="str">
        <f>IF(ISBLANK(Fran!A35)," ",Fran!A35)</f>
        <v xml:space="preserve"> </v>
      </c>
      <c r="AV35" s="10" t="str">
        <f>IF(ISBLANK(Fran!B35)," ",Fran!B35)</f>
        <v xml:space="preserve"> </v>
      </c>
      <c r="AW35" s="29"/>
      <c r="AX35" s="29"/>
      <c r="AY35" s="2" t="str">
        <f t="shared" si="20"/>
        <v/>
      </c>
      <c r="AZ35" s="3" t="str">
        <f t="shared" si="21"/>
        <v/>
      </c>
      <c r="BA35" s="29"/>
      <c r="BB35" s="29"/>
      <c r="BC35" s="2" t="str">
        <f t="shared" si="22"/>
        <v/>
      </c>
      <c r="BD35" s="3" t="str">
        <f t="shared" si="23"/>
        <v/>
      </c>
      <c r="BE35" s="29"/>
      <c r="BF35" s="29"/>
      <c r="BG35" s="2" t="str">
        <f t="shared" si="24"/>
        <v/>
      </c>
      <c r="BH35" s="3" t="str">
        <f t="shared" si="25"/>
        <v/>
      </c>
      <c r="BI35" s="29"/>
      <c r="BJ35" s="29"/>
      <c r="BK35" s="2" t="str">
        <f t="shared" si="26"/>
        <v/>
      </c>
      <c r="BL35" s="3" t="str">
        <f t="shared" si="27"/>
        <v/>
      </c>
      <c r="BM35" s="29"/>
      <c r="BN35" s="29"/>
      <c r="BO35" s="2" t="str">
        <f t="shared" si="28"/>
        <v/>
      </c>
      <c r="BP35" s="3" t="str">
        <f t="shared" si="29"/>
        <v/>
      </c>
      <c r="BR35" s="9" t="str">
        <f>IF(ISBLANK(Fran!A35)," ",Fran!A35)</f>
        <v xml:space="preserve"> </v>
      </c>
      <c r="BS35" s="10" t="str">
        <f>IF(ISBLANK(Fran!B35)," ",Fran!B35)</f>
        <v xml:space="preserve"> </v>
      </c>
      <c r="BT35" s="29"/>
      <c r="BU35" s="29"/>
      <c r="BV35" s="2" t="str">
        <f t="shared" si="30"/>
        <v/>
      </c>
      <c r="BW35" s="3" t="str">
        <f t="shared" si="31"/>
        <v/>
      </c>
      <c r="BX35" s="29"/>
      <c r="BY35" s="29"/>
      <c r="BZ35" s="2" t="str">
        <f t="shared" si="32"/>
        <v/>
      </c>
      <c r="CA35" s="3" t="str">
        <f t="shared" si="33"/>
        <v/>
      </c>
      <c r="CB35" s="29"/>
      <c r="CC35" s="29"/>
      <c r="CD35" s="2" t="str">
        <f t="shared" si="34"/>
        <v/>
      </c>
      <c r="CE35" s="3" t="str">
        <f t="shared" si="35"/>
        <v/>
      </c>
      <c r="CF35" s="29"/>
      <c r="CG35" s="29"/>
      <c r="CH35" s="2" t="str">
        <f t="shared" si="36"/>
        <v/>
      </c>
      <c r="CI35" s="3" t="str">
        <f t="shared" si="37"/>
        <v/>
      </c>
      <c r="CJ35" s="29"/>
      <c r="CK35" s="29"/>
      <c r="CL35" s="2" t="str">
        <f t="shared" si="38"/>
        <v/>
      </c>
      <c r="CM35" s="3" t="str">
        <f t="shared" si="39"/>
        <v/>
      </c>
      <c r="CO35" s="9" t="str">
        <f>IF(ISBLANK(Fran!A35)," ",Fran!A35)</f>
        <v xml:space="preserve"> </v>
      </c>
      <c r="CP35" s="10" t="str">
        <f>IF(ISBLANK(Fran!B35)," ",Fran!B35)</f>
        <v xml:space="preserve"> </v>
      </c>
      <c r="CQ35" s="29"/>
      <c r="CR35" s="29"/>
      <c r="CS35" s="2" t="str">
        <f t="shared" si="40"/>
        <v/>
      </c>
      <c r="CT35" s="3" t="str">
        <f t="shared" si="41"/>
        <v/>
      </c>
      <c r="CU35" s="29"/>
      <c r="CV35" s="29"/>
      <c r="CW35" s="2" t="str">
        <f t="shared" si="42"/>
        <v/>
      </c>
      <c r="CX35" s="3" t="str">
        <f t="shared" si="43"/>
        <v/>
      </c>
      <c r="CY35" s="29"/>
      <c r="CZ35" s="29"/>
      <c r="DA35" s="2" t="str">
        <f t="shared" si="44"/>
        <v/>
      </c>
      <c r="DB35" s="3" t="str">
        <f t="shared" si="45"/>
        <v/>
      </c>
      <c r="DC35" s="29"/>
      <c r="DD35" s="29"/>
      <c r="DE35" s="2" t="str">
        <f t="shared" si="46"/>
        <v/>
      </c>
      <c r="DF35" s="3" t="str">
        <f t="shared" si="47"/>
        <v/>
      </c>
      <c r="DG35" s="29"/>
      <c r="DH35" s="29"/>
      <c r="DI35" s="2" t="str">
        <f t="shared" si="48"/>
        <v/>
      </c>
      <c r="DJ35" s="3" t="str">
        <f t="shared" si="49"/>
        <v/>
      </c>
      <c r="DL35" s="9" t="str">
        <f>IF(ISBLANK(Fran!A35)," ",Fran!A35)</f>
        <v xml:space="preserve"> </v>
      </c>
      <c r="DM35" s="10" t="str">
        <f>IF(ISBLANK(Fran!B35)," ",Fran!B35)</f>
        <v xml:space="preserve"> </v>
      </c>
      <c r="DN35" s="29"/>
      <c r="DO35" s="29"/>
      <c r="DP35" s="2" t="str">
        <f t="shared" si="50"/>
        <v/>
      </c>
      <c r="DQ35" s="3" t="str">
        <f t="shared" si="51"/>
        <v/>
      </c>
      <c r="DR35" s="29"/>
      <c r="DS35" s="29"/>
      <c r="DT35" s="2" t="str">
        <f t="shared" si="52"/>
        <v/>
      </c>
      <c r="DU35" s="3" t="str">
        <f t="shared" si="53"/>
        <v/>
      </c>
      <c r="DV35" s="29"/>
      <c r="DW35" s="29"/>
      <c r="DX35" s="2" t="str">
        <f t="shared" si="54"/>
        <v/>
      </c>
      <c r="DY35" s="3" t="str">
        <f t="shared" si="55"/>
        <v/>
      </c>
      <c r="DZ35" s="29"/>
      <c r="EA35" s="29"/>
      <c r="EB35" s="2" t="str">
        <f t="shared" si="56"/>
        <v/>
      </c>
      <c r="EC35" s="3" t="str">
        <f t="shared" si="57"/>
        <v/>
      </c>
      <c r="ED35" s="29"/>
      <c r="EE35" s="29"/>
      <c r="EF35" s="2" t="str">
        <f t="shared" si="58"/>
        <v/>
      </c>
      <c r="EG35" s="3" t="str">
        <f t="shared" si="59"/>
        <v/>
      </c>
      <c r="EI35" s="9" t="str">
        <f>IF(ISBLANK(Fran!$A35)," ",Fran!$A35)</f>
        <v xml:space="preserve"> </v>
      </c>
      <c r="EJ35" s="10" t="str">
        <f>IF(ISBLANK(Fran!$B35)," ",Fran!$B35)</f>
        <v xml:space="preserve"> </v>
      </c>
      <c r="EK35" s="29"/>
      <c r="EL35" s="29"/>
      <c r="EM35" s="2" t="str">
        <f t="shared" si="60"/>
        <v/>
      </c>
      <c r="EN35" s="3" t="str">
        <f t="shared" si="61"/>
        <v/>
      </c>
      <c r="EO35" s="29"/>
      <c r="EP35" s="29"/>
      <c r="EQ35" s="2" t="str">
        <f t="shared" si="62"/>
        <v/>
      </c>
      <c r="ER35" s="3" t="str">
        <f t="shared" si="63"/>
        <v/>
      </c>
      <c r="ES35" s="29"/>
      <c r="ET35" s="29"/>
      <c r="EU35" s="2" t="str">
        <f t="shared" si="64"/>
        <v/>
      </c>
      <c r="EV35" s="3" t="str">
        <f t="shared" si="65"/>
        <v/>
      </c>
      <c r="EW35" s="29"/>
      <c r="EX35" s="29"/>
      <c r="EY35" s="2" t="str">
        <f t="shared" si="66"/>
        <v/>
      </c>
      <c r="EZ35" s="3" t="str">
        <f t="shared" si="67"/>
        <v/>
      </c>
      <c r="FA35" s="29"/>
      <c r="FB35" s="29"/>
      <c r="FC35" s="2" t="str">
        <f t="shared" si="68"/>
        <v/>
      </c>
      <c r="FD35" s="3" t="str">
        <f t="shared" si="69"/>
        <v/>
      </c>
      <c r="FF35" s="9" t="str">
        <f>IF(ISBLANK(Fran!$A35)," ",Fran!$A35)</f>
        <v xml:space="preserve"> </v>
      </c>
      <c r="FG35" s="10" t="str">
        <f>IF(ISBLANK(Fran!$B35)," ",Fran!$B35)</f>
        <v xml:space="preserve"> </v>
      </c>
      <c r="FH35" s="29"/>
      <c r="FI35" s="29"/>
      <c r="FJ35" s="2" t="str">
        <f t="shared" si="70"/>
        <v/>
      </c>
      <c r="FK35" s="3" t="str">
        <f t="shared" si="71"/>
        <v/>
      </c>
      <c r="FL35" s="29"/>
      <c r="FM35" s="29"/>
      <c r="FN35" s="2" t="str">
        <f t="shared" si="72"/>
        <v/>
      </c>
      <c r="FO35" s="3" t="str">
        <f t="shared" si="73"/>
        <v/>
      </c>
      <c r="FP35" s="29"/>
      <c r="FQ35" s="29"/>
      <c r="FR35" s="2" t="str">
        <f t="shared" si="74"/>
        <v/>
      </c>
      <c r="FS35" s="3" t="str">
        <f t="shared" si="75"/>
        <v/>
      </c>
      <c r="FT35" s="29"/>
      <c r="FU35" s="29"/>
      <c r="FV35" s="2" t="str">
        <f t="shared" si="76"/>
        <v/>
      </c>
      <c r="FW35" s="3" t="str">
        <f t="shared" si="77"/>
        <v/>
      </c>
      <c r="FX35" s="29"/>
      <c r="FY35" s="29"/>
      <c r="FZ35" s="2" t="str">
        <f t="shared" si="78"/>
        <v/>
      </c>
      <c r="GA35" s="3" t="str">
        <f t="shared" si="79"/>
        <v/>
      </c>
      <c r="GC35" s="9" t="str">
        <f>IF(ISBLANK(Fran!A35)," ",Fran!A35)</f>
        <v xml:space="preserve"> </v>
      </c>
      <c r="GD35" s="10" t="str">
        <f>IF(ISBLANK(Fran!B35)," ",Fran!B35)</f>
        <v xml:space="preserve"> </v>
      </c>
      <c r="GE35" s="29"/>
      <c r="GF35" s="29"/>
      <c r="GG35" s="2" t="str">
        <f t="shared" si="80"/>
        <v/>
      </c>
      <c r="GH35" s="3" t="str">
        <f t="shared" si="81"/>
        <v/>
      </c>
      <c r="GI35" s="29"/>
      <c r="GJ35" s="29"/>
      <c r="GK35" s="2" t="str">
        <f t="shared" si="82"/>
        <v/>
      </c>
      <c r="GL35" s="3" t="str">
        <f t="shared" si="83"/>
        <v/>
      </c>
      <c r="GM35" s="29"/>
      <c r="GN35" s="29"/>
      <c r="GO35" s="2" t="str">
        <f t="shared" si="84"/>
        <v/>
      </c>
      <c r="GP35" s="3" t="str">
        <f t="shared" si="85"/>
        <v/>
      </c>
      <c r="GQ35" s="29"/>
      <c r="GR35" s="29"/>
      <c r="GS35" s="2" t="str">
        <f t="shared" si="86"/>
        <v/>
      </c>
      <c r="GT35" s="3" t="str">
        <f t="shared" si="87"/>
        <v/>
      </c>
      <c r="GU35" s="29"/>
      <c r="GV35" s="29"/>
      <c r="GW35" s="2" t="str">
        <f t="shared" si="88"/>
        <v/>
      </c>
      <c r="GX35" s="3" t="str">
        <f t="shared" si="89"/>
        <v/>
      </c>
      <c r="GZ35" s="9" t="str">
        <f>IF(ISBLANK(Fran!A35)," ",Fran!A35)</f>
        <v xml:space="preserve"> </v>
      </c>
      <c r="HA35" s="10" t="str">
        <f>IF(ISBLANK(Fran!B35)," ",Fran!B35)</f>
        <v xml:space="preserve"> </v>
      </c>
      <c r="HB35" s="29"/>
      <c r="HC35" s="29"/>
      <c r="HD35" s="2" t="str">
        <f t="shared" si="90"/>
        <v/>
      </c>
      <c r="HE35" s="3" t="str">
        <f t="shared" si="91"/>
        <v/>
      </c>
      <c r="HF35" s="29"/>
      <c r="HG35" s="29"/>
      <c r="HH35" s="2" t="str">
        <f t="shared" si="92"/>
        <v/>
      </c>
      <c r="HI35" s="3" t="str">
        <f t="shared" si="93"/>
        <v/>
      </c>
      <c r="HJ35" s="29"/>
      <c r="HK35" s="29"/>
      <c r="HL35" s="2" t="str">
        <f t="shared" si="94"/>
        <v/>
      </c>
      <c r="HM35" s="3" t="str">
        <f t="shared" si="95"/>
        <v/>
      </c>
      <c r="HN35" s="29"/>
      <c r="HO35" s="29"/>
      <c r="HP35" s="2" t="str">
        <f t="shared" si="96"/>
        <v/>
      </c>
      <c r="HQ35" s="3" t="str">
        <f t="shared" si="97"/>
        <v/>
      </c>
      <c r="HR35" s="29"/>
      <c r="HS35" s="29"/>
      <c r="HT35" s="2" t="str">
        <f t="shared" si="98"/>
        <v/>
      </c>
      <c r="HU35" s="3" t="str">
        <f t="shared" si="99"/>
        <v/>
      </c>
      <c r="HW35" s="9" t="str">
        <f>IF(ISBLANK(Fran!$A35)," ",Fran!$A35)</f>
        <v xml:space="preserve"> </v>
      </c>
      <c r="HX35" s="10" t="str">
        <f>IF(ISBLANK(Fran!$B35)," ",Fran!$B35)</f>
        <v xml:space="preserve"> </v>
      </c>
      <c r="HY35" s="29"/>
      <c r="HZ35" s="29"/>
      <c r="IA35" s="2" t="str">
        <f t="shared" si="100"/>
        <v/>
      </c>
      <c r="IB35" s="3" t="str">
        <f t="shared" si="101"/>
        <v/>
      </c>
      <c r="IC35" s="29"/>
      <c r="ID35" s="29"/>
      <c r="IE35" s="2" t="str">
        <f t="shared" si="102"/>
        <v/>
      </c>
      <c r="IF35" s="3" t="str">
        <f t="shared" si="103"/>
        <v/>
      </c>
      <c r="IG35" s="29"/>
      <c r="IH35" s="29"/>
      <c r="II35" s="2" t="str">
        <f t="shared" si="104"/>
        <v/>
      </c>
      <c r="IJ35" s="3" t="str">
        <f t="shared" si="105"/>
        <v/>
      </c>
      <c r="IK35" s="29"/>
      <c r="IL35" s="29"/>
      <c r="IM35" s="2" t="str">
        <f t="shared" si="106"/>
        <v/>
      </c>
      <c r="IN35" s="3" t="str">
        <f t="shared" si="107"/>
        <v/>
      </c>
      <c r="IO35" s="29"/>
      <c r="IP35" s="29"/>
      <c r="IQ35" s="2" t="str">
        <f t="shared" si="108"/>
        <v/>
      </c>
      <c r="IR35" s="3" t="str">
        <f t="shared" si="109"/>
        <v/>
      </c>
      <c r="IS35" s="104"/>
      <c r="IT35" s="9" t="str">
        <f>IF(ISBLANK(Fran!$A35)," ",Fran!$A35)</f>
        <v xml:space="preserve"> </v>
      </c>
      <c r="IU35" s="10" t="str">
        <f>IF(ISBLANK(Fran!$B35)," ",Fran!$B35)</f>
        <v xml:space="preserve"> </v>
      </c>
      <c r="IV35" s="29"/>
      <c r="IW35" s="29"/>
      <c r="IX35" s="2" t="str">
        <f t="shared" si="110"/>
        <v/>
      </c>
      <c r="IY35" s="3" t="str">
        <f t="shared" si="111"/>
        <v/>
      </c>
      <c r="IZ35" s="29"/>
      <c r="JA35" s="29"/>
      <c r="JB35" s="2" t="str">
        <f t="shared" si="112"/>
        <v/>
      </c>
      <c r="JC35" s="3" t="str">
        <f t="shared" si="113"/>
        <v/>
      </c>
      <c r="JD35" s="29"/>
      <c r="JE35" s="29"/>
      <c r="JF35" s="2" t="str">
        <f t="shared" si="114"/>
        <v/>
      </c>
      <c r="JG35" s="3" t="str">
        <f t="shared" si="115"/>
        <v/>
      </c>
      <c r="JH35" s="29"/>
      <c r="JI35" s="29"/>
      <c r="JJ35" s="2" t="str">
        <f t="shared" si="116"/>
        <v/>
      </c>
      <c r="JK35" s="3" t="str">
        <f t="shared" si="117"/>
        <v/>
      </c>
      <c r="JL35" s="29"/>
      <c r="JM35" s="29"/>
      <c r="JN35" s="2" t="str">
        <f t="shared" si="118"/>
        <v/>
      </c>
      <c r="JO35" s="3" t="str">
        <f t="shared" si="119"/>
        <v/>
      </c>
      <c r="JQ35" s="9" t="str">
        <f>IF(ISBLANK(Fran!$A35)," ",Fran!$A35)</f>
        <v xml:space="preserve"> </v>
      </c>
      <c r="JR35" s="10" t="str">
        <f>IF(ISBLANK(Fran!$B35)," ",Fran!$B35)</f>
        <v xml:space="preserve"> </v>
      </c>
      <c r="JS35" s="29"/>
      <c r="JT35" s="29"/>
      <c r="JU35" s="2" t="str">
        <f t="shared" si="120"/>
        <v/>
      </c>
      <c r="JV35" s="3" t="str">
        <f t="shared" si="121"/>
        <v/>
      </c>
      <c r="JW35" s="29"/>
      <c r="JX35" s="29"/>
      <c r="JY35" s="2" t="str">
        <f t="shared" si="122"/>
        <v/>
      </c>
      <c r="JZ35" s="3" t="str">
        <f t="shared" si="123"/>
        <v/>
      </c>
      <c r="KA35" s="29"/>
      <c r="KB35" s="29"/>
      <c r="KC35" s="2" t="str">
        <f t="shared" si="124"/>
        <v/>
      </c>
      <c r="KD35" s="3" t="str">
        <f t="shared" si="125"/>
        <v/>
      </c>
      <c r="KE35" s="29"/>
      <c r="KF35" s="29"/>
      <c r="KG35" s="2" t="str">
        <f t="shared" si="126"/>
        <v/>
      </c>
      <c r="KH35" s="3" t="str">
        <f t="shared" si="127"/>
        <v/>
      </c>
      <c r="KI35" s="29"/>
      <c r="KJ35" s="29"/>
      <c r="KK35" s="2" t="str">
        <f t="shared" si="128"/>
        <v/>
      </c>
      <c r="KL35" s="3" t="str">
        <f t="shared" si="129"/>
        <v/>
      </c>
      <c r="KN35" s="9" t="str">
        <f>IF(ISBLANK(Fran!$A35)," ",Fran!$A35)</f>
        <v xml:space="preserve"> </v>
      </c>
      <c r="KO35" s="10" t="str">
        <f>IF(ISBLANK(Fran!$B35)," ",Fran!$B35)</f>
        <v xml:space="preserve"> </v>
      </c>
      <c r="KP35" s="29"/>
      <c r="KQ35" s="29"/>
      <c r="KR35" s="2" t="str">
        <f t="shared" si="130"/>
        <v/>
      </c>
      <c r="KS35" s="3" t="str">
        <f t="shared" si="131"/>
        <v/>
      </c>
      <c r="KT35" s="29"/>
      <c r="KU35" s="29"/>
      <c r="KV35" s="2" t="str">
        <f t="shared" si="132"/>
        <v/>
      </c>
      <c r="KW35" s="3" t="str">
        <f t="shared" si="133"/>
        <v/>
      </c>
      <c r="KX35" s="29"/>
      <c r="KY35" s="29"/>
      <c r="KZ35" s="2" t="str">
        <f t="shared" si="134"/>
        <v/>
      </c>
      <c r="LA35" s="3" t="str">
        <f t="shared" si="135"/>
        <v/>
      </c>
    </row>
  </sheetData>
  <sheetProtection selectLockedCells="1"/>
  <mergeCells count="314">
    <mergeCell ref="KE1:KE4"/>
    <mergeCell ref="KI1:KI4"/>
    <mergeCell ref="KJ1:KJ4"/>
    <mergeCell ref="KP1:KP4"/>
    <mergeCell ref="KQ1:KQ4"/>
    <mergeCell ref="JD1:JD4"/>
    <mergeCell ref="JE1:JE4"/>
    <mergeCell ref="JL1:JL4"/>
    <mergeCell ref="JM1:JM4"/>
    <mergeCell ref="JS1:JS4"/>
    <mergeCell ref="JW1:JW4"/>
    <mergeCell ref="JX1:JX4"/>
    <mergeCell ref="JQ1:JR1"/>
    <mergeCell ref="KA1:KA4"/>
    <mergeCell ref="JJ1:JK3"/>
    <mergeCell ref="JJ4:JK4"/>
    <mergeCell ref="JH1:JH4"/>
    <mergeCell ref="JI1:JI4"/>
    <mergeCell ref="KN3:KO3"/>
    <mergeCell ref="KV4:KW4"/>
    <mergeCell ref="KZ1:LA3"/>
    <mergeCell ref="KZ4:LA4"/>
    <mergeCell ref="Q1:R3"/>
    <mergeCell ref="Q4:R4"/>
    <mergeCell ref="JQ4:JR4"/>
    <mergeCell ref="KN4:KO4"/>
    <mergeCell ref="JN1:JO3"/>
    <mergeCell ref="JN4:JO4"/>
    <mergeCell ref="JU1:JV3"/>
    <mergeCell ref="JU4:JV4"/>
    <mergeCell ref="JY1:JZ3"/>
    <mergeCell ref="JY4:JZ4"/>
    <mergeCell ref="KC1:KD3"/>
    <mergeCell ref="KC4:KD4"/>
    <mergeCell ref="KG1:KH3"/>
    <mergeCell ref="KB1:KB4"/>
    <mergeCell ref="KN1:KO1"/>
    <mergeCell ref="JQ2:JR2"/>
    <mergeCell ref="KN2:KO2"/>
    <mergeCell ref="JQ3:JR3"/>
    <mergeCell ref="KG4:KH4"/>
    <mergeCell ref="KK1:KL3"/>
    <mergeCell ref="KK4:KL4"/>
    <mergeCell ref="A2:B2"/>
    <mergeCell ref="A3:B3"/>
    <mergeCell ref="A4:B4"/>
    <mergeCell ref="K1:K4"/>
    <mergeCell ref="L1:L4"/>
    <mergeCell ref="O1:O4"/>
    <mergeCell ref="P1:P4"/>
    <mergeCell ref="A1:B1"/>
    <mergeCell ref="C1:C4"/>
    <mergeCell ref="D1:D4"/>
    <mergeCell ref="G1:G4"/>
    <mergeCell ref="H1:H4"/>
    <mergeCell ref="E1:F3"/>
    <mergeCell ref="E4:F4"/>
    <mergeCell ref="I1:J3"/>
    <mergeCell ref="I4:J4"/>
    <mergeCell ref="M1:N3"/>
    <mergeCell ref="M4:N4"/>
    <mergeCell ref="DC1:DC4"/>
    <mergeCell ref="DL2:DM2"/>
    <mergeCell ref="BR1:BS1"/>
    <mergeCell ref="CF1:CF4"/>
    <mergeCell ref="BI1:BI4"/>
    <mergeCell ref="BJ1:BJ4"/>
    <mergeCell ref="BA1:BA4"/>
    <mergeCell ref="BB1:BB4"/>
    <mergeCell ref="X2:Y2"/>
    <mergeCell ref="X3:Y3"/>
    <mergeCell ref="X4:Y4"/>
    <mergeCell ref="AP1:AP4"/>
    <mergeCell ref="AQ1:AQ4"/>
    <mergeCell ref="AW1:AW4"/>
    <mergeCell ref="AX1:AX4"/>
    <mergeCell ref="AH1:AH4"/>
    <mergeCell ref="AI1:AI4"/>
    <mergeCell ref="AL1:AL4"/>
    <mergeCell ref="AM1:AM4"/>
    <mergeCell ref="Z1:Z4"/>
    <mergeCell ref="AA1:AA4"/>
    <mergeCell ref="X1:Y1"/>
    <mergeCell ref="AD1:AD4"/>
    <mergeCell ref="AE1:AE4"/>
    <mergeCell ref="EW1:EW4"/>
    <mergeCell ref="FA1:FA4"/>
    <mergeCell ref="FB1:FB4"/>
    <mergeCell ref="FH1:FH4"/>
    <mergeCell ref="AR1:AS3"/>
    <mergeCell ref="DD1:DD4"/>
    <mergeCell ref="EO1:EO4"/>
    <mergeCell ref="EP1:EP4"/>
    <mergeCell ref="EI4:EJ4"/>
    <mergeCell ref="EI1:EJ1"/>
    <mergeCell ref="BR2:BS2"/>
    <mergeCell ref="BR3:BS3"/>
    <mergeCell ref="BR4:BS4"/>
    <mergeCell ref="CR1:CR4"/>
    <mergeCell ref="CU1:CU4"/>
    <mergeCell ref="CY1:CY4"/>
    <mergeCell ref="CJ1:CJ4"/>
    <mergeCell ref="CK1:CK4"/>
    <mergeCell ref="CQ1:CQ4"/>
    <mergeCell ref="CO2:CP2"/>
    <mergeCell ref="CO3:CP3"/>
    <mergeCell ref="CO4:CP4"/>
    <mergeCell ref="CO1:CP1"/>
    <mergeCell ref="CZ1:CZ4"/>
    <mergeCell ref="DZ1:DZ4"/>
    <mergeCell ref="EA1:EA4"/>
    <mergeCell ref="ED1:ED4"/>
    <mergeCell ref="EE1:EE4"/>
    <mergeCell ref="DR1:DR4"/>
    <mergeCell ref="DS1:DS4"/>
    <mergeCell ref="DV1:DV4"/>
    <mergeCell ref="EI2:EJ2"/>
    <mergeCell ref="EI3:EJ3"/>
    <mergeCell ref="EB1:EC3"/>
    <mergeCell ref="EB4:EC4"/>
    <mergeCell ref="EF1:EG3"/>
    <mergeCell ref="EF4:EG4"/>
    <mergeCell ref="EY1:EZ3"/>
    <mergeCell ref="EY4:EZ4"/>
    <mergeCell ref="FC1:FD3"/>
    <mergeCell ref="FC4:FD4"/>
    <mergeCell ref="GV1:GV4"/>
    <mergeCell ref="HB1:HB4"/>
    <mergeCell ref="FI1:FI4"/>
    <mergeCell ref="FF1:FG1"/>
    <mergeCell ref="GM1:GM4"/>
    <mergeCell ref="GE1:GE4"/>
    <mergeCell ref="GF1:GF4"/>
    <mergeCell ref="GI1:GI4"/>
    <mergeCell ref="GJ1:GJ4"/>
    <mergeCell ref="FT1:FT4"/>
    <mergeCell ref="FU1:FU4"/>
    <mergeCell ref="FY1:FY4"/>
    <mergeCell ref="FL1:FL4"/>
    <mergeCell ref="FP1:FP4"/>
    <mergeCell ref="FQ1:FQ4"/>
    <mergeCell ref="GU1:GU4"/>
    <mergeCell ref="GC1:GD1"/>
    <mergeCell ref="FV4:FW4"/>
    <mergeCell ref="FN1:FO3"/>
    <mergeCell ref="FN4:FO4"/>
    <mergeCell ref="IK1:IK4"/>
    <mergeCell ref="GW1:GX3"/>
    <mergeCell ref="GW4:GX4"/>
    <mergeCell ref="HD1:HE3"/>
    <mergeCell ref="HD4:HE4"/>
    <mergeCell ref="HH1:HI3"/>
    <mergeCell ref="FF2:FG2"/>
    <mergeCell ref="FF3:FG3"/>
    <mergeCell ref="FF4:FG4"/>
    <mergeCell ref="IA1:IB3"/>
    <mergeCell ref="HW1:HX1"/>
    <mergeCell ref="HW2:HX2"/>
    <mergeCell ref="HW3:HX3"/>
    <mergeCell ref="HW4:HX4"/>
    <mergeCell ref="IC1:IC4"/>
    <mergeCell ref="ID1:ID4"/>
    <mergeCell ref="IG1:IG4"/>
    <mergeCell ref="IH1:IH4"/>
    <mergeCell ref="GZ1:HA1"/>
    <mergeCell ref="HG1:HG4"/>
    <mergeCell ref="HT1:HU3"/>
    <mergeCell ref="HT4:HU4"/>
    <mergeCell ref="FJ1:FK3"/>
    <mergeCell ref="FJ4:FK4"/>
    <mergeCell ref="FR1:FS3"/>
    <mergeCell ref="FR4:FS4"/>
    <mergeCell ref="FV1:FW3"/>
    <mergeCell ref="FZ1:GA3"/>
    <mergeCell ref="FZ4:GA4"/>
    <mergeCell ref="GG1:GH3"/>
    <mergeCell ref="GG4:GH4"/>
    <mergeCell ref="GK1:GL3"/>
    <mergeCell ref="GK4:GL4"/>
    <mergeCell ref="GO1:GP3"/>
    <mergeCell ref="GO4:GP4"/>
    <mergeCell ref="GS1:GT3"/>
    <mergeCell ref="GS4:GT4"/>
    <mergeCell ref="GC2:GD2"/>
    <mergeCell ref="GC3:GD3"/>
    <mergeCell ref="GC4:GD4"/>
    <mergeCell ref="GQ1:GQ4"/>
    <mergeCell ref="GR1:GR4"/>
    <mergeCell ref="U1:V3"/>
    <mergeCell ref="U4:V4"/>
    <mergeCell ref="AB1:AC3"/>
    <mergeCell ref="AB4:AC4"/>
    <mergeCell ref="AF1:AG3"/>
    <mergeCell ref="AF4:AG4"/>
    <mergeCell ref="S1:S4"/>
    <mergeCell ref="T1:T4"/>
    <mergeCell ref="AR4:AS4"/>
    <mergeCell ref="AJ1:AK3"/>
    <mergeCell ref="AJ4:AK4"/>
    <mergeCell ref="AN1:AO3"/>
    <mergeCell ref="AN4:AO4"/>
    <mergeCell ref="AY1:AZ3"/>
    <mergeCell ref="AY4:AZ4"/>
    <mergeCell ref="BC1:BD3"/>
    <mergeCell ref="BC4:BD4"/>
    <mergeCell ref="BG1:BH3"/>
    <mergeCell ref="BG4:BH4"/>
    <mergeCell ref="AU2:AV2"/>
    <mergeCell ref="AU3:AV3"/>
    <mergeCell ref="AU4:AV4"/>
    <mergeCell ref="AU1:AV1"/>
    <mergeCell ref="BE1:BE4"/>
    <mergeCell ref="BF1:BF4"/>
    <mergeCell ref="BK1:BL3"/>
    <mergeCell ref="BK4:BL4"/>
    <mergeCell ref="BO1:BP3"/>
    <mergeCell ref="BO4:BP4"/>
    <mergeCell ref="BV1:BW3"/>
    <mergeCell ref="BV4:BW4"/>
    <mergeCell ref="BZ1:CA3"/>
    <mergeCell ref="BZ4:CA4"/>
    <mergeCell ref="CD1:CE3"/>
    <mergeCell ref="CD4:CE4"/>
    <mergeCell ref="BY1:BY4"/>
    <mergeCell ref="CB1:CB4"/>
    <mergeCell ref="CC1:CC4"/>
    <mergeCell ref="BM1:BM4"/>
    <mergeCell ref="BN1:BN4"/>
    <mergeCell ref="BT1:BT4"/>
    <mergeCell ref="BU1:BU4"/>
    <mergeCell ref="BX1:BX4"/>
    <mergeCell ref="CH1:CI3"/>
    <mergeCell ref="CH4:CI4"/>
    <mergeCell ref="CL1:CM3"/>
    <mergeCell ref="CL4:CM4"/>
    <mergeCell ref="CS1:CT3"/>
    <mergeCell ref="CS4:CT4"/>
    <mergeCell ref="CW1:CX3"/>
    <mergeCell ref="CW4:CX4"/>
    <mergeCell ref="DA1:DB3"/>
    <mergeCell ref="DA4:DB4"/>
    <mergeCell ref="DE1:DF3"/>
    <mergeCell ref="DE4:DF4"/>
    <mergeCell ref="DI1:DJ3"/>
    <mergeCell ref="DI4:DJ4"/>
    <mergeCell ref="DP1:DQ3"/>
    <mergeCell ref="DP4:DQ4"/>
    <mergeCell ref="DT1:DU3"/>
    <mergeCell ref="DT4:DU4"/>
    <mergeCell ref="DX1:DY3"/>
    <mergeCell ref="DX4:DY4"/>
    <mergeCell ref="DG1:DG4"/>
    <mergeCell ref="DN1:DN4"/>
    <mergeCell ref="DO1:DO4"/>
    <mergeCell ref="DL3:DM3"/>
    <mergeCell ref="DL4:DM4"/>
    <mergeCell ref="DL1:DM1"/>
    <mergeCell ref="EM1:EN3"/>
    <mergeCell ref="EM4:EN4"/>
    <mergeCell ref="EQ1:ER3"/>
    <mergeCell ref="EQ4:ER4"/>
    <mergeCell ref="EU1:EV3"/>
    <mergeCell ref="EU4:EV4"/>
    <mergeCell ref="ET1:ET4"/>
    <mergeCell ref="ES1:ES4"/>
    <mergeCell ref="EK1:EK4"/>
    <mergeCell ref="GZ2:HA2"/>
    <mergeCell ref="GZ3:HA3"/>
    <mergeCell ref="GZ4:HA4"/>
    <mergeCell ref="IA4:IB4"/>
    <mergeCell ref="IE1:IF3"/>
    <mergeCell ref="IE4:IF4"/>
    <mergeCell ref="II1:IJ3"/>
    <mergeCell ref="II4:IJ4"/>
    <mergeCell ref="IM1:IN3"/>
    <mergeCell ref="IM4:IN4"/>
    <mergeCell ref="HH4:HI4"/>
    <mergeCell ref="HL1:HM3"/>
    <mergeCell ref="HL4:HM4"/>
    <mergeCell ref="HP1:HQ3"/>
    <mergeCell ref="HP4:HQ4"/>
    <mergeCell ref="HJ1:HJ4"/>
    <mergeCell ref="HK1:HK4"/>
    <mergeCell ref="HC1:HC4"/>
    <mergeCell ref="HF1:HF4"/>
    <mergeCell ref="HN1:HN4"/>
    <mergeCell ref="HR1:HR4"/>
    <mergeCell ref="HS1:HS4"/>
    <mergeCell ref="HY1:HY4"/>
    <mergeCell ref="HZ1:HZ4"/>
    <mergeCell ref="KT1:KT4"/>
    <mergeCell ref="KX1:KX4"/>
    <mergeCell ref="KY1:KY4"/>
    <mergeCell ref="IQ1:IR3"/>
    <mergeCell ref="IQ4:IR4"/>
    <mergeCell ref="IL1:IL4"/>
    <mergeCell ref="IX1:IY3"/>
    <mergeCell ref="IX4:IY4"/>
    <mergeCell ref="JB1:JC3"/>
    <mergeCell ref="JB4:JC4"/>
    <mergeCell ref="JF1:JG3"/>
    <mergeCell ref="JF4:JG4"/>
    <mergeCell ref="IT1:IU1"/>
    <mergeCell ref="IT2:IU2"/>
    <mergeCell ref="IT3:IU3"/>
    <mergeCell ref="IZ1:IZ4"/>
    <mergeCell ref="JA1:JA4"/>
    <mergeCell ref="IT4:IU4"/>
    <mergeCell ref="IW1:IW4"/>
    <mergeCell ref="IO1:IO4"/>
    <mergeCell ref="IV1:IV4"/>
    <mergeCell ref="KR1:KS3"/>
    <mergeCell ref="KR4:KS4"/>
    <mergeCell ref="KV1:KW3"/>
  </mergeCells>
  <printOptions horizontalCentered="1"/>
  <pageMargins left="0.25" right="0.25" top="0.21" bottom="0.09" header="0.11" footer="0.09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4"/>
  <dimension ref="A1:EZ35"/>
  <sheetViews>
    <sheetView workbookViewId="0">
      <selection activeCell="L5" sqref="L5"/>
    </sheetView>
  </sheetViews>
  <sheetFormatPr baseColWidth="10" defaultColWidth="4.6640625" defaultRowHeight="14.4"/>
  <cols>
    <col min="1" max="2" width="18.6640625" style="1" customWidth="1"/>
    <col min="3" max="22" width="4.6640625" style="1" customWidth="1"/>
    <col min="23" max="23" width="4.6640625" style="103"/>
    <col min="24" max="25" width="18.6640625" style="1" customWidth="1"/>
    <col min="26" max="45" width="4.6640625" style="1" customWidth="1"/>
    <col min="46" max="46" width="4.6640625" style="103"/>
    <col min="47" max="48" width="18.6640625" style="1" customWidth="1"/>
    <col min="49" max="55" width="4.6640625" style="1" customWidth="1"/>
    <col min="56" max="56" width="4.6640625" style="1"/>
    <col min="57" max="63" width="4.6640625" style="1" customWidth="1"/>
    <col min="64" max="64" width="4.6640625" style="1"/>
    <col min="65" max="68" width="4.6640625" style="1" customWidth="1"/>
    <col min="69" max="69" width="4.6640625" style="103"/>
    <col min="70" max="71" width="18.6640625" style="1" customWidth="1"/>
    <col min="72" max="91" width="4.6640625" style="1" customWidth="1"/>
    <col min="92" max="92" width="4.6640625" style="103"/>
    <col min="93" max="94" width="18.6640625" style="1" customWidth="1"/>
    <col min="95" max="96" width="4.6640625" style="1" customWidth="1"/>
    <col min="97" max="98" width="4.6640625" style="1"/>
    <col min="99" max="107" width="4.6640625" style="1" customWidth="1"/>
    <col min="108" max="110" width="4.6640625" style="1"/>
    <col min="111" max="114" width="4.6640625" style="1" customWidth="1"/>
    <col min="115" max="115" width="4.6640625" style="103"/>
    <col min="116" max="117" width="18.6640625" style="1" customWidth="1"/>
    <col min="118" max="119" width="4.6640625" style="1" customWidth="1"/>
    <col min="120" max="121" width="4.6640625" style="1"/>
    <col min="122" max="137" width="4.6640625" style="1" customWidth="1"/>
    <col min="138" max="138" width="4.6640625" style="103"/>
    <col min="139" max="140" width="18.6640625" style="1" customWidth="1"/>
    <col min="141" max="155" width="4.6640625" style="1" customWidth="1"/>
    <col min="156" max="156" width="4.6640625" style="1"/>
    <col min="157" max="160" width="4.6640625" customWidth="1"/>
    <col min="162" max="163" width="18.6640625" customWidth="1"/>
    <col min="164" max="183" width="4.6640625" customWidth="1"/>
    <col min="185" max="186" width="18.6640625" customWidth="1"/>
    <col min="187" max="206" width="4.6640625" customWidth="1"/>
    <col min="208" max="209" width="18.6640625" customWidth="1"/>
    <col min="210" max="229" width="4.6640625" customWidth="1"/>
    <col min="231" max="232" width="18.6640625" customWidth="1"/>
    <col min="233" max="252" width="4.6640625" customWidth="1"/>
    <col min="254" max="255" width="18.6640625" customWidth="1"/>
    <col min="256" max="275" width="4.6640625" customWidth="1"/>
    <col min="277" max="278" width="18.6640625" customWidth="1"/>
    <col min="279" max="298" width="4.6640625" customWidth="1"/>
    <col min="300" max="301" width="18.6640625" customWidth="1"/>
    <col min="302" max="321" width="4.6640625" customWidth="1"/>
    <col min="323" max="324" width="18.6640625" customWidth="1"/>
    <col min="325" max="344" width="4.6640625" customWidth="1"/>
    <col min="346" max="347" width="18.6640625" customWidth="1"/>
    <col min="348" max="367" width="4.6640625" customWidth="1"/>
    <col min="369" max="370" width="18.6640625" customWidth="1"/>
    <col min="371" max="390" width="4.6640625" customWidth="1"/>
    <col min="392" max="393" width="18.6640625" customWidth="1"/>
    <col min="394" max="413" width="4.6640625" customWidth="1"/>
    <col min="415" max="416" width="18.6640625" customWidth="1"/>
    <col min="417" max="436" width="4.6640625" customWidth="1"/>
    <col min="438" max="439" width="18.6640625" customWidth="1"/>
    <col min="440" max="459" width="4.6640625" customWidth="1"/>
    <col min="461" max="462" width="18.6640625" customWidth="1"/>
    <col min="463" max="482" width="4.6640625" customWidth="1"/>
    <col min="484" max="485" width="18.6640625" customWidth="1"/>
    <col min="486" max="499" width="4.6640625" customWidth="1"/>
    <col min="500" max="505" width="0" hidden="1" customWidth="1"/>
    <col min="507" max="528" width="0" hidden="1" customWidth="1"/>
    <col min="530" max="551" width="0" hidden="1" customWidth="1"/>
    <col min="553" max="574" width="0" hidden="1" customWidth="1"/>
  </cols>
  <sheetData>
    <row r="1" spans="1:156" ht="50.25" customHeight="1">
      <c r="A1" s="246" t="s">
        <v>237</v>
      </c>
      <c r="B1" s="246"/>
      <c r="C1" s="232"/>
      <c r="D1" s="232"/>
      <c r="E1" s="244" t="str">
        <f>Livret1!B159</f>
        <v>Reconnaît les emblèmes et les symboles de la république française</v>
      </c>
      <c r="F1" s="244"/>
      <c r="G1" s="232"/>
      <c r="H1" s="232"/>
      <c r="I1" s="244" t="str">
        <f>Livret1!B161</f>
        <v>Prend la parole à bon escient</v>
      </c>
      <c r="J1" s="244"/>
      <c r="K1" s="232"/>
      <c r="L1" s="232"/>
      <c r="M1" s="244" t="str">
        <f>Livret1!B162</f>
        <v>Ecoute les autres</v>
      </c>
      <c r="N1" s="244"/>
      <c r="O1" s="232"/>
      <c r="P1" s="232"/>
      <c r="Q1" s="244" t="str">
        <f>Livret1!B163</f>
        <v>Respecte les règles de vie de la classe</v>
      </c>
      <c r="R1" s="244"/>
      <c r="S1" s="232"/>
      <c r="T1" s="232"/>
      <c r="U1" s="244" t="str">
        <f>Livret1!B164</f>
        <v>Respecte les règles de vie de l'école</v>
      </c>
      <c r="V1" s="244"/>
      <c r="W1" s="102"/>
      <c r="X1" s="240" t="s">
        <v>238</v>
      </c>
      <c r="Y1" s="240"/>
      <c r="Z1" s="232"/>
      <c r="AA1" s="232"/>
      <c r="AB1" s="244" t="str">
        <f>Livret1!B165</f>
        <v>Respecte les autres et les règles de vie collective</v>
      </c>
      <c r="AC1" s="244"/>
      <c r="AD1" s="232"/>
      <c r="AE1" s="232"/>
      <c r="AF1" s="244" t="str">
        <f>Livret1!B166</f>
        <v>Mène un travail à son terme</v>
      </c>
      <c r="AG1" s="244"/>
      <c r="AH1" s="232"/>
      <c r="AI1" s="232"/>
      <c r="AJ1" s="244" t="str">
        <f>Livret1!B167</f>
        <v>S'organise seul</v>
      </c>
      <c r="AK1" s="244"/>
      <c r="AL1" s="232"/>
      <c r="AM1" s="232"/>
      <c r="AN1" s="244" t="str">
        <f>Livret1!B168</f>
        <v>Gére le matériel</v>
      </c>
      <c r="AO1" s="244"/>
      <c r="AP1" s="232"/>
      <c r="AQ1" s="232"/>
      <c r="AR1" s="244" t="str">
        <f>Livret1!B169</f>
        <v>Travaille avec soin</v>
      </c>
      <c r="AS1" s="244"/>
      <c r="AT1" s="102"/>
      <c r="AU1" s="240" t="s">
        <v>239</v>
      </c>
      <c r="AV1" s="240"/>
      <c r="AW1" s="232"/>
      <c r="AX1" s="232"/>
      <c r="AY1" s="244" t="str">
        <f>Livret1!B170</f>
        <v>Accepte la difficulté et l'effort</v>
      </c>
      <c r="AZ1" s="244"/>
      <c r="BA1" s="232"/>
      <c r="BB1" s="232"/>
      <c r="BC1" s="244" t="str">
        <f>Livret1!B171</f>
        <v>Pratique un jeu ou un sport en respectant les règles</v>
      </c>
      <c r="BD1" s="244"/>
      <c r="BE1" s="232"/>
      <c r="BF1" s="232"/>
      <c r="BG1" s="244" t="str">
        <f>Livret1!B172</f>
        <v>Applique les codes de la politesse dans ses relations avec ses camarades, avec les adultes à l'école et hors de l'école, avec le maître au sein de la classe</v>
      </c>
      <c r="BH1" s="244"/>
      <c r="BI1" s="232"/>
      <c r="BJ1" s="232"/>
      <c r="BK1" s="244" t="str">
        <f>Livret1!B175</f>
        <v>espace 1</v>
      </c>
      <c r="BL1" s="244"/>
      <c r="BM1" s="232"/>
      <c r="BN1" s="232"/>
      <c r="BO1" s="244" t="str">
        <f>Livret1!B176</f>
        <v>Espace 2</v>
      </c>
      <c r="BP1" s="244"/>
      <c r="BQ1" s="102"/>
      <c r="BR1" s="240" t="s">
        <v>240</v>
      </c>
      <c r="BS1" s="240"/>
      <c r="BT1" s="232"/>
      <c r="BU1" s="232"/>
      <c r="BV1" s="244" t="str">
        <f>Livret1!B177</f>
        <v>Temps 1</v>
      </c>
      <c r="BW1" s="244"/>
      <c r="BX1" s="232"/>
      <c r="BY1" s="232"/>
      <c r="BZ1" s="244" t="str">
        <f>Livret1!B178</f>
        <v>temps 2</v>
      </c>
      <c r="CA1" s="244"/>
      <c r="CB1" s="232"/>
      <c r="CC1" s="232"/>
      <c r="CD1" s="244" t="str">
        <f>Livret1!B180</f>
        <v>Vivant 1</v>
      </c>
      <c r="CE1" s="244"/>
      <c r="CF1" s="232"/>
      <c r="CG1" s="232"/>
      <c r="CH1" s="244" t="str">
        <f>Livret1!B181</f>
        <v>Vivant 2</v>
      </c>
      <c r="CI1" s="244"/>
      <c r="CJ1" s="232"/>
      <c r="CK1" s="232"/>
      <c r="CL1" s="244" t="str">
        <f>Livret1!B182</f>
        <v>Matière 1</v>
      </c>
      <c r="CM1" s="244"/>
      <c r="CN1" s="102"/>
      <c r="CO1" s="240" t="s">
        <v>241</v>
      </c>
      <c r="CP1" s="240"/>
      <c r="CQ1" s="232"/>
      <c r="CR1" s="232"/>
      <c r="CS1" s="244" t="str">
        <f>Livret1!B184</f>
        <v xml:space="preserve">Arts visuels </v>
      </c>
      <c r="CT1" s="244"/>
      <c r="CU1" s="232"/>
      <c r="CV1" s="232"/>
      <c r="CW1" s="244" t="str">
        <f>Livret1!B185</f>
        <v>Musique</v>
      </c>
      <c r="CX1" s="244"/>
      <c r="CY1" s="232"/>
      <c r="CZ1" s="232"/>
      <c r="DA1" s="244" t="str">
        <f>Livret1!B186</f>
        <v>Histoire de l'Art</v>
      </c>
      <c r="DB1" s="244"/>
      <c r="DC1" s="232"/>
      <c r="DD1" s="232"/>
      <c r="DE1" s="244" t="str">
        <f>Livret1!B187</f>
        <v>Arts 4</v>
      </c>
      <c r="DF1" s="244"/>
      <c r="DG1" s="232"/>
      <c r="DH1" s="232"/>
      <c r="DI1" s="244" t="str">
        <f>Livret1!B188</f>
        <v>Arts 5</v>
      </c>
      <c r="DJ1" s="244"/>
      <c r="DK1" s="102"/>
      <c r="DL1" s="240" t="s">
        <v>242</v>
      </c>
      <c r="DM1" s="240"/>
      <c r="DN1" s="232"/>
      <c r="DO1" s="232"/>
      <c r="DP1" s="244" t="str">
        <f>Livret1!B190</f>
        <v>Réaliser une performance</v>
      </c>
      <c r="DQ1" s="244"/>
      <c r="DR1" s="232"/>
      <c r="DS1" s="232"/>
      <c r="DT1" s="244" t="str">
        <f>Livret1!B191</f>
        <v>Déplacement</v>
      </c>
      <c r="DU1" s="244"/>
      <c r="DV1" s="232"/>
      <c r="DW1" s="232"/>
      <c r="DX1" s="244" t="str">
        <f>Livret1!B192</f>
        <v>Coopérer et s'opposer</v>
      </c>
      <c r="DY1" s="244"/>
      <c r="DZ1" s="232"/>
      <c r="EA1" s="232"/>
      <c r="EB1" s="244" t="str">
        <f>Livret1!B193</f>
        <v>Actions artistiques</v>
      </c>
      <c r="EC1" s="244"/>
      <c r="ED1" s="232"/>
      <c r="EE1" s="232"/>
      <c r="EF1" s="244" t="str">
        <f>Livret1!B194</f>
        <v>Eps 5</v>
      </c>
      <c r="EG1" s="244"/>
      <c r="EH1" s="102"/>
      <c r="EI1" s="240" t="s">
        <v>243</v>
      </c>
      <c r="EJ1" s="240"/>
      <c r="EK1" s="232"/>
      <c r="EL1" s="232"/>
      <c r="EM1" s="244" t="str">
        <f>Livret1!B196</f>
        <v>Langue 1</v>
      </c>
      <c r="EN1" s="244"/>
      <c r="EO1" s="232"/>
      <c r="EP1" s="232"/>
      <c r="EQ1" s="244" t="str">
        <f>Livret1!B197</f>
        <v>Langue 2</v>
      </c>
      <c r="ER1" s="244"/>
      <c r="ES1" s="232"/>
      <c r="ET1" s="232"/>
      <c r="EU1" s="244" t="str">
        <f>Livret1!B198</f>
        <v>Langue 3</v>
      </c>
      <c r="EV1" s="244"/>
      <c r="EW1" s="232"/>
      <c r="EX1" s="232"/>
      <c r="EY1" s="244" t="str">
        <f>Livret1!B199</f>
        <v>Langue 4</v>
      </c>
      <c r="EZ1" s="244"/>
    </row>
    <row r="2" spans="1:156" ht="27.75" customHeight="1">
      <c r="A2" s="241" t="str">
        <f>Fran!A2</f>
        <v>C2</v>
      </c>
      <c r="B2" s="241"/>
      <c r="C2" s="232"/>
      <c r="D2" s="232"/>
      <c r="E2" s="244"/>
      <c r="F2" s="244"/>
      <c r="G2" s="232"/>
      <c r="H2" s="232"/>
      <c r="I2" s="244"/>
      <c r="J2" s="244"/>
      <c r="K2" s="232"/>
      <c r="L2" s="232"/>
      <c r="M2" s="244"/>
      <c r="N2" s="244"/>
      <c r="O2" s="232"/>
      <c r="P2" s="232"/>
      <c r="Q2" s="244"/>
      <c r="R2" s="244"/>
      <c r="S2" s="232"/>
      <c r="T2" s="232"/>
      <c r="U2" s="244"/>
      <c r="V2" s="244"/>
      <c r="W2" s="102"/>
      <c r="X2" s="241" t="str">
        <f>$A2</f>
        <v>C2</v>
      </c>
      <c r="Y2" s="241"/>
      <c r="Z2" s="232"/>
      <c r="AA2" s="232"/>
      <c r="AB2" s="244"/>
      <c r="AC2" s="244"/>
      <c r="AD2" s="232"/>
      <c r="AE2" s="232"/>
      <c r="AF2" s="244"/>
      <c r="AG2" s="244"/>
      <c r="AH2" s="232"/>
      <c r="AI2" s="232"/>
      <c r="AJ2" s="244"/>
      <c r="AK2" s="244"/>
      <c r="AL2" s="232"/>
      <c r="AM2" s="232"/>
      <c r="AN2" s="244"/>
      <c r="AO2" s="244"/>
      <c r="AP2" s="232"/>
      <c r="AQ2" s="232"/>
      <c r="AR2" s="244"/>
      <c r="AS2" s="244"/>
      <c r="AT2" s="102"/>
      <c r="AU2" s="241" t="str">
        <f>$A2</f>
        <v>C2</v>
      </c>
      <c r="AV2" s="241"/>
      <c r="AW2" s="232"/>
      <c r="AX2" s="232"/>
      <c r="AY2" s="244"/>
      <c r="AZ2" s="244"/>
      <c r="BA2" s="232"/>
      <c r="BB2" s="232"/>
      <c r="BC2" s="244"/>
      <c r="BD2" s="244"/>
      <c r="BE2" s="232"/>
      <c r="BF2" s="232"/>
      <c r="BG2" s="244"/>
      <c r="BH2" s="244"/>
      <c r="BI2" s="232"/>
      <c r="BJ2" s="232"/>
      <c r="BK2" s="244"/>
      <c r="BL2" s="244"/>
      <c r="BM2" s="232"/>
      <c r="BN2" s="232"/>
      <c r="BO2" s="244"/>
      <c r="BP2" s="244"/>
      <c r="BQ2" s="102"/>
      <c r="BR2" s="241" t="str">
        <f>$A2</f>
        <v>C2</v>
      </c>
      <c r="BS2" s="241"/>
      <c r="BT2" s="232"/>
      <c r="BU2" s="232"/>
      <c r="BV2" s="244"/>
      <c r="BW2" s="244"/>
      <c r="BX2" s="232"/>
      <c r="BY2" s="232"/>
      <c r="BZ2" s="244"/>
      <c r="CA2" s="244"/>
      <c r="CB2" s="232"/>
      <c r="CC2" s="232"/>
      <c r="CD2" s="244"/>
      <c r="CE2" s="244"/>
      <c r="CF2" s="232"/>
      <c r="CG2" s="232"/>
      <c r="CH2" s="244"/>
      <c r="CI2" s="244"/>
      <c r="CJ2" s="232"/>
      <c r="CK2" s="232"/>
      <c r="CL2" s="244"/>
      <c r="CM2" s="244"/>
      <c r="CN2" s="102"/>
      <c r="CO2" s="241" t="str">
        <f>$A2</f>
        <v>C2</v>
      </c>
      <c r="CP2" s="241"/>
      <c r="CQ2" s="232"/>
      <c r="CR2" s="232"/>
      <c r="CS2" s="244"/>
      <c r="CT2" s="244"/>
      <c r="CU2" s="232"/>
      <c r="CV2" s="232"/>
      <c r="CW2" s="244"/>
      <c r="CX2" s="244"/>
      <c r="CY2" s="232"/>
      <c r="CZ2" s="232"/>
      <c r="DA2" s="244"/>
      <c r="DB2" s="244"/>
      <c r="DC2" s="232"/>
      <c r="DD2" s="232"/>
      <c r="DE2" s="244"/>
      <c r="DF2" s="244"/>
      <c r="DG2" s="232"/>
      <c r="DH2" s="232"/>
      <c r="DI2" s="244"/>
      <c r="DJ2" s="244"/>
      <c r="DK2" s="102"/>
      <c r="DL2" s="241" t="str">
        <f>$A2</f>
        <v>C2</v>
      </c>
      <c r="DM2" s="241"/>
      <c r="DN2" s="232"/>
      <c r="DO2" s="232"/>
      <c r="DP2" s="244"/>
      <c r="DQ2" s="244"/>
      <c r="DR2" s="232"/>
      <c r="DS2" s="232"/>
      <c r="DT2" s="244"/>
      <c r="DU2" s="244"/>
      <c r="DV2" s="232"/>
      <c r="DW2" s="232"/>
      <c r="DX2" s="244"/>
      <c r="DY2" s="244"/>
      <c r="DZ2" s="232"/>
      <c r="EA2" s="232"/>
      <c r="EB2" s="244"/>
      <c r="EC2" s="244"/>
      <c r="ED2" s="232"/>
      <c r="EE2" s="232"/>
      <c r="EF2" s="244"/>
      <c r="EG2" s="244"/>
      <c r="EH2" s="102"/>
      <c r="EI2" s="241" t="str">
        <f>$A2</f>
        <v>C2</v>
      </c>
      <c r="EJ2" s="241"/>
      <c r="EK2" s="232"/>
      <c r="EL2" s="232"/>
      <c r="EM2" s="244"/>
      <c r="EN2" s="244"/>
      <c r="EO2" s="232"/>
      <c r="EP2" s="232"/>
      <c r="EQ2" s="244"/>
      <c r="ER2" s="244"/>
      <c r="ES2" s="232"/>
      <c r="ET2" s="232"/>
      <c r="EU2" s="244"/>
      <c r="EV2" s="244"/>
      <c r="EW2" s="232"/>
      <c r="EX2" s="232"/>
      <c r="EY2" s="244"/>
      <c r="EZ2" s="244"/>
    </row>
    <row r="3" spans="1:156" ht="20.25" customHeight="1">
      <c r="A3" s="242" t="str">
        <f>Fran!A3</f>
        <v>2010 - 2011</v>
      </c>
      <c r="B3" s="242"/>
      <c r="C3" s="232"/>
      <c r="D3" s="232"/>
      <c r="E3" s="244"/>
      <c r="F3" s="244"/>
      <c r="G3" s="232"/>
      <c r="H3" s="232"/>
      <c r="I3" s="244"/>
      <c r="J3" s="244"/>
      <c r="K3" s="232"/>
      <c r="L3" s="232"/>
      <c r="M3" s="244"/>
      <c r="N3" s="244"/>
      <c r="O3" s="232"/>
      <c r="P3" s="232"/>
      <c r="Q3" s="244"/>
      <c r="R3" s="244"/>
      <c r="S3" s="232"/>
      <c r="T3" s="232"/>
      <c r="U3" s="244"/>
      <c r="V3" s="244"/>
      <c r="W3" s="102"/>
      <c r="X3" s="242" t="str">
        <f>$A3</f>
        <v>2010 - 2011</v>
      </c>
      <c r="Y3" s="242"/>
      <c r="Z3" s="232"/>
      <c r="AA3" s="232"/>
      <c r="AB3" s="244"/>
      <c r="AC3" s="244"/>
      <c r="AD3" s="232"/>
      <c r="AE3" s="232"/>
      <c r="AF3" s="244"/>
      <c r="AG3" s="244"/>
      <c r="AH3" s="232"/>
      <c r="AI3" s="232"/>
      <c r="AJ3" s="244"/>
      <c r="AK3" s="244"/>
      <c r="AL3" s="232"/>
      <c r="AM3" s="232"/>
      <c r="AN3" s="244"/>
      <c r="AO3" s="244"/>
      <c r="AP3" s="232"/>
      <c r="AQ3" s="232"/>
      <c r="AR3" s="244"/>
      <c r="AS3" s="244"/>
      <c r="AT3" s="102"/>
      <c r="AU3" s="242" t="str">
        <f>$A3</f>
        <v>2010 - 2011</v>
      </c>
      <c r="AV3" s="242"/>
      <c r="AW3" s="232"/>
      <c r="AX3" s="232"/>
      <c r="AY3" s="244"/>
      <c r="AZ3" s="244"/>
      <c r="BA3" s="232"/>
      <c r="BB3" s="232"/>
      <c r="BC3" s="244"/>
      <c r="BD3" s="244"/>
      <c r="BE3" s="232"/>
      <c r="BF3" s="232"/>
      <c r="BG3" s="244"/>
      <c r="BH3" s="244"/>
      <c r="BI3" s="232"/>
      <c r="BJ3" s="232"/>
      <c r="BK3" s="244"/>
      <c r="BL3" s="244"/>
      <c r="BM3" s="232"/>
      <c r="BN3" s="232"/>
      <c r="BO3" s="244"/>
      <c r="BP3" s="244"/>
      <c r="BQ3" s="102"/>
      <c r="BR3" s="242" t="str">
        <f>$A3</f>
        <v>2010 - 2011</v>
      </c>
      <c r="BS3" s="242"/>
      <c r="BT3" s="232"/>
      <c r="BU3" s="232"/>
      <c r="BV3" s="244"/>
      <c r="BW3" s="244"/>
      <c r="BX3" s="232"/>
      <c r="BY3" s="232"/>
      <c r="BZ3" s="244"/>
      <c r="CA3" s="244"/>
      <c r="CB3" s="232"/>
      <c r="CC3" s="232"/>
      <c r="CD3" s="244"/>
      <c r="CE3" s="244"/>
      <c r="CF3" s="232"/>
      <c r="CG3" s="232"/>
      <c r="CH3" s="244"/>
      <c r="CI3" s="244"/>
      <c r="CJ3" s="232"/>
      <c r="CK3" s="232"/>
      <c r="CL3" s="244"/>
      <c r="CM3" s="244"/>
      <c r="CN3" s="102"/>
      <c r="CO3" s="242" t="str">
        <f>$A3</f>
        <v>2010 - 2011</v>
      </c>
      <c r="CP3" s="242"/>
      <c r="CQ3" s="232"/>
      <c r="CR3" s="232"/>
      <c r="CS3" s="244"/>
      <c r="CT3" s="244"/>
      <c r="CU3" s="232"/>
      <c r="CV3" s="232"/>
      <c r="CW3" s="244"/>
      <c r="CX3" s="244"/>
      <c r="CY3" s="232"/>
      <c r="CZ3" s="232"/>
      <c r="DA3" s="244"/>
      <c r="DB3" s="244"/>
      <c r="DC3" s="232"/>
      <c r="DD3" s="232"/>
      <c r="DE3" s="244"/>
      <c r="DF3" s="244"/>
      <c r="DG3" s="232"/>
      <c r="DH3" s="232"/>
      <c r="DI3" s="244"/>
      <c r="DJ3" s="244"/>
      <c r="DK3" s="102"/>
      <c r="DL3" s="242" t="str">
        <f>$A3</f>
        <v>2010 - 2011</v>
      </c>
      <c r="DM3" s="242"/>
      <c r="DN3" s="232"/>
      <c r="DO3" s="232"/>
      <c r="DP3" s="244"/>
      <c r="DQ3" s="244"/>
      <c r="DR3" s="232"/>
      <c r="DS3" s="232"/>
      <c r="DT3" s="244"/>
      <c r="DU3" s="244"/>
      <c r="DV3" s="232"/>
      <c r="DW3" s="232"/>
      <c r="DX3" s="244"/>
      <c r="DY3" s="244"/>
      <c r="DZ3" s="232"/>
      <c r="EA3" s="232"/>
      <c r="EB3" s="244"/>
      <c r="EC3" s="244"/>
      <c r="ED3" s="232"/>
      <c r="EE3" s="232"/>
      <c r="EF3" s="244"/>
      <c r="EG3" s="244"/>
      <c r="EH3" s="102"/>
      <c r="EI3" s="242" t="str">
        <f>$A3</f>
        <v>2010 - 2011</v>
      </c>
      <c r="EJ3" s="242"/>
      <c r="EK3" s="232"/>
      <c r="EL3" s="232"/>
      <c r="EM3" s="244"/>
      <c r="EN3" s="244"/>
      <c r="EO3" s="232"/>
      <c r="EP3" s="232"/>
      <c r="EQ3" s="244"/>
      <c r="ER3" s="244"/>
      <c r="ES3" s="232"/>
      <c r="ET3" s="232"/>
      <c r="EU3" s="244"/>
      <c r="EV3" s="244"/>
      <c r="EW3" s="232"/>
      <c r="EX3" s="232"/>
      <c r="EY3" s="244"/>
      <c r="EZ3" s="244"/>
    </row>
    <row r="4" spans="1:156" ht="20.25" customHeight="1">
      <c r="A4" s="243" t="str">
        <f>Fran!A4</f>
        <v>1er Trimestre</v>
      </c>
      <c r="B4" s="243"/>
      <c r="C4" s="232"/>
      <c r="D4" s="232"/>
      <c r="E4" s="245">
        <v>133</v>
      </c>
      <c r="F4" s="245"/>
      <c r="G4" s="232"/>
      <c r="H4" s="232"/>
      <c r="I4" s="245">
        <v>134</v>
      </c>
      <c r="J4" s="245"/>
      <c r="K4" s="232"/>
      <c r="L4" s="232"/>
      <c r="M4" s="245">
        <v>135</v>
      </c>
      <c r="N4" s="245"/>
      <c r="O4" s="232"/>
      <c r="P4" s="232"/>
      <c r="Q4" s="245">
        <v>136</v>
      </c>
      <c r="R4" s="245"/>
      <c r="S4" s="232"/>
      <c r="T4" s="232"/>
      <c r="U4" s="245">
        <v>137</v>
      </c>
      <c r="V4" s="245"/>
      <c r="W4" s="102"/>
      <c r="X4" s="243" t="str">
        <f>$A4</f>
        <v>1er Trimestre</v>
      </c>
      <c r="Y4" s="243"/>
      <c r="Z4" s="232"/>
      <c r="AA4" s="232"/>
      <c r="AB4" s="245">
        <v>138</v>
      </c>
      <c r="AC4" s="245"/>
      <c r="AD4" s="232"/>
      <c r="AE4" s="232"/>
      <c r="AF4" s="245">
        <v>139</v>
      </c>
      <c r="AG4" s="245"/>
      <c r="AH4" s="232"/>
      <c r="AI4" s="232"/>
      <c r="AJ4" s="245">
        <v>140</v>
      </c>
      <c r="AK4" s="245"/>
      <c r="AL4" s="232"/>
      <c r="AM4" s="232"/>
      <c r="AN4" s="245">
        <v>141</v>
      </c>
      <c r="AO4" s="245"/>
      <c r="AP4" s="232"/>
      <c r="AQ4" s="232"/>
      <c r="AR4" s="245">
        <v>142</v>
      </c>
      <c r="AS4" s="245"/>
      <c r="AT4" s="102"/>
      <c r="AU4" s="243" t="str">
        <f>$A4</f>
        <v>1er Trimestre</v>
      </c>
      <c r="AV4" s="243"/>
      <c r="AW4" s="232"/>
      <c r="AX4" s="232"/>
      <c r="AY4" s="245">
        <v>143</v>
      </c>
      <c r="AZ4" s="245"/>
      <c r="BA4" s="232"/>
      <c r="BB4" s="232"/>
      <c r="BC4" s="245">
        <v>144</v>
      </c>
      <c r="BD4" s="245"/>
      <c r="BE4" s="232"/>
      <c r="BF4" s="232"/>
      <c r="BG4" s="245">
        <v>145</v>
      </c>
      <c r="BH4" s="245"/>
      <c r="BI4" s="232"/>
      <c r="BJ4" s="232"/>
      <c r="BK4" s="245">
        <v>146</v>
      </c>
      <c r="BL4" s="245"/>
      <c r="BM4" s="232"/>
      <c r="BN4" s="232"/>
      <c r="BO4" s="245">
        <v>147</v>
      </c>
      <c r="BP4" s="245"/>
      <c r="BQ4" s="102"/>
      <c r="BR4" s="243" t="str">
        <f>$A4</f>
        <v>1er Trimestre</v>
      </c>
      <c r="BS4" s="243"/>
      <c r="BT4" s="232"/>
      <c r="BU4" s="232"/>
      <c r="BV4" s="245">
        <v>148</v>
      </c>
      <c r="BW4" s="245"/>
      <c r="BX4" s="232"/>
      <c r="BY4" s="232"/>
      <c r="BZ4" s="245">
        <v>149</v>
      </c>
      <c r="CA4" s="245"/>
      <c r="CB4" s="232"/>
      <c r="CC4" s="232"/>
      <c r="CD4" s="245">
        <v>150</v>
      </c>
      <c r="CE4" s="245"/>
      <c r="CF4" s="232"/>
      <c r="CG4" s="232"/>
      <c r="CH4" s="245">
        <v>151</v>
      </c>
      <c r="CI4" s="245"/>
      <c r="CJ4" s="232"/>
      <c r="CK4" s="232"/>
      <c r="CL4" s="245">
        <v>152</v>
      </c>
      <c r="CM4" s="245"/>
      <c r="CN4" s="102"/>
      <c r="CO4" s="243" t="str">
        <f>$A4</f>
        <v>1er Trimestre</v>
      </c>
      <c r="CP4" s="243"/>
      <c r="CQ4" s="232"/>
      <c r="CR4" s="232"/>
      <c r="CS4" s="245">
        <v>153</v>
      </c>
      <c r="CT4" s="245"/>
      <c r="CU4" s="232"/>
      <c r="CV4" s="232"/>
      <c r="CW4" s="245">
        <v>154</v>
      </c>
      <c r="CX4" s="245"/>
      <c r="CY4" s="232"/>
      <c r="CZ4" s="232"/>
      <c r="DA4" s="245">
        <v>155</v>
      </c>
      <c r="DB4" s="245"/>
      <c r="DC4" s="232"/>
      <c r="DD4" s="232"/>
      <c r="DE4" s="245">
        <v>156</v>
      </c>
      <c r="DF4" s="245"/>
      <c r="DG4" s="232"/>
      <c r="DH4" s="232"/>
      <c r="DI4" s="245">
        <v>157</v>
      </c>
      <c r="DJ4" s="245"/>
      <c r="DK4" s="102"/>
      <c r="DL4" s="243" t="str">
        <f>$A4</f>
        <v>1er Trimestre</v>
      </c>
      <c r="DM4" s="243"/>
      <c r="DN4" s="232"/>
      <c r="DO4" s="232"/>
      <c r="DP4" s="245">
        <v>158</v>
      </c>
      <c r="DQ4" s="245"/>
      <c r="DR4" s="232"/>
      <c r="DS4" s="232"/>
      <c r="DT4" s="245">
        <v>159</v>
      </c>
      <c r="DU4" s="245"/>
      <c r="DV4" s="232"/>
      <c r="DW4" s="232"/>
      <c r="DX4" s="245">
        <v>160</v>
      </c>
      <c r="DY4" s="245"/>
      <c r="DZ4" s="232"/>
      <c r="EA4" s="232"/>
      <c r="EB4" s="245">
        <v>161</v>
      </c>
      <c r="EC4" s="245"/>
      <c r="ED4" s="232"/>
      <c r="EE4" s="232"/>
      <c r="EF4" s="245">
        <v>162</v>
      </c>
      <c r="EG4" s="245"/>
      <c r="EH4" s="102"/>
      <c r="EI4" s="243" t="str">
        <f>$A4</f>
        <v>1er Trimestre</v>
      </c>
      <c r="EJ4" s="243"/>
      <c r="EK4" s="232"/>
      <c r="EL4" s="232"/>
      <c r="EM4" s="245">
        <v>163</v>
      </c>
      <c r="EN4" s="245"/>
      <c r="EO4" s="232"/>
      <c r="EP4" s="232"/>
      <c r="EQ4" s="245">
        <v>164</v>
      </c>
      <c r="ER4" s="245"/>
      <c r="ES4" s="232"/>
      <c r="ET4" s="232"/>
      <c r="EU4" s="245">
        <v>165</v>
      </c>
      <c r="EV4" s="245"/>
      <c r="EW4" s="232"/>
      <c r="EX4" s="232"/>
      <c r="EY4" s="245">
        <v>166</v>
      </c>
      <c r="EZ4" s="245"/>
    </row>
    <row r="5" spans="1:156">
      <c r="A5" s="5"/>
      <c r="B5" s="6" t="s">
        <v>0</v>
      </c>
      <c r="C5" s="186"/>
      <c r="D5" s="23"/>
      <c r="E5" s="187" t="s">
        <v>1</v>
      </c>
      <c r="F5" s="187"/>
      <c r="G5" s="23"/>
      <c r="H5" s="23"/>
      <c r="I5" s="187" t="s">
        <v>1</v>
      </c>
      <c r="J5" s="187"/>
      <c r="K5" s="23"/>
      <c r="L5" s="23"/>
      <c r="M5" s="187" t="s">
        <v>1</v>
      </c>
      <c r="N5" s="187"/>
      <c r="O5" s="23"/>
      <c r="P5" s="23"/>
      <c r="Q5" s="187" t="s">
        <v>1</v>
      </c>
      <c r="R5" s="187"/>
      <c r="S5" s="23"/>
      <c r="T5" s="23"/>
      <c r="U5" s="187" t="s">
        <v>1</v>
      </c>
      <c r="V5" s="187"/>
      <c r="X5" s="5"/>
      <c r="Y5" s="6" t="s">
        <v>0</v>
      </c>
      <c r="Z5" s="43"/>
      <c r="AA5" s="23"/>
      <c r="AB5" s="5" t="s">
        <v>1</v>
      </c>
      <c r="AC5" s="5"/>
      <c r="AD5" s="27"/>
      <c r="AE5" s="23"/>
      <c r="AF5" s="187" t="s">
        <v>1</v>
      </c>
      <c r="AG5" s="187"/>
      <c r="AH5" s="23">
        <v>20</v>
      </c>
      <c r="AI5" s="23">
        <v>20</v>
      </c>
      <c r="AJ5" s="5" t="s">
        <v>1</v>
      </c>
      <c r="AK5" s="5"/>
      <c r="AL5" s="27"/>
      <c r="AM5" s="23">
        <v>10</v>
      </c>
      <c r="AN5" s="5" t="s">
        <v>1</v>
      </c>
      <c r="AO5" s="5"/>
      <c r="AP5" s="27"/>
      <c r="AQ5" s="23"/>
      <c r="AR5" s="5" t="s">
        <v>1</v>
      </c>
      <c r="AS5" s="5"/>
      <c r="AU5" s="5"/>
      <c r="AV5" s="6" t="s">
        <v>0</v>
      </c>
      <c r="AW5" s="43"/>
      <c r="AX5" s="23"/>
      <c r="AY5" s="5" t="s">
        <v>1</v>
      </c>
      <c r="AZ5" s="5"/>
      <c r="BA5" s="27"/>
      <c r="BB5" s="23"/>
      <c r="BC5" s="5" t="s">
        <v>1</v>
      </c>
      <c r="BD5" s="5"/>
      <c r="BE5" s="27"/>
      <c r="BF5" s="23">
        <v>20</v>
      </c>
      <c r="BG5" s="5" t="s">
        <v>1</v>
      </c>
      <c r="BH5" s="5"/>
      <c r="BI5" s="27"/>
      <c r="BJ5" s="23"/>
      <c r="BK5" s="5" t="s">
        <v>1</v>
      </c>
      <c r="BL5" s="5"/>
      <c r="BM5" s="27"/>
      <c r="BN5" s="23">
        <v>53</v>
      </c>
      <c r="BO5" s="5" t="s">
        <v>1</v>
      </c>
      <c r="BP5" s="5"/>
      <c r="BR5" s="5"/>
      <c r="BS5" s="6" t="s">
        <v>0</v>
      </c>
      <c r="BT5" s="43"/>
      <c r="BU5" s="23">
        <v>20</v>
      </c>
      <c r="BV5" s="5" t="s">
        <v>1</v>
      </c>
      <c r="BW5" s="5"/>
      <c r="BX5" s="27"/>
      <c r="BY5" s="23"/>
      <c r="BZ5" s="5" t="s">
        <v>1</v>
      </c>
      <c r="CA5" s="5"/>
      <c r="CB5" s="27"/>
      <c r="CC5" s="23">
        <v>20</v>
      </c>
      <c r="CD5" s="5" t="s">
        <v>1</v>
      </c>
      <c r="CE5" s="5"/>
      <c r="CF5" s="27">
        <v>20</v>
      </c>
      <c r="CG5" s="23">
        <v>20</v>
      </c>
      <c r="CH5" s="5" t="s">
        <v>1</v>
      </c>
      <c r="CI5" s="5"/>
      <c r="CJ5" s="27"/>
      <c r="CK5" s="23"/>
      <c r="CL5" s="5" t="s">
        <v>1</v>
      </c>
      <c r="CM5" s="5"/>
      <c r="CO5" s="5"/>
      <c r="CP5" s="6" t="s">
        <v>0</v>
      </c>
      <c r="CQ5" s="43"/>
      <c r="CR5" s="23"/>
      <c r="CS5" s="5" t="s">
        <v>1</v>
      </c>
      <c r="CT5" s="5"/>
      <c r="CU5" s="27"/>
      <c r="CV5" s="23">
        <v>20</v>
      </c>
      <c r="CW5" s="5" t="s">
        <v>1</v>
      </c>
      <c r="CX5" s="5"/>
      <c r="CY5" s="27"/>
      <c r="CZ5" s="23"/>
      <c r="DA5" s="5" t="s">
        <v>1</v>
      </c>
      <c r="DB5" s="5"/>
      <c r="DC5" s="27"/>
      <c r="DD5" s="23"/>
      <c r="DE5" s="5" t="s">
        <v>1</v>
      </c>
      <c r="DF5" s="5"/>
      <c r="DG5" s="27"/>
      <c r="DH5" s="23"/>
      <c r="DI5" s="5" t="s">
        <v>1</v>
      </c>
      <c r="DJ5" s="5"/>
      <c r="DL5" s="5"/>
      <c r="DM5" s="6" t="s">
        <v>0</v>
      </c>
      <c r="DN5" s="43"/>
      <c r="DO5" s="23">
        <v>20</v>
      </c>
      <c r="DP5" s="5" t="s">
        <v>1</v>
      </c>
      <c r="DQ5" s="5"/>
      <c r="DR5" s="27"/>
      <c r="DS5" s="23"/>
      <c r="DT5" s="5" t="s">
        <v>1</v>
      </c>
      <c r="DU5" s="5"/>
      <c r="DV5" s="27"/>
      <c r="DW5" s="23"/>
      <c r="DX5" s="5" t="s">
        <v>1</v>
      </c>
      <c r="DY5" s="5"/>
      <c r="DZ5" s="27"/>
      <c r="EA5" s="23"/>
      <c r="EB5" s="5" t="s">
        <v>1</v>
      </c>
      <c r="EC5" s="5"/>
      <c r="ED5" s="27"/>
      <c r="EE5" s="23"/>
      <c r="EF5" s="5" t="s">
        <v>1</v>
      </c>
      <c r="EG5" s="5"/>
      <c r="EI5" s="5"/>
      <c r="EJ5" s="6" t="s">
        <v>0</v>
      </c>
      <c r="EK5" s="43"/>
      <c r="EL5" s="23"/>
      <c r="EM5" s="5" t="s">
        <v>1</v>
      </c>
      <c r="EN5" s="5"/>
      <c r="EO5" s="27"/>
      <c r="EP5" s="23"/>
      <c r="EQ5" s="5" t="s">
        <v>1</v>
      </c>
      <c r="ER5" s="5"/>
      <c r="ES5" s="27"/>
      <c r="ET5" s="23"/>
      <c r="EU5" s="5" t="s">
        <v>1</v>
      </c>
      <c r="EV5" s="5"/>
      <c r="EW5" s="27"/>
      <c r="EX5" s="23"/>
      <c r="EY5" s="5" t="s">
        <v>1</v>
      </c>
      <c r="EZ5" s="5"/>
    </row>
    <row r="6" spans="1:156">
      <c r="A6" s="39" t="str">
        <f>IF(ISBLANK(Fran!A6)," ",Fran!A6)</f>
        <v>Nom 1</v>
      </c>
      <c r="B6" s="40" t="str">
        <f>IF(ISBLANK(Fran!B6)," ",Fran!B6)</f>
        <v>Prénom 1</v>
      </c>
      <c r="C6" s="188"/>
      <c r="D6" s="189"/>
      <c r="E6" s="190" t="str">
        <f t="shared" ref="E6:E35" si="0">IF(OR(AND(ISBLANK(D6),ISBLANK(C6)),AND(ISBLANK(D$5),ISBLANK(C$5)))," ",IF(OR(AND(ISNUMBER(C6),C6&gt;C$5),AND(ISNUMBER(D6),D6&gt;D$5)),"E",IF(OR(AND(C6="abs",D6="abs"),AND(ISBLANK(C6),D6="abs"),AND(ISBLANK(D6),C6="abs")),"abs",IF(OR(AND(D6="abs",C6&gt;C$5),AND(C6="abs",D6&gt;D$5)),"E",IF(OR(C6="abs",ISBLANK(C6)),D6/D$5*100,IF(OR(ISBLANK(D6),D6="abs"),C6/C$5*100,IF(OR(C6&gt;C$5,D6&gt;D$5),"E",(C6+D6)/(C$5+D$5)*100)))))))</f>
        <v/>
      </c>
      <c r="F6" s="191" t="str">
        <f t="shared" ref="F6:F29" si="1">IF(E6=" "," ",IF(E6="E"," ",IF(E6="abs"," ",IF(E6&gt;=75,"X",IF(E6&gt;=50,"/",".")))))</f>
        <v/>
      </c>
      <c r="G6" s="189"/>
      <c r="H6" s="189"/>
      <c r="I6" s="190" t="str">
        <f t="shared" ref="I6:I35" si="2">IF(OR(AND(ISBLANK(H6),ISBLANK(G6)),AND(ISBLANK(H$5),ISBLANK(G$5)))," ",IF(OR(AND(ISNUMBER(G6),G6&gt;G$5),AND(ISNUMBER(H6),H6&gt;H$5)),"E",IF(OR(AND(G6="abs",H6="abs"),AND(ISBLANK(G6),H6="abs"),AND(ISBLANK(H6),G6="abs")),"abs",IF(OR(AND(H6="abs",G6&gt;G$5),AND(G6="abs",H6&gt;H$5)),"E",IF(OR(G6="abs",ISBLANK(G6)),H6/H$5*100,IF(OR(ISBLANK(H6),H6="abs"),G6/G$5*100,IF(OR(G6&gt;G$5,H6&gt;H$5),"E",(G6+H6)/(G$5+H$5)*100)))))))</f>
        <v/>
      </c>
      <c r="J6" s="191" t="str">
        <f t="shared" ref="J6:J29" si="3">IF(I6=" "," ",IF(I6="E"," ",IF(I6="abs"," ",IF(I6&gt;=75,"X",IF(I6&gt;=50,"/",".")))))</f>
        <v/>
      </c>
      <c r="K6" s="189"/>
      <c r="L6" s="189"/>
      <c r="M6" s="190" t="str">
        <f t="shared" ref="M6:M14" si="4">IF(OR(AND(ISBLANK(L6),ISBLANK(K6)),AND(ISBLANK(L$5),ISBLANK(K$5)))," ",IF(OR(AND(ISNUMBER(K6),K6&gt;K$5),AND(ISNUMBER(L6),L6&gt;L$5)),"E",IF(OR(AND(K6="abs",L6="abs"),AND(ISBLANK(K6),L6="abs"),AND(ISBLANK(L6),K6="abs")),"abs",IF(OR(AND(L6="abs",K6&gt;K$5),AND(K6="abs",L6&gt;L$5)),"E",IF(OR(K6="abs",ISBLANK(K6)),L6/L$5*100,IF(OR(ISBLANK(L6),L6="abs"),K6/K$5*100,IF(OR(K6&gt;K$5,L6&gt;L$5),"E",(K6+L6)/(K$5+L$5)*100)))))))</f>
        <v/>
      </c>
      <c r="N6" s="191" t="str">
        <f t="shared" ref="N6:N29" si="5">IF(M6=" "," ",IF(M6="E"," ",IF(M6="abs"," ",IF(M6&gt;=75,"X",IF(M6&gt;=50,"/",".")))))</f>
        <v/>
      </c>
      <c r="O6" s="189"/>
      <c r="P6" s="189"/>
      <c r="Q6" s="190" t="str">
        <f t="shared" ref="Q6:Q35" si="6">IF(OR(AND(ISBLANK(P6),ISBLANK(O6)),AND(ISBLANK(P$5),ISBLANK(O$5)))," ",IF(OR(AND(ISNUMBER(O6),O6&gt;O$5),AND(ISNUMBER(P6),P6&gt;P$5)),"E",IF(OR(AND(O6="abs",P6="abs"),AND(ISBLANK(O6),P6="abs"),AND(ISBLANK(P6),O6="abs")),"abs",IF(OR(AND(P6="abs",O6&gt;O$5),AND(O6="abs",P6&gt;P$5)),"E",IF(OR(O6="abs",ISBLANK(O6)),P6/P$5*100,IF(OR(ISBLANK(P6),P6="abs"),O6/O$5*100,IF(OR(O6&gt;O$5,P6&gt;P$5),"E",(O6+P6)/(O$5+P$5)*100)))))))</f>
        <v/>
      </c>
      <c r="R6" s="191" t="str">
        <f t="shared" ref="R6:R35" si="7">IF(Q6=" "," ",IF(Q6="E"," ",IF(Q6="abs"," ",IF(Q6&gt;=75,"X",IF(Q6&gt;=50,"/",".")))))</f>
        <v/>
      </c>
      <c r="S6" s="189"/>
      <c r="T6" s="189"/>
      <c r="U6" s="190" t="str">
        <f t="shared" ref="U6:U35" si="8">IF(OR(AND(ISBLANK(T6),ISBLANK(S6)),AND(ISBLANK(T$5),ISBLANK(S$5)))," ",IF(OR(AND(ISNUMBER(S6),S6&gt;S$5),AND(ISNUMBER(T6),T6&gt;T$5)),"E",IF(OR(AND(S6="abs",T6="abs"),AND(ISBLANK(S6),T6="abs"),AND(ISBLANK(T6),S6="abs")),"abs",IF(OR(AND(T6="abs",S6&gt;S$5),AND(S6="abs",T6&gt;T$5)),"E",IF(OR(S6="abs",ISBLANK(S6)),T6/T$5*100,IF(OR(ISBLANK(T6),T6="abs"),S6/S$5*100,IF(OR(S6&gt;S$5,T6&gt;T$5),"E",(S6+T6)/(S$5+T$5)*100)))))))</f>
        <v/>
      </c>
      <c r="V6" s="191" t="str">
        <f t="shared" ref="V6:V29" si="9">IF(U6=" "," ",IF(U6="E"," ",IF(U6="abs"," ",IF(U6&gt;=75,"X",IF(U6&gt;=50,"/",".")))))</f>
        <v/>
      </c>
      <c r="W6" s="106"/>
      <c r="X6" s="39" t="str">
        <f>IF(ISBLANK(Fran!A6)," ",Fran!A6)</f>
        <v>Nom 1</v>
      </c>
      <c r="Y6" s="40" t="str">
        <f>IF(ISBLANK(Fran!B6)," ",Fran!B6)</f>
        <v>Prénom 1</v>
      </c>
      <c r="Z6" s="44"/>
      <c r="AA6" s="189"/>
      <c r="AB6" s="190" t="str">
        <f t="shared" ref="AB6:AB35" si="10">IF(OR(AND(ISBLANK(AA6),ISBLANK(Z6)),AND(ISBLANK(AA$5),ISBLANK(Z$5)))," ",IF(OR(AND(ISNUMBER(Z6),Z6&gt;Z$5),AND(ISNUMBER(AA6),AA6&gt;AA$5)),"E",IF(OR(AND(Z6="abs",AA6="abs"),AND(ISBLANK(Z6),AA6="abs"),AND(ISBLANK(AA6),Z6="abs")),"abs",IF(OR(AND(AA6="abs",Z6&gt;Z$5),AND(Z6="abs",AA6&gt;AA$5)),"E",IF(OR(Z6="abs",ISBLANK(Z6)),AA6/AA$5*100,IF(OR(ISBLANK(AA6),AA6="abs"),Z6/Z$5*100,IF(OR(Z6&gt;Z$5,AA6&gt;AA$5),"E",(Z6+AA6)/(Z$5+AA$5)*100)))))))</f>
        <v/>
      </c>
      <c r="AC6" s="191" t="str">
        <f t="shared" ref="AC6:AC35" si="11">IF(AB6=" "," ",IF(AB6="E"," ",IF(AB6="abs"," ",IF(AB6&gt;=75,"X",IF(AB6&gt;=50,"/",".")))))</f>
        <v/>
      </c>
      <c r="AD6" s="189"/>
      <c r="AE6" s="189"/>
      <c r="AF6" s="190" t="str">
        <f t="shared" ref="AF6:AF35" si="12">IF(OR(AND(ISBLANK(AE6),ISBLANK(AD6)),AND(ISBLANK(AE$5),ISBLANK(AD$5)))," ",IF(OR(AND(ISNUMBER(AD6),AD6&gt;AD$5),AND(ISNUMBER(AE6),AE6&gt;AE$5)),"E",IF(OR(AND(AD6="abs",AE6="abs"),AND(ISBLANK(AD6),AE6="abs"),AND(ISBLANK(AE6),AD6="abs")),"abs",IF(OR(AND(AE6="abs",AD6&gt;AD$5),AND(AD6="abs",AE6&gt;AE$5)),"E",IF(OR(AD6="abs",ISBLANK(AD6)),AE6/AE$5*100,IF(OR(ISBLANK(AE6),AE6="abs"),AD6/AD$5*100,IF(OR(AD6&gt;AD$5,AE6&gt;AE$5),"E",(AD6+AE6)/(AD$5+AE$5)*100)))))))</f>
        <v/>
      </c>
      <c r="AG6" s="191" t="str">
        <f t="shared" ref="AG6:AG35" si="13">IF(AF6=" "," ",IF(AF6="E"," ",IF(AF6="abs"," ",IF(AF6&gt;=75,"X",IF(AF6&gt;=50,"/",".")))))</f>
        <v/>
      </c>
      <c r="AH6" s="189">
        <v>12</v>
      </c>
      <c r="AI6" s="189">
        <v>23</v>
      </c>
      <c r="AJ6" s="190" t="str">
        <f t="shared" ref="AJ6:AJ35" si="14">IF(OR(AND(ISBLANK(AI6),ISBLANK(AH6)),AND(ISBLANK(AI$5),ISBLANK(AH$5)))," ",IF(OR(AND(ISNUMBER(AH6),AH6&gt;AH$5),AND(ISNUMBER(AI6),AI6&gt;AI$5)),"E",IF(OR(AND(AH6="abs",AI6="abs"),AND(ISBLANK(AH6),AI6="abs"),AND(ISBLANK(AI6),AH6="abs")),"abs",IF(OR(AND(AI6="abs",AH6&gt;AH$5),AND(AH6="abs",AI6&gt;AI$5)),"E",IF(OR(AH6="abs",ISBLANK(AH6)),AI6/AI$5*100,IF(OR(ISBLANK(AI6),AI6="abs"),AH6/AH$5*100,IF(OR(AH6&gt;AH$5,AI6&gt;AI$5),"E",(AH6+AI6)/(AH$5+AI$5)*100)))))))</f>
        <v>E</v>
      </c>
      <c r="AK6" s="191" t="str">
        <f t="shared" ref="AK6:AK35" si="15">IF(AJ6=" "," ",IF(AJ6="E"," ",IF(AJ6="abs"," ",IF(AJ6&gt;=75,"X",IF(AJ6&gt;=50,"/",".")))))</f>
        <v/>
      </c>
      <c r="AL6" s="189"/>
      <c r="AM6" s="189">
        <v>9</v>
      </c>
      <c r="AN6" s="190">
        <f t="shared" ref="AN6:AN35" si="16">IF(OR(AND(ISBLANK(AM6),ISBLANK(AL6)),AND(ISBLANK(AM$5),ISBLANK(AL$5)))," ",IF(OR(AND(ISNUMBER(AL6),AL6&gt;AL$5),AND(ISNUMBER(AM6),AM6&gt;AM$5)),"E",IF(OR(AND(AL6="abs",AM6="abs"),AND(ISBLANK(AL6),AM6="abs"),AND(ISBLANK(AM6),AL6="abs")),"abs",IF(OR(AND(AM6="abs",AL6&gt;AL$5),AND(AL6="abs",AM6&gt;AM$5)),"E",IF(OR(AL6="abs",ISBLANK(AL6)),AM6/AM$5*100,IF(OR(ISBLANK(AM6),AM6="abs"),AL6/AL$5*100,IF(OR(AL6&gt;AL$5,AM6&gt;AM$5),"E",(AL6+AM6)/(AL$5+AM$5)*100)))))))</f>
        <v>90</v>
      </c>
      <c r="AO6" s="191" t="str">
        <f t="shared" ref="AO6:AO35" si="17">IF(AN6=" "," ",IF(AN6="E"," ",IF(AN6="abs"," ",IF(AN6&gt;=75,"X",IF(AN6&gt;=50,"/",".")))))</f>
        <v>X</v>
      </c>
      <c r="AP6" s="189"/>
      <c r="AQ6" s="189"/>
      <c r="AR6" s="190" t="str">
        <f t="shared" ref="AR6:AR35" si="18">IF(OR(AND(ISBLANK(AQ6),ISBLANK(AP6)),AND(ISBLANK(AQ$5),ISBLANK(AP$5)))," ",IF(OR(AND(ISNUMBER(AP6),AP6&gt;AP$5),AND(ISNUMBER(AQ6),AQ6&gt;AQ$5)),"E",IF(OR(AND(AP6="abs",AQ6="abs"),AND(ISBLANK(AP6),AQ6="abs"),AND(ISBLANK(AQ6),AP6="abs")),"abs",IF(OR(AND(AQ6="abs",AP6&gt;AP$5),AND(AP6="abs",AQ6&gt;AQ$5)),"E",IF(OR(AP6="abs",ISBLANK(AP6)),AQ6/AQ$5*100,IF(OR(ISBLANK(AQ6),AQ6="abs"),AP6/AP$5*100,IF(OR(AP6&gt;AP$5,AQ6&gt;AQ$5),"E",(AP6+AQ6)/(AP$5+AQ$5)*100)))))))</f>
        <v/>
      </c>
      <c r="AS6" s="48" t="str">
        <f>IF(AR6=" "," ",IF(AR6="E"," ",IF(AR6="abs"," ",IF(AR6&gt;=75,"X",IF(AR6&gt;=50,"/",".")))))</f>
        <v/>
      </c>
      <c r="AT6" s="106"/>
      <c r="AU6" s="39" t="str">
        <f>IF(ISBLANK(Fran!X6)," ",Fran!X6)</f>
        <v>Nom 1</v>
      </c>
      <c r="AV6" s="40" t="str">
        <f>IF(ISBLANK(Fran!Y6)," ",Fran!Y6)</f>
        <v>Prénom 1</v>
      </c>
      <c r="AW6" s="44"/>
      <c r="AX6" s="189"/>
      <c r="AY6" s="190" t="str">
        <f t="shared" ref="AY6:AY35" si="19">IF(OR(AND(ISBLANK(AX6),ISBLANK(AW6)),AND(ISBLANK(AX$5),ISBLANK(AW$5)))," ",IF(OR(AND(ISNUMBER(AW6),AW6&gt;AW$5),AND(ISNUMBER(AX6),AX6&gt;AX$5)),"E",IF(OR(AND(AW6="abs",AX6="abs"),AND(ISBLANK(AW6),AX6="abs"),AND(ISBLANK(AX6),AW6="abs")),"abs",IF(OR(AND(AX6="abs",AW6&gt;AW$5),AND(AW6="abs",AX6&gt;AX$5)),"E",IF(OR(AW6="abs",ISBLANK(AW6)),AX6/AX$5*100,IF(OR(ISBLANK(AX6),AX6="abs"),AW6/AW$5*100,IF(OR(AW6&gt;AW$5,AX6&gt;AX$5),"E",(AW6+AX6)/(AW$5+AX$5)*100)))))))</f>
        <v/>
      </c>
      <c r="AZ6" s="191" t="str">
        <f t="shared" ref="AZ6:AZ35" si="20">IF(AY6=" "," ",IF(AY6="E"," ",IF(AY6="abs"," ",IF(AY6&gt;=75,"X",IF(AY6&gt;=50,"/",".")))))</f>
        <v/>
      </c>
      <c r="BA6" s="189"/>
      <c r="BB6" s="189"/>
      <c r="BC6" s="190" t="str">
        <f t="shared" ref="BC6:BC35" si="21">IF(OR(AND(ISBLANK(BB6),ISBLANK(BA6)),AND(ISBLANK(BB$5),ISBLANK(BA$5)))," ",IF(OR(AND(ISNUMBER(BA6),BA6&gt;BA$5),AND(ISNUMBER(BB6),BB6&gt;BB$5)),"E",IF(OR(AND(BA6="abs",BB6="abs"),AND(ISBLANK(BA6),BB6="abs"),AND(ISBLANK(BB6),BA6="abs")),"abs",IF(OR(AND(BB6="abs",BA6&gt;BA$5),AND(BA6="abs",BB6&gt;BB$5)),"E",IF(OR(BA6="abs",ISBLANK(BA6)),BB6/BB$5*100,IF(OR(ISBLANK(BB6),BB6="abs"),BA6/BA$5*100,IF(OR(BA6&gt;BA$5,BB6&gt;BB$5),"E",(BA6+BB6)/(BA$5+BB$5)*100)))))))</f>
        <v/>
      </c>
      <c r="BD6" s="191" t="str">
        <f t="shared" ref="BD6:BD35" si="22">IF(BC6=" "," ",IF(BC6="E"," ",IF(BC6="abs"," ",IF(BC6&gt;=75,"X",IF(BC6&gt;=50,"/",".")))))</f>
        <v/>
      </c>
      <c r="BE6" s="189"/>
      <c r="BF6" s="189"/>
      <c r="BG6" s="190" t="str">
        <f t="shared" ref="BG6:BG35" si="23">IF(OR(AND(ISBLANK(BF6),ISBLANK(BE6)),AND(ISBLANK(BF$5),ISBLANK(BE$5)))," ",IF(OR(AND(ISNUMBER(BE6),BE6&gt;BE$5),AND(ISNUMBER(BF6),BF6&gt;BF$5)),"E",IF(OR(AND(BE6="abs",BF6="abs"),AND(ISBLANK(BE6),BF6="abs"),AND(ISBLANK(BF6),BE6="abs")),"abs",IF(OR(AND(BF6="abs",BE6&gt;BE$5),AND(BE6="abs",BF6&gt;BF$5)),"E",IF(OR(BE6="abs",ISBLANK(BE6)),BF6/BF$5*100,IF(OR(ISBLANK(BF6),BF6="abs"),BE6/BE$5*100,IF(OR(BE6&gt;BE$5,BF6&gt;BF$5),"E",(BE6+BF6)/(BE$5+BF$5)*100)))))))</f>
        <v/>
      </c>
      <c r="BH6" s="191" t="str">
        <f t="shared" ref="BH6:BH35" si="24">IF(BG6=" "," ",IF(BG6="E"," ",IF(BG6="abs"," ",IF(BG6&gt;=75,"X",IF(BG6&gt;=50,"/",".")))))</f>
        <v/>
      </c>
      <c r="BI6" s="189"/>
      <c r="BJ6" s="189"/>
      <c r="BK6" s="190" t="str">
        <f t="shared" ref="BK6:BK35" si="25">IF(OR(AND(ISBLANK(BJ6),ISBLANK(BI6)),AND(ISBLANK(BJ$5),ISBLANK(BI$5)))," ",IF(OR(AND(ISNUMBER(BI6),BI6&gt;BI$5),AND(ISNUMBER(BJ6),BJ6&gt;BJ$5)),"E",IF(OR(AND(BI6="abs",BJ6="abs"),AND(ISBLANK(BI6),BJ6="abs"),AND(ISBLANK(BJ6),BI6="abs")),"abs",IF(OR(AND(BJ6="abs",BI6&gt;BI$5),AND(BI6="abs",BJ6&gt;BJ$5)),"E",IF(OR(BI6="abs",ISBLANK(BI6)),BJ6/BJ$5*100,IF(OR(ISBLANK(BJ6),BJ6="abs"),BI6/BI$5*100,IF(OR(BI6&gt;BI$5,BJ6&gt;BJ$5),"E",(BI6+BJ6)/(BI$5+BJ$5)*100)))))))</f>
        <v/>
      </c>
      <c r="BL6" s="191" t="str">
        <f t="shared" ref="BL6:BL35" si="26">IF(BK6=" "," ",IF(BK6="E"," ",IF(BK6="abs"," ",IF(BK6&gt;=75,"X",IF(BK6&gt;=50,"/",".")))))</f>
        <v/>
      </c>
      <c r="BM6" s="189"/>
      <c r="BN6" s="189">
        <v>27</v>
      </c>
      <c r="BO6" s="190">
        <f t="shared" ref="BO6:BO35" si="27">IF(OR(AND(ISBLANK(BN6),ISBLANK(BM6)),AND(ISBLANK(BN$5),ISBLANK(BM$5)))," ",IF(OR(AND(ISNUMBER(BM6),BM6&gt;BM$5),AND(ISNUMBER(BN6),BN6&gt;BN$5)),"E",IF(OR(AND(BM6="abs",BN6="abs"),AND(ISBLANK(BM6),BN6="abs"),AND(ISBLANK(BN6),BM6="abs")),"abs",IF(OR(AND(BN6="abs",BM6&gt;BM$5),AND(BM6="abs",BN6&gt;BN$5)),"E",IF(OR(BM6="abs",ISBLANK(BM6)),BN6/BN$5*100,IF(OR(ISBLANK(BN6),BN6="abs"),BM6/BM$5*100,IF(OR(BM6&gt;BM$5,BN6&gt;BN$5),"E",(BM6+BN6)/(BM$5+BN$5)*100)))))))</f>
        <v>50.943396226415096</v>
      </c>
      <c r="BP6" s="48" t="str">
        <f>IF(BO6=" "," ",IF(BO6="E"," ",IF(BO6="abs"," ",IF(BO6&gt;=75,"X",IF(BO6&gt;=50,"/",".")))))</f>
        <v>/</v>
      </c>
      <c r="BQ6" s="106"/>
      <c r="BR6" s="39" t="str">
        <f>IF(ISBLANK(Fran!AU6)," ",Fran!AU6)</f>
        <v>Nom 1</v>
      </c>
      <c r="BS6" s="40" t="str">
        <f>IF(ISBLANK(Fran!AV6)," ",Fran!AV6)</f>
        <v>Prénom 1</v>
      </c>
      <c r="BT6" s="44"/>
      <c r="BU6" s="189">
        <v>15</v>
      </c>
      <c r="BV6" s="190">
        <f t="shared" ref="BV6:BV35" si="28">IF(OR(AND(ISBLANK(BU6),ISBLANK(BT6)),AND(ISBLANK(BU$5),ISBLANK(BT$5)))," ",IF(OR(AND(ISNUMBER(BT6),BT6&gt;BT$5),AND(ISNUMBER(BU6),BU6&gt;BU$5)),"E",IF(OR(AND(BT6="abs",BU6="abs"),AND(ISBLANK(BT6),BU6="abs"),AND(ISBLANK(BU6),BT6="abs")),"abs",IF(OR(AND(BU6="abs",BT6&gt;BT$5),AND(BT6="abs",BU6&gt;BU$5)),"E",IF(OR(BT6="abs",ISBLANK(BT6)),BU6/BU$5*100,IF(OR(ISBLANK(BU6),BU6="abs"),BT6/BT$5*100,IF(OR(BT6&gt;BT$5,BU6&gt;BU$5),"E",(BT6+BU6)/(BT$5+BU$5)*100)))))))</f>
        <v>75</v>
      </c>
      <c r="BW6" s="191" t="str">
        <f t="shared" ref="BW6:BW35" si="29">IF(BV6=" "," ",IF(BV6="E"," ",IF(BV6="abs"," ",IF(BV6&gt;=75,"X",IF(BV6&gt;=50,"/",".")))))</f>
        <v>X</v>
      </c>
      <c r="BX6" s="189"/>
      <c r="BY6" s="189"/>
      <c r="BZ6" s="190" t="str">
        <f t="shared" ref="BZ6:BZ35" si="30">IF(OR(AND(ISBLANK(BY6),ISBLANK(BX6)),AND(ISBLANK(BY$5),ISBLANK(BX$5)))," ",IF(OR(AND(ISNUMBER(BX6),BX6&gt;BX$5),AND(ISNUMBER(BY6),BY6&gt;BY$5)),"E",IF(OR(AND(BX6="abs",BY6="abs"),AND(ISBLANK(BX6),BY6="abs"),AND(ISBLANK(BY6),BX6="abs")),"abs",IF(OR(AND(BY6="abs",BX6&gt;BX$5),AND(BX6="abs",BY6&gt;BY$5)),"E",IF(OR(BX6="abs",ISBLANK(BX6)),BY6/BY$5*100,IF(OR(ISBLANK(BY6),BY6="abs"),BX6/BX$5*100,IF(OR(BX6&gt;BX$5,BY6&gt;BY$5),"E",(BX6+BY6)/(BX$5+BY$5)*100)))))))</f>
        <v/>
      </c>
      <c r="CA6" s="191" t="str">
        <f t="shared" ref="CA6:CA35" si="31">IF(BZ6=" "," ",IF(BZ6="E"," ",IF(BZ6="abs"," ",IF(BZ6&gt;=75,"X",IF(BZ6&gt;=50,"/",".")))))</f>
        <v/>
      </c>
      <c r="CB6" s="189"/>
      <c r="CC6" s="189">
        <v>10</v>
      </c>
      <c r="CD6" s="190">
        <f t="shared" ref="CD6:CD35" si="32">IF(OR(AND(ISBLANK(CC6),ISBLANK(CB6)),AND(ISBLANK(CC$5),ISBLANK(CB$5)))," ",IF(OR(AND(ISNUMBER(CB6),CB6&gt;CB$5),AND(ISNUMBER(CC6),CC6&gt;CC$5)),"E",IF(OR(AND(CB6="abs",CC6="abs"),AND(ISBLANK(CB6),CC6="abs"),AND(ISBLANK(CC6),CB6="abs")),"abs",IF(OR(AND(CC6="abs",CB6&gt;CB$5),AND(CB6="abs",CC6&gt;CC$5)),"E",IF(OR(CB6="abs",ISBLANK(CB6)),CC6/CC$5*100,IF(OR(ISBLANK(CC6),CC6="abs"),CB6/CB$5*100,IF(OR(CB6&gt;CB$5,CC6&gt;CC$5),"E",(CB6+CC6)/(CB$5+CC$5)*100)))))))</f>
        <v>50</v>
      </c>
      <c r="CE6" s="191" t="str">
        <f t="shared" ref="CE6:CE35" si="33">IF(CD6=" "," ",IF(CD6="E"," ",IF(CD6="abs"," ",IF(CD6&gt;=75,"X",IF(CD6&gt;=50,"/",".")))))</f>
        <v>/</v>
      </c>
      <c r="CF6" s="189"/>
      <c r="CG6" s="189">
        <v>17</v>
      </c>
      <c r="CH6" s="190">
        <f t="shared" ref="CH6:CH35" si="34">IF(OR(AND(ISBLANK(CG6),ISBLANK(CF6)),AND(ISBLANK(CG$5),ISBLANK(CF$5)))," ",IF(OR(AND(ISNUMBER(CF6),CF6&gt;CF$5),AND(ISNUMBER(CG6),CG6&gt;CG$5)),"E",IF(OR(AND(CF6="abs",CG6="abs"),AND(ISBLANK(CF6),CG6="abs"),AND(ISBLANK(CG6),CF6="abs")),"abs",IF(OR(AND(CG6="abs",CF6&gt;CF$5),AND(CF6="abs",CG6&gt;CG$5)),"E",IF(OR(CF6="abs",ISBLANK(CF6)),CG6/CG$5*100,IF(OR(ISBLANK(CG6),CG6="abs"),CF6/CF$5*100,IF(OR(CF6&gt;CF$5,CG6&gt;CG$5),"E",(CF6+CG6)/(CF$5+CG$5)*100)))))))</f>
        <v>85</v>
      </c>
      <c r="CI6" s="191" t="str">
        <f t="shared" ref="CI6:CI35" si="35">IF(CH6=" "," ",IF(CH6="E"," ",IF(CH6="abs"," ",IF(CH6&gt;=75,"X",IF(CH6&gt;=50,"/",".")))))</f>
        <v>X</v>
      </c>
      <c r="CJ6" s="189"/>
      <c r="CK6" s="189"/>
      <c r="CL6" s="190" t="str">
        <f t="shared" ref="CL6:CL35" si="36">IF(OR(AND(ISBLANK(CK6),ISBLANK(CJ6)),AND(ISBLANK(CK$5),ISBLANK(CJ$5)))," ",IF(OR(AND(ISNUMBER(CJ6),CJ6&gt;CJ$5),AND(ISNUMBER(CK6),CK6&gt;CK$5)),"E",IF(OR(AND(CJ6="abs",CK6="abs"),AND(ISBLANK(CJ6),CK6="abs"),AND(ISBLANK(CK6),CJ6="abs")),"abs",IF(OR(AND(CK6="abs",CJ6&gt;CJ$5),AND(CJ6="abs",CK6&gt;CK$5)),"E",IF(OR(CJ6="abs",ISBLANK(CJ6)),CK6/CK$5*100,IF(OR(ISBLANK(CK6),CK6="abs"),CJ6/CJ$5*100,IF(OR(CJ6&gt;CJ$5,CK6&gt;CK$5),"E",(CJ6+CK6)/(CJ$5+CK$5)*100)))))))</f>
        <v/>
      </c>
      <c r="CM6" s="48" t="str">
        <f>IF(CL6=" "," ",IF(CL6="E"," ",IF(CL6="abs"," ",IF(CL6&gt;=75,"X",IF(CL6&gt;=50,"/",".")))))</f>
        <v/>
      </c>
      <c r="CN6" s="106"/>
      <c r="CO6" s="39" t="str">
        <f>IF(ISBLANK(Fran!BR6)," ",Fran!BR6)</f>
        <v>Nom 1</v>
      </c>
      <c r="CP6" s="40" t="str">
        <f>IF(ISBLANK(Fran!BS6)," ",Fran!BS6)</f>
        <v>Prénom 1</v>
      </c>
      <c r="CQ6" s="44"/>
      <c r="CR6" s="189"/>
      <c r="CS6" s="190" t="str">
        <f t="shared" ref="CS6:CS35" si="37">IF(OR(AND(ISBLANK(CR6),ISBLANK(CQ6)),AND(ISBLANK(CR$5),ISBLANK(CQ$5)))," ",IF(OR(AND(ISNUMBER(CQ6),CQ6&gt;CQ$5),AND(ISNUMBER(CR6),CR6&gt;CR$5)),"E",IF(OR(AND(CQ6="abs",CR6="abs"),AND(ISBLANK(CQ6),CR6="abs"),AND(ISBLANK(CR6),CQ6="abs")),"abs",IF(OR(AND(CR6="abs",CQ6&gt;CQ$5),AND(CQ6="abs",CR6&gt;CR$5)),"E",IF(OR(CQ6="abs",ISBLANK(CQ6)),CR6/CR$5*100,IF(OR(ISBLANK(CR6),CR6="abs"),CQ6/CQ$5*100,IF(OR(CQ6&gt;CQ$5,CR6&gt;CR$5),"E",(CQ6+CR6)/(CQ$5+CR$5)*100)))))))</f>
        <v/>
      </c>
      <c r="CT6" s="191" t="str">
        <f t="shared" ref="CT6:CT35" si="38">IF(CS6=" "," ",IF(CS6="E"," ",IF(CS6="abs"," ",IF(CS6&gt;=75,"X",IF(CS6&gt;=50,"/",".")))))</f>
        <v/>
      </c>
      <c r="CU6" s="189"/>
      <c r="CV6" s="189">
        <v>12</v>
      </c>
      <c r="CW6" s="190">
        <f t="shared" ref="CW6:CW35" si="39">IF(OR(AND(ISBLANK(CV6),ISBLANK(CU6)),AND(ISBLANK(CV$5),ISBLANK(CU$5)))," ",IF(OR(AND(ISNUMBER(CU6),CU6&gt;CU$5),AND(ISNUMBER(CV6),CV6&gt;CV$5)),"E",IF(OR(AND(CU6="abs",CV6="abs"),AND(ISBLANK(CU6),CV6="abs"),AND(ISBLANK(CV6),CU6="abs")),"abs",IF(OR(AND(CV6="abs",CU6&gt;CU$5),AND(CU6="abs",CV6&gt;CV$5)),"E",IF(OR(CU6="abs",ISBLANK(CU6)),CV6/CV$5*100,IF(OR(ISBLANK(CV6),CV6="abs"),CU6/CU$5*100,IF(OR(CU6&gt;CU$5,CV6&gt;CV$5),"E",(CU6+CV6)/(CU$5+CV$5)*100)))))))</f>
        <v>60</v>
      </c>
      <c r="CX6" s="191" t="str">
        <f t="shared" ref="CX6:CX35" si="40">IF(CW6=" "," ",IF(CW6="E"," ",IF(CW6="abs"," ",IF(CW6&gt;=75,"X",IF(CW6&gt;=50,"/",".")))))</f>
        <v>/</v>
      </c>
      <c r="CY6" s="189"/>
      <c r="CZ6" s="189"/>
      <c r="DA6" s="190" t="str">
        <f t="shared" ref="DA6:DA35" si="41">IF(OR(AND(ISBLANK(CZ6),ISBLANK(CY6)),AND(ISBLANK(CZ$5),ISBLANK(CY$5)))," ",IF(OR(AND(ISNUMBER(CY6),CY6&gt;CY$5),AND(ISNUMBER(CZ6),CZ6&gt;CZ$5)),"E",IF(OR(AND(CY6="abs",CZ6="abs"),AND(ISBLANK(CY6),CZ6="abs"),AND(ISBLANK(CZ6),CY6="abs")),"abs",IF(OR(AND(CZ6="abs",CY6&gt;CY$5),AND(CY6="abs",CZ6&gt;CZ$5)),"E",IF(OR(CY6="abs",ISBLANK(CY6)),CZ6/CZ$5*100,IF(OR(ISBLANK(CZ6),CZ6="abs"),CY6/CY$5*100,IF(OR(CY6&gt;CY$5,CZ6&gt;CZ$5),"E",(CY6+CZ6)/(CY$5+CZ$5)*100)))))))</f>
        <v/>
      </c>
      <c r="DB6" s="191" t="str">
        <f t="shared" ref="DB6:DB35" si="42">IF(DA6=" "," ",IF(DA6="E"," ",IF(DA6="abs"," ",IF(DA6&gt;=75,"X",IF(DA6&gt;=50,"/",".")))))</f>
        <v/>
      </c>
      <c r="DC6" s="189"/>
      <c r="DD6" s="189"/>
      <c r="DE6" s="190" t="str">
        <f t="shared" ref="DE6:DE35" si="43">IF(OR(AND(ISBLANK(DD6),ISBLANK(DC6)),AND(ISBLANK(DD$5),ISBLANK(DC$5)))," ",IF(OR(AND(ISNUMBER(DC6),DC6&gt;DC$5),AND(ISNUMBER(DD6),DD6&gt;DD$5)),"E",IF(OR(AND(DC6="abs",DD6="abs"),AND(ISBLANK(DC6),DD6="abs"),AND(ISBLANK(DD6),DC6="abs")),"abs",IF(OR(AND(DD6="abs",DC6&gt;DC$5),AND(DC6="abs",DD6&gt;DD$5)),"E",IF(OR(DC6="abs",ISBLANK(DC6)),DD6/DD$5*100,IF(OR(ISBLANK(DD6),DD6="abs"),DC6/DC$5*100,IF(OR(DC6&gt;DC$5,DD6&gt;DD$5),"E",(DC6+DD6)/(DC$5+DD$5)*100)))))))</f>
        <v/>
      </c>
      <c r="DF6" s="191" t="str">
        <f t="shared" ref="DF6:DF35" si="44">IF(DE6=" "," ",IF(DE6="E"," ",IF(DE6="abs"," ",IF(DE6&gt;=75,"X",IF(DE6&gt;=50,"/",".")))))</f>
        <v/>
      </c>
      <c r="DG6" s="189"/>
      <c r="DH6" s="189"/>
      <c r="DI6" s="190" t="str">
        <f t="shared" ref="DI6:DI35" si="45">IF(OR(AND(ISBLANK(DH6),ISBLANK(DG6)),AND(ISBLANK(DH$5),ISBLANK(DG$5)))," ",IF(OR(AND(ISNUMBER(DG6),DG6&gt;DG$5),AND(ISNUMBER(DH6),DH6&gt;DH$5)),"E",IF(OR(AND(DG6="abs",DH6="abs"),AND(ISBLANK(DG6),DH6="abs"),AND(ISBLANK(DH6),DG6="abs")),"abs",IF(OR(AND(DH6="abs",DG6&gt;DG$5),AND(DG6="abs",DH6&gt;DH$5)),"E",IF(OR(DG6="abs",ISBLANK(DG6)),DH6/DH$5*100,IF(OR(ISBLANK(DH6),DH6="abs"),DG6/DG$5*100,IF(OR(DG6&gt;DG$5,DH6&gt;DH$5),"E",(DG6+DH6)/(DG$5+DH$5)*100)))))))</f>
        <v/>
      </c>
      <c r="DJ6" s="48" t="str">
        <f>IF(DI6=" "," ",IF(DI6="E"," ",IF(DI6="abs"," ",IF(DI6&gt;=75,"X",IF(DI6&gt;=50,"/",".")))))</f>
        <v/>
      </c>
      <c r="DK6" s="106"/>
      <c r="DL6" s="39" t="str">
        <f>IF(ISBLANK(Fran!$A6)," ",Fran!$A6)</f>
        <v>Nom 1</v>
      </c>
      <c r="DM6" s="40" t="str">
        <f>IF(ISBLANK(Fran!$B6)," ",Fran!$B6)</f>
        <v>Prénom 1</v>
      </c>
      <c r="DN6" s="44"/>
      <c r="DO6" s="189"/>
      <c r="DP6" s="190" t="str">
        <f t="shared" ref="DP6:DP35" si="46">IF(OR(AND(ISBLANK(DO6),ISBLANK(DN6)),AND(ISBLANK(DO$5),ISBLANK(DN$5)))," ",IF(OR(AND(ISNUMBER(DN6),DN6&gt;DN$5),AND(ISNUMBER(DO6),DO6&gt;DO$5)),"E",IF(OR(AND(DN6="abs",DO6="abs"),AND(ISBLANK(DN6),DO6="abs"),AND(ISBLANK(DO6),DN6="abs")),"abs",IF(OR(AND(DO6="abs",DN6&gt;DN$5),AND(DN6="abs",DO6&gt;DO$5)),"E",IF(OR(DN6="abs",ISBLANK(DN6)),DO6/DO$5*100,IF(OR(ISBLANK(DO6),DO6="abs"),DN6/DN$5*100,IF(OR(DN6&gt;DN$5,DO6&gt;DO$5),"E",(DN6+DO6)/(DN$5+DO$5)*100)))))))</f>
        <v/>
      </c>
      <c r="DQ6" s="191" t="str">
        <f t="shared" ref="DQ6:DQ35" si="47">IF(DP6=" "," ",IF(DP6="E"," ",IF(DP6="abs"," ",IF(DP6&gt;=75,"X",IF(DP6&gt;=50,"/",".")))))</f>
        <v/>
      </c>
      <c r="DR6" s="189"/>
      <c r="DS6" s="189"/>
      <c r="DT6" s="190" t="str">
        <f t="shared" ref="DT6:DT35" si="48">IF(OR(AND(ISBLANK(DS6),ISBLANK(DR6)),AND(ISBLANK(DS$5),ISBLANK(DR$5)))," ",IF(OR(AND(ISNUMBER(DR6),DR6&gt;DR$5),AND(ISNUMBER(DS6),DS6&gt;DS$5)),"E",IF(OR(AND(DR6="abs",DS6="abs"),AND(ISBLANK(DR6),DS6="abs"),AND(ISBLANK(DS6),DR6="abs")),"abs",IF(OR(AND(DS6="abs",DR6&gt;DR$5),AND(DR6="abs",DS6&gt;DS$5)),"E",IF(OR(DR6="abs",ISBLANK(DR6)),DS6/DS$5*100,IF(OR(ISBLANK(DS6),DS6="abs"),DR6/DR$5*100,IF(OR(DR6&gt;DR$5,DS6&gt;DS$5),"E",(DR6+DS6)/(DR$5+DS$5)*100)))))))</f>
        <v/>
      </c>
      <c r="DU6" s="191" t="str">
        <f t="shared" ref="DU6:DU35" si="49">IF(DT6=" "," ",IF(DT6="E"," ",IF(DT6="abs"," ",IF(DT6&gt;=75,"X",IF(DT6&gt;=50,"/",".")))))</f>
        <v/>
      </c>
      <c r="DV6" s="189"/>
      <c r="DW6" s="189"/>
      <c r="DX6" s="190" t="str">
        <f t="shared" ref="DX6:DX35" si="50">IF(OR(AND(ISBLANK(DW6),ISBLANK(DV6)),AND(ISBLANK(DW$5),ISBLANK(DV$5)))," ",IF(OR(AND(ISNUMBER(DV6),DV6&gt;DV$5),AND(ISNUMBER(DW6),DW6&gt;DW$5)),"E",IF(OR(AND(DV6="abs",DW6="abs"),AND(ISBLANK(DV6),DW6="abs"),AND(ISBLANK(DW6),DV6="abs")),"abs",IF(OR(AND(DW6="abs",DV6&gt;DV$5),AND(DV6="abs",DW6&gt;DW$5)),"E",IF(OR(DV6="abs",ISBLANK(DV6)),DW6/DW$5*100,IF(OR(ISBLANK(DW6),DW6="abs"),DV6/DV$5*100,IF(OR(DV6&gt;DV$5,DW6&gt;DW$5),"E",(DV6+DW6)/(DV$5+DW$5)*100)))))))</f>
        <v/>
      </c>
      <c r="DY6" s="191" t="str">
        <f t="shared" ref="DY6:DY35" si="51">IF(DX6=" "," ",IF(DX6="E"," ",IF(DX6="abs"," ",IF(DX6&gt;=75,"X",IF(DX6&gt;=50,"/",".")))))</f>
        <v/>
      </c>
      <c r="DZ6" s="189"/>
      <c r="EA6" s="189"/>
      <c r="EB6" s="190" t="str">
        <f t="shared" ref="EB6:EB35" si="52">IF(OR(AND(ISBLANK(EA6),ISBLANK(DZ6)),AND(ISBLANK(EA$5),ISBLANK(DZ$5)))," ",IF(OR(AND(ISNUMBER(DZ6),DZ6&gt;DZ$5),AND(ISNUMBER(EA6),EA6&gt;EA$5)),"E",IF(OR(AND(DZ6="abs",EA6="abs"),AND(ISBLANK(DZ6),EA6="abs"),AND(ISBLANK(EA6),DZ6="abs")),"abs",IF(OR(AND(EA6="abs",DZ6&gt;DZ$5),AND(DZ6="abs",EA6&gt;EA$5)),"E",IF(OR(DZ6="abs",ISBLANK(DZ6)),EA6/EA$5*100,IF(OR(ISBLANK(EA6),EA6="abs"),DZ6/DZ$5*100,IF(OR(DZ6&gt;DZ$5,EA6&gt;EA$5),"E",(DZ6+EA6)/(DZ$5+EA$5)*100)))))))</f>
        <v/>
      </c>
      <c r="EC6" s="191" t="str">
        <f t="shared" ref="EC6:EC35" si="53">IF(EB6=" "," ",IF(EB6="E"," ",IF(EB6="abs"," ",IF(EB6&gt;=75,"X",IF(EB6&gt;=50,"/",".")))))</f>
        <v/>
      </c>
      <c r="ED6" s="189"/>
      <c r="EE6" s="189"/>
      <c r="EF6" s="190" t="str">
        <f t="shared" ref="EF6:EF35" si="54">IF(OR(AND(ISBLANK(EE6),ISBLANK(ED6)),AND(ISBLANK(EE$5),ISBLANK(ED$5)))," ",IF(OR(AND(ISNUMBER(ED6),ED6&gt;ED$5),AND(ISNUMBER(EE6),EE6&gt;EE$5)),"E",IF(OR(AND(ED6="abs",EE6="abs"),AND(ISBLANK(ED6),EE6="abs"),AND(ISBLANK(EE6),ED6="abs")),"abs",IF(OR(AND(EE6="abs",ED6&gt;ED$5),AND(ED6="abs",EE6&gt;EE$5)),"E",IF(OR(ED6="abs",ISBLANK(ED6)),EE6/EE$5*100,IF(OR(ISBLANK(EE6),EE6="abs"),ED6/ED$5*100,IF(OR(ED6&gt;ED$5,EE6&gt;EE$5),"E",(ED6+EE6)/(ED$5+EE$5)*100)))))))</f>
        <v/>
      </c>
      <c r="EG6" s="48" t="str">
        <f t="shared" ref="EG6:EG33" si="55">IF(EF6=" "," ",IF(EF6="E"," ",IF(EF6="abs"," ",IF(EF6&gt;=75,"X",IF(EF6&gt;=50,"/",".")))))</f>
        <v/>
      </c>
      <c r="EH6" s="106"/>
      <c r="EI6" s="39" t="str">
        <f>IF(ISBLANK(Fran!$A6)," ",Fran!$A6)</f>
        <v>Nom 1</v>
      </c>
      <c r="EJ6" s="40" t="str">
        <f>IF(ISBLANK(Fran!$B6)," ",Fran!$B6)</f>
        <v>Prénom 1</v>
      </c>
      <c r="EK6" s="188"/>
      <c r="EL6" s="189"/>
      <c r="EM6" s="190" t="str">
        <f t="shared" ref="EM6:EM35" si="56">IF(OR(AND(ISBLANK(EL6),ISBLANK(EK6)),AND(ISBLANK(EL$5),ISBLANK(EK$5)))," ",IF(OR(AND(ISNUMBER(EK6),EK6&gt;EK$5),AND(ISNUMBER(EL6),EL6&gt;EL$5)),"E",IF(OR(AND(EK6="abs",EL6="abs"),AND(ISBLANK(EK6),EL6="abs"),AND(ISBLANK(EL6),EK6="abs")),"abs",IF(OR(AND(EL6="abs",EK6&gt;EK$5),AND(EK6="abs",EL6&gt;EL$5)),"E",IF(OR(EK6="abs",ISBLANK(EK6)),EL6/EL$5*100,IF(OR(ISBLANK(EL6),EL6="abs"),EK6/EK$5*100,IF(OR(EK6&gt;EK$5,EL6&gt;EL$5),"E",(EK6+EL6)/(EK$5+EL$5)*100)))))))</f>
        <v/>
      </c>
      <c r="EN6" s="191" t="str">
        <f t="shared" ref="EN6:EN35" si="57">IF(EM6=" "," ",IF(EM6="E"," ",IF(EM6="abs"," ",IF(EM6&gt;=75,"X",IF(EM6&gt;=50,"/",".")))))</f>
        <v/>
      </c>
      <c r="EO6" s="189"/>
      <c r="EP6" s="189"/>
      <c r="EQ6" s="190" t="str">
        <f t="shared" ref="EQ6:EQ35" si="58">IF(OR(AND(ISBLANK(EP6),ISBLANK(EO6)),AND(ISBLANK(EP$5),ISBLANK(EO$5)))," ",IF(OR(AND(ISNUMBER(EO6),EO6&gt;EO$5),AND(ISNUMBER(EP6),EP6&gt;EP$5)),"E",IF(OR(AND(EO6="abs",EP6="abs"),AND(ISBLANK(EO6),EP6="abs"),AND(ISBLANK(EP6),EO6="abs")),"abs",IF(OR(AND(EP6="abs",EO6&gt;EO$5),AND(EO6="abs",EP6&gt;EP$5)),"E",IF(OR(EO6="abs",ISBLANK(EO6)),EP6/EP$5*100,IF(OR(ISBLANK(EP6),EP6="abs"),EO6/EO$5*100,IF(OR(EO6&gt;EO$5,EP6&gt;EP$5),"E",(EO6+EP6)/(EO$5+EP$5)*100)))))))</f>
        <v/>
      </c>
      <c r="ER6" s="191" t="str">
        <f t="shared" ref="ER6:ER35" si="59">IF(EQ6=" "," ",IF(EQ6="E"," ",IF(EQ6="abs"," ",IF(EQ6&gt;=75,"X",IF(EQ6&gt;=50,"/",".")))))</f>
        <v/>
      </c>
      <c r="ES6" s="189"/>
      <c r="ET6" s="189"/>
      <c r="EU6" s="190" t="str">
        <f t="shared" ref="EU6:EU35" si="60">IF(OR(AND(ISBLANK(ET6),ISBLANK(ES6)),AND(ISBLANK(ET$5),ISBLANK(ES$5)))," ",IF(OR(AND(ISNUMBER(ES6),ES6&gt;ES$5),AND(ISNUMBER(ET6),ET6&gt;ET$5)),"E",IF(OR(AND(ES6="abs",ET6="abs"),AND(ISBLANK(ES6),ET6="abs"),AND(ISBLANK(ET6),ES6="abs")),"abs",IF(OR(AND(ET6="abs",ES6&gt;ES$5),AND(ES6="abs",ET6&gt;ET$5)),"E",IF(OR(ES6="abs",ISBLANK(ES6)),ET6/ET$5*100,IF(OR(ISBLANK(ET6),ET6="abs"),ES6/ES$5*100,IF(OR(ES6&gt;ES$5,ET6&gt;ET$5),"E",(ES6+ET6)/(ES$5+ET$5)*100)))))))</f>
        <v/>
      </c>
      <c r="EV6" s="191" t="str">
        <f t="shared" ref="EV6:EV35" si="61">IF(EU6=" "," ",IF(EU6="E"," ",IF(EU6="abs"," ",IF(EU6&gt;=75,"X",IF(EU6&gt;=50,"/",".")))))</f>
        <v/>
      </c>
      <c r="EW6" s="189"/>
      <c r="EX6" s="189"/>
      <c r="EY6" s="190" t="str">
        <f t="shared" ref="EY6:EY35" si="62">IF(OR(AND(ISBLANK(EX6),ISBLANK(EW6)),AND(ISBLANK(EX$5),ISBLANK(EW$5)))," ",IF(OR(AND(ISNUMBER(EW6),EW6&gt;EW$5),AND(ISNUMBER(EX6),EX6&gt;EX$5)),"E",IF(OR(AND(EW6="abs",EX6="abs"),AND(ISBLANK(EW6),EX6="abs"),AND(ISBLANK(EX6),EW6="abs")),"abs",IF(OR(AND(EX6="abs",EW6&gt;EW$5),AND(EW6="abs",EX6&gt;EX$5)),"E",IF(OR(EW6="abs",ISBLANK(EW6)),EX6/EX$5*100,IF(OR(ISBLANK(EX6),EX6="abs"),EW6/EW$5*100,IF(OR(EW6&gt;EW$5,EX6&gt;EX$5),"E",(EW6+EX6)/(EW$5+EX$5)*100)))))))</f>
        <v/>
      </c>
      <c r="EZ6" s="191" t="str">
        <f t="shared" ref="EZ6:EZ35" si="63">IF(EY6=" "," ",IF(EY6="E"," ",IF(EY6="abs"," ",IF(EY6&gt;=75,"X",IF(EY6&gt;=50,"/",".")))))</f>
        <v/>
      </c>
    </row>
    <row r="7" spans="1:156">
      <c r="A7" s="41" t="str">
        <f>IF(ISBLANK(Fran!A7)," ",Fran!A7)</f>
        <v>Nom2</v>
      </c>
      <c r="B7" s="42" t="str">
        <f>IF(ISBLANK(Fran!B7)," ",Fran!B7)</f>
        <v>Prénom2</v>
      </c>
      <c r="C7" s="192"/>
      <c r="D7" s="193"/>
      <c r="E7" s="194" t="str">
        <f t="shared" si="0"/>
        <v/>
      </c>
      <c r="F7" s="195" t="str">
        <f t="shared" si="1"/>
        <v/>
      </c>
      <c r="G7" s="193"/>
      <c r="H7" s="193"/>
      <c r="I7" s="194" t="str">
        <f t="shared" si="2"/>
        <v/>
      </c>
      <c r="J7" s="195" t="str">
        <f t="shared" si="3"/>
        <v/>
      </c>
      <c r="K7" s="193"/>
      <c r="L7" s="193"/>
      <c r="M7" s="194" t="str">
        <f t="shared" si="4"/>
        <v/>
      </c>
      <c r="N7" s="195" t="str">
        <f t="shared" si="5"/>
        <v/>
      </c>
      <c r="O7" s="193"/>
      <c r="P7" s="193"/>
      <c r="Q7" s="194" t="str">
        <f t="shared" si="6"/>
        <v/>
      </c>
      <c r="R7" s="195" t="str">
        <f t="shared" si="7"/>
        <v/>
      </c>
      <c r="S7" s="193"/>
      <c r="T7" s="193"/>
      <c r="U7" s="194" t="str">
        <f t="shared" si="8"/>
        <v/>
      </c>
      <c r="V7" s="195" t="str">
        <f t="shared" si="9"/>
        <v/>
      </c>
      <c r="W7" s="106"/>
      <c r="X7" s="41" t="str">
        <f>IF(ISBLANK(Fran!A7)," ",Fran!A7)</f>
        <v>Nom2</v>
      </c>
      <c r="Y7" s="42" t="str">
        <f>IF(ISBLANK(Fran!B7)," ",Fran!B7)</f>
        <v>Prénom2</v>
      </c>
      <c r="Z7" s="45"/>
      <c r="AA7" s="193"/>
      <c r="AB7" s="194" t="str">
        <f t="shared" si="10"/>
        <v/>
      </c>
      <c r="AC7" s="195" t="str">
        <f t="shared" si="11"/>
        <v/>
      </c>
      <c r="AD7" s="193"/>
      <c r="AE7" s="193"/>
      <c r="AF7" s="194" t="str">
        <f t="shared" si="12"/>
        <v/>
      </c>
      <c r="AG7" s="195" t="str">
        <f t="shared" si="13"/>
        <v/>
      </c>
      <c r="AH7" s="193">
        <v>12</v>
      </c>
      <c r="AI7" s="193"/>
      <c r="AJ7" s="194">
        <f t="shared" si="14"/>
        <v>60</v>
      </c>
      <c r="AK7" s="195" t="str">
        <f t="shared" si="15"/>
        <v>/</v>
      </c>
      <c r="AL7" s="193"/>
      <c r="AM7" s="193"/>
      <c r="AN7" s="194" t="str">
        <f t="shared" si="16"/>
        <v/>
      </c>
      <c r="AO7" s="195" t="str">
        <f t="shared" si="17"/>
        <v/>
      </c>
      <c r="AP7" s="193"/>
      <c r="AQ7" s="193"/>
      <c r="AR7" s="194" t="str">
        <f t="shared" si="18"/>
        <v/>
      </c>
      <c r="AS7" s="49" t="str">
        <f t="shared" ref="AS7:AS29" si="64">IF(AR7=" "," ",IF(AR7="E"," ",IF(AR7="abs"," ",IF(AR7&gt;=75,"X",IF(AR7&gt;=50,"/",".")))))</f>
        <v/>
      </c>
      <c r="AT7" s="106"/>
      <c r="AU7" s="41" t="str">
        <f>IF(ISBLANK(Fran!X7)," ",Fran!X7)</f>
        <v>Nom2</v>
      </c>
      <c r="AV7" s="42" t="str">
        <f>IF(ISBLANK(Fran!Y7)," ",Fran!Y7)</f>
        <v>Prénom2</v>
      </c>
      <c r="AW7" s="45"/>
      <c r="AX7" s="193"/>
      <c r="AY7" s="194" t="str">
        <f t="shared" si="19"/>
        <v/>
      </c>
      <c r="AZ7" s="195" t="str">
        <f t="shared" si="20"/>
        <v/>
      </c>
      <c r="BA7" s="193"/>
      <c r="BB7" s="193"/>
      <c r="BC7" s="194" t="str">
        <f t="shared" si="21"/>
        <v/>
      </c>
      <c r="BD7" s="195" t="str">
        <f t="shared" si="22"/>
        <v/>
      </c>
      <c r="BE7" s="193"/>
      <c r="BF7" s="193">
        <v>20</v>
      </c>
      <c r="BG7" s="194">
        <f t="shared" si="23"/>
        <v>100</v>
      </c>
      <c r="BH7" s="195" t="str">
        <f t="shared" si="24"/>
        <v>X</v>
      </c>
      <c r="BI7" s="193"/>
      <c r="BJ7" s="193"/>
      <c r="BK7" s="194" t="str">
        <f t="shared" si="25"/>
        <v/>
      </c>
      <c r="BL7" s="195" t="str">
        <f t="shared" si="26"/>
        <v/>
      </c>
      <c r="BM7" s="193"/>
      <c r="BN7" s="193">
        <v>36</v>
      </c>
      <c r="BO7" s="194">
        <f t="shared" si="27"/>
        <v>67.924528301886795</v>
      </c>
      <c r="BP7" s="49" t="str">
        <f t="shared" ref="BP7:BP33" si="65">IF(BO7=" "," ",IF(BO7="E"," ",IF(BO7="abs"," ",IF(BO7&gt;=75,"X",IF(BO7&gt;=50,"/",".")))))</f>
        <v>/</v>
      </c>
      <c r="BQ7" s="106"/>
      <c r="BR7" s="41" t="str">
        <f>IF(ISBLANK(Fran!AU7)," ",Fran!AU7)</f>
        <v>Nom2</v>
      </c>
      <c r="BS7" s="42" t="str">
        <f>IF(ISBLANK(Fran!AV7)," ",Fran!AV7)</f>
        <v>Prénom2</v>
      </c>
      <c r="BT7" s="45"/>
      <c r="BU7" s="193">
        <v>14</v>
      </c>
      <c r="BV7" s="194">
        <f t="shared" si="28"/>
        <v>70</v>
      </c>
      <c r="BW7" s="195" t="str">
        <f t="shared" si="29"/>
        <v>/</v>
      </c>
      <c r="BX7" s="193"/>
      <c r="BY7" s="193"/>
      <c r="BZ7" s="194" t="str">
        <f t="shared" si="30"/>
        <v/>
      </c>
      <c r="CA7" s="195" t="str">
        <f t="shared" si="31"/>
        <v/>
      </c>
      <c r="CB7" s="193"/>
      <c r="CC7" s="193"/>
      <c r="CD7" s="194" t="str">
        <f t="shared" si="32"/>
        <v/>
      </c>
      <c r="CE7" s="195" t="str">
        <f t="shared" si="33"/>
        <v/>
      </c>
      <c r="CF7" s="193">
        <v>14</v>
      </c>
      <c r="CG7" s="193">
        <v>14</v>
      </c>
      <c r="CH7" s="194">
        <f t="shared" si="34"/>
        <v>70</v>
      </c>
      <c r="CI7" s="195" t="str">
        <f t="shared" si="35"/>
        <v>/</v>
      </c>
      <c r="CJ7" s="193"/>
      <c r="CK7" s="193"/>
      <c r="CL7" s="194" t="str">
        <f t="shared" si="36"/>
        <v/>
      </c>
      <c r="CM7" s="49" t="str">
        <f t="shared" ref="CM7:CM33" si="66">IF(CL7=" "," ",IF(CL7="E"," ",IF(CL7="abs"," ",IF(CL7&gt;=75,"X",IF(CL7&gt;=50,"/",".")))))</f>
        <v/>
      </c>
      <c r="CN7" s="106"/>
      <c r="CO7" s="41" t="str">
        <f>IF(ISBLANK(Fran!BR7)," ",Fran!BR7)</f>
        <v>Nom2</v>
      </c>
      <c r="CP7" s="42" t="str">
        <f>IF(ISBLANK(Fran!BS7)," ",Fran!BS7)</f>
        <v>Prénom2</v>
      </c>
      <c r="CQ7" s="45"/>
      <c r="CR7" s="193"/>
      <c r="CS7" s="194" t="str">
        <f t="shared" si="37"/>
        <v/>
      </c>
      <c r="CT7" s="195" t="str">
        <f t="shared" si="38"/>
        <v/>
      </c>
      <c r="CU7" s="193"/>
      <c r="CV7" s="193"/>
      <c r="CW7" s="194" t="str">
        <f t="shared" si="39"/>
        <v/>
      </c>
      <c r="CX7" s="195" t="str">
        <f t="shared" si="40"/>
        <v/>
      </c>
      <c r="CY7" s="193"/>
      <c r="CZ7" s="193"/>
      <c r="DA7" s="194" t="str">
        <f t="shared" si="41"/>
        <v/>
      </c>
      <c r="DB7" s="195" t="str">
        <f t="shared" si="42"/>
        <v/>
      </c>
      <c r="DC7" s="193"/>
      <c r="DD7" s="193"/>
      <c r="DE7" s="194" t="str">
        <f t="shared" si="43"/>
        <v/>
      </c>
      <c r="DF7" s="195" t="str">
        <f t="shared" si="44"/>
        <v/>
      </c>
      <c r="DG7" s="193"/>
      <c r="DH7" s="193"/>
      <c r="DI7" s="194" t="str">
        <f t="shared" si="45"/>
        <v/>
      </c>
      <c r="DJ7" s="49" t="str">
        <f t="shared" ref="DJ7:DJ33" si="67">IF(DI7=" "," ",IF(DI7="E"," ",IF(DI7="abs"," ",IF(DI7&gt;=75,"X",IF(DI7&gt;=50,"/",".")))))</f>
        <v/>
      </c>
      <c r="DK7" s="106"/>
      <c r="DL7" s="41" t="str">
        <f>IF(ISBLANK(Fran!$A7)," ",Fran!$A7)</f>
        <v>Nom2</v>
      </c>
      <c r="DM7" s="42" t="str">
        <f>IF(ISBLANK(Fran!$B7)," ",Fran!$B7)</f>
        <v>Prénom2</v>
      </c>
      <c r="DN7" s="45"/>
      <c r="DO7" s="193">
        <v>12</v>
      </c>
      <c r="DP7" s="194">
        <f t="shared" si="46"/>
        <v>60</v>
      </c>
      <c r="DQ7" s="195" t="str">
        <f t="shared" si="47"/>
        <v>/</v>
      </c>
      <c r="DR7" s="193"/>
      <c r="DS7" s="193"/>
      <c r="DT7" s="194" t="str">
        <f t="shared" si="48"/>
        <v/>
      </c>
      <c r="DU7" s="195" t="str">
        <f t="shared" si="49"/>
        <v/>
      </c>
      <c r="DV7" s="193"/>
      <c r="DW7" s="193"/>
      <c r="DX7" s="194" t="str">
        <f t="shared" si="50"/>
        <v/>
      </c>
      <c r="DY7" s="195" t="str">
        <f t="shared" si="51"/>
        <v/>
      </c>
      <c r="DZ7" s="193"/>
      <c r="EA7" s="193"/>
      <c r="EB7" s="194" t="str">
        <f t="shared" si="52"/>
        <v/>
      </c>
      <c r="EC7" s="195" t="str">
        <f t="shared" si="53"/>
        <v/>
      </c>
      <c r="ED7" s="193"/>
      <c r="EE7" s="193"/>
      <c r="EF7" s="194" t="str">
        <f t="shared" si="54"/>
        <v/>
      </c>
      <c r="EG7" s="49" t="str">
        <f t="shared" si="55"/>
        <v/>
      </c>
      <c r="EH7" s="106"/>
      <c r="EI7" s="41" t="str">
        <f>IF(ISBLANK(Fran!$A7)," ",Fran!$A7)</f>
        <v>Nom2</v>
      </c>
      <c r="EJ7" s="42" t="str">
        <f>IF(ISBLANK(Fran!$B7)," ",Fran!$B7)</f>
        <v>Prénom2</v>
      </c>
      <c r="EK7" s="192"/>
      <c r="EL7" s="193"/>
      <c r="EM7" s="194" t="str">
        <f t="shared" si="56"/>
        <v/>
      </c>
      <c r="EN7" s="195" t="str">
        <f t="shared" si="57"/>
        <v/>
      </c>
      <c r="EO7" s="193"/>
      <c r="EP7" s="193"/>
      <c r="EQ7" s="194" t="str">
        <f t="shared" si="58"/>
        <v/>
      </c>
      <c r="ER7" s="195" t="str">
        <f t="shared" si="59"/>
        <v/>
      </c>
      <c r="ES7" s="193"/>
      <c r="ET7" s="193"/>
      <c r="EU7" s="194" t="str">
        <f t="shared" si="60"/>
        <v/>
      </c>
      <c r="EV7" s="195" t="str">
        <f t="shared" si="61"/>
        <v/>
      </c>
      <c r="EW7" s="193"/>
      <c r="EX7" s="193"/>
      <c r="EY7" s="194" t="str">
        <f t="shared" si="62"/>
        <v/>
      </c>
      <c r="EZ7" s="195" t="str">
        <f t="shared" si="63"/>
        <v/>
      </c>
    </row>
    <row r="8" spans="1:156">
      <c r="A8" s="39" t="str">
        <f>IF(ISBLANK(Fran!A8)," ",Fran!A8)</f>
        <v xml:space="preserve"> </v>
      </c>
      <c r="B8" s="40" t="str">
        <f>IF(ISBLANK(Fran!B8)," ",Fran!B8)</f>
        <v xml:space="preserve"> </v>
      </c>
      <c r="C8" s="188"/>
      <c r="D8" s="189"/>
      <c r="E8" s="190" t="str">
        <f t="shared" si="0"/>
        <v/>
      </c>
      <c r="F8" s="191" t="str">
        <f t="shared" si="1"/>
        <v/>
      </c>
      <c r="G8" s="189"/>
      <c r="H8" s="189"/>
      <c r="I8" s="190" t="str">
        <f t="shared" si="2"/>
        <v/>
      </c>
      <c r="J8" s="191" t="str">
        <f t="shared" si="3"/>
        <v/>
      </c>
      <c r="K8" s="189"/>
      <c r="L8" s="189"/>
      <c r="M8" s="190" t="str">
        <f t="shared" si="4"/>
        <v/>
      </c>
      <c r="N8" s="191" t="str">
        <f t="shared" si="5"/>
        <v/>
      </c>
      <c r="O8" s="189"/>
      <c r="P8" s="189"/>
      <c r="Q8" s="190" t="str">
        <f t="shared" si="6"/>
        <v/>
      </c>
      <c r="R8" s="191" t="str">
        <f t="shared" si="7"/>
        <v/>
      </c>
      <c r="S8" s="189"/>
      <c r="T8" s="189"/>
      <c r="U8" s="190" t="str">
        <f t="shared" si="8"/>
        <v/>
      </c>
      <c r="V8" s="191" t="str">
        <f t="shared" si="9"/>
        <v/>
      </c>
      <c r="W8" s="106"/>
      <c r="X8" s="39" t="str">
        <f>IF(ISBLANK(Fran!A8)," ",Fran!A8)</f>
        <v xml:space="preserve"> </v>
      </c>
      <c r="Y8" s="40" t="str">
        <f>IF(ISBLANK(Fran!B8)," ",Fran!B8)</f>
        <v xml:space="preserve"> </v>
      </c>
      <c r="Z8" s="44"/>
      <c r="AA8" s="189"/>
      <c r="AB8" s="190" t="str">
        <f t="shared" si="10"/>
        <v/>
      </c>
      <c r="AC8" s="191" t="str">
        <f t="shared" si="11"/>
        <v/>
      </c>
      <c r="AD8" s="189"/>
      <c r="AE8" s="189"/>
      <c r="AF8" s="190" t="str">
        <f t="shared" si="12"/>
        <v/>
      </c>
      <c r="AG8" s="191" t="str">
        <f t="shared" si="13"/>
        <v/>
      </c>
      <c r="AH8" s="189"/>
      <c r="AI8" s="189"/>
      <c r="AJ8" s="190" t="str">
        <f t="shared" si="14"/>
        <v/>
      </c>
      <c r="AK8" s="191" t="str">
        <f t="shared" si="15"/>
        <v/>
      </c>
      <c r="AL8" s="189"/>
      <c r="AM8" s="189"/>
      <c r="AN8" s="190" t="str">
        <f t="shared" si="16"/>
        <v/>
      </c>
      <c r="AO8" s="191" t="str">
        <f t="shared" si="17"/>
        <v/>
      </c>
      <c r="AP8" s="189"/>
      <c r="AQ8" s="189"/>
      <c r="AR8" s="190" t="str">
        <f t="shared" si="18"/>
        <v/>
      </c>
      <c r="AS8" s="48" t="str">
        <f t="shared" si="64"/>
        <v/>
      </c>
      <c r="AT8" s="106"/>
      <c r="AU8" s="39" t="str">
        <f>IF(ISBLANK(Fran!X8)," ",Fran!X8)</f>
        <v/>
      </c>
      <c r="AV8" s="40" t="str">
        <f>IF(ISBLANK(Fran!Y8)," ",Fran!Y8)</f>
        <v/>
      </c>
      <c r="AW8" s="44"/>
      <c r="AX8" s="189"/>
      <c r="AY8" s="190" t="str">
        <f t="shared" si="19"/>
        <v/>
      </c>
      <c r="AZ8" s="191" t="str">
        <f t="shared" si="20"/>
        <v/>
      </c>
      <c r="BA8" s="189"/>
      <c r="BB8" s="189"/>
      <c r="BC8" s="190" t="str">
        <f t="shared" si="21"/>
        <v/>
      </c>
      <c r="BD8" s="191" t="str">
        <f t="shared" si="22"/>
        <v/>
      </c>
      <c r="BE8" s="189"/>
      <c r="BF8" s="189"/>
      <c r="BG8" s="190" t="str">
        <f t="shared" si="23"/>
        <v/>
      </c>
      <c r="BH8" s="191" t="str">
        <f t="shared" si="24"/>
        <v/>
      </c>
      <c r="BI8" s="189"/>
      <c r="BJ8" s="189"/>
      <c r="BK8" s="190" t="str">
        <f t="shared" si="25"/>
        <v/>
      </c>
      <c r="BL8" s="191" t="str">
        <f t="shared" si="26"/>
        <v/>
      </c>
      <c r="BM8" s="189"/>
      <c r="BN8" s="189"/>
      <c r="BO8" s="190" t="str">
        <f t="shared" si="27"/>
        <v/>
      </c>
      <c r="BP8" s="48" t="str">
        <f t="shared" si="65"/>
        <v/>
      </c>
      <c r="BQ8" s="106"/>
      <c r="BR8" s="39" t="str">
        <f>IF(ISBLANK(Fran!AU8)," ",Fran!AU8)</f>
        <v/>
      </c>
      <c r="BS8" s="40" t="str">
        <f>IF(ISBLANK(Fran!AV8)," ",Fran!AV8)</f>
        <v/>
      </c>
      <c r="BT8" s="44"/>
      <c r="BU8" s="189"/>
      <c r="BV8" s="190" t="str">
        <f t="shared" si="28"/>
        <v/>
      </c>
      <c r="BW8" s="191" t="str">
        <f t="shared" si="29"/>
        <v/>
      </c>
      <c r="BX8" s="189"/>
      <c r="BY8" s="189"/>
      <c r="BZ8" s="190" t="str">
        <f t="shared" si="30"/>
        <v/>
      </c>
      <c r="CA8" s="191" t="str">
        <f t="shared" si="31"/>
        <v/>
      </c>
      <c r="CB8" s="189"/>
      <c r="CC8" s="189"/>
      <c r="CD8" s="190" t="str">
        <f t="shared" si="32"/>
        <v/>
      </c>
      <c r="CE8" s="191" t="str">
        <f t="shared" si="33"/>
        <v/>
      </c>
      <c r="CF8" s="189"/>
      <c r="CG8" s="189"/>
      <c r="CH8" s="190" t="str">
        <f t="shared" si="34"/>
        <v/>
      </c>
      <c r="CI8" s="191" t="str">
        <f t="shared" si="35"/>
        <v/>
      </c>
      <c r="CJ8" s="189"/>
      <c r="CK8" s="189"/>
      <c r="CL8" s="190" t="str">
        <f t="shared" si="36"/>
        <v/>
      </c>
      <c r="CM8" s="48" t="str">
        <f t="shared" si="66"/>
        <v/>
      </c>
      <c r="CN8" s="106"/>
      <c r="CO8" s="39" t="str">
        <f>IF(ISBLANK(Fran!BR8)," ",Fran!BR8)</f>
        <v/>
      </c>
      <c r="CP8" s="40" t="str">
        <f>IF(ISBLANK(Fran!BS8)," ",Fran!BS8)</f>
        <v/>
      </c>
      <c r="CQ8" s="44"/>
      <c r="CR8" s="189"/>
      <c r="CS8" s="190" t="str">
        <f t="shared" si="37"/>
        <v/>
      </c>
      <c r="CT8" s="191" t="str">
        <f t="shared" si="38"/>
        <v/>
      </c>
      <c r="CU8" s="189"/>
      <c r="CV8" s="189"/>
      <c r="CW8" s="190" t="str">
        <f t="shared" si="39"/>
        <v/>
      </c>
      <c r="CX8" s="191" t="str">
        <f t="shared" si="40"/>
        <v/>
      </c>
      <c r="CY8" s="189"/>
      <c r="CZ8" s="189"/>
      <c r="DA8" s="190" t="str">
        <f t="shared" si="41"/>
        <v/>
      </c>
      <c r="DB8" s="191" t="str">
        <f t="shared" si="42"/>
        <v/>
      </c>
      <c r="DC8" s="189"/>
      <c r="DD8" s="189"/>
      <c r="DE8" s="190" t="str">
        <f t="shared" si="43"/>
        <v/>
      </c>
      <c r="DF8" s="191" t="str">
        <f t="shared" si="44"/>
        <v/>
      </c>
      <c r="DG8" s="189"/>
      <c r="DH8" s="189"/>
      <c r="DI8" s="190" t="str">
        <f t="shared" si="45"/>
        <v/>
      </c>
      <c r="DJ8" s="48" t="str">
        <f t="shared" si="67"/>
        <v/>
      </c>
      <c r="DK8" s="106"/>
      <c r="DL8" s="39" t="str">
        <f>IF(ISBLANK(Fran!$A8)," ",Fran!$A8)</f>
        <v xml:space="preserve"> </v>
      </c>
      <c r="DM8" s="40" t="str">
        <f>IF(ISBLANK(Fran!$B8)," ",Fran!$B8)</f>
        <v xml:space="preserve"> </v>
      </c>
      <c r="DN8" s="44"/>
      <c r="DO8" s="189"/>
      <c r="DP8" s="190" t="str">
        <f t="shared" si="46"/>
        <v/>
      </c>
      <c r="DQ8" s="191" t="str">
        <f t="shared" si="47"/>
        <v/>
      </c>
      <c r="DR8" s="189"/>
      <c r="DS8" s="189"/>
      <c r="DT8" s="190" t="str">
        <f t="shared" si="48"/>
        <v/>
      </c>
      <c r="DU8" s="191" t="str">
        <f t="shared" si="49"/>
        <v/>
      </c>
      <c r="DV8" s="189"/>
      <c r="DW8" s="189"/>
      <c r="DX8" s="190" t="str">
        <f t="shared" si="50"/>
        <v/>
      </c>
      <c r="DY8" s="191" t="str">
        <f t="shared" si="51"/>
        <v/>
      </c>
      <c r="DZ8" s="189"/>
      <c r="EA8" s="189"/>
      <c r="EB8" s="190" t="str">
        <f t="shared" si="52"/>
        <v/>
      </c>
      <c r="EC8" s="191" t="str">
        <f t="shared" si="53"/>
        <v/>
      </c>
      <c r="ED8" s="189"/>
      <c r="EE8" s="189"/>
      <c r="EF8" s="190" t="str">
        <f t="shared" si="54"/>
        <v/>
      </c>
      <c r="EG8" s="48" t="str">
        <f t="shared" si="55"/>
        <v/>
      </c>
      <c r="EH8" s="106"/>
      <c r="EI8" s="39" t="str">
        <f>IF(ISBLANK(Fran!$A8)," ",Fran!$A8)</f>
        <v xml:space="preserve"> </v>
      </c>
      <c r="EJ8" s="40" t="str">
        <f>IF(ISBLANK(Fran!$B8)," ",Fran!$B8)</f>
        <v xml:space="preserve"> </v>
      </c>
      <c r="EK8" s="188"/>
      <c r="EL8" s="189"/>
      <c r="EM8" s="190" t="str">
        <f t="shared" si="56"/>
        <v/>
      </c>
      <c r="EN8" s="191" t="str">
        <f t="shared" si="57"/>
        <v/>
      </c>
      <c r="EO8" s="189"/>
      <c r="EP8" s="189"/>
      <c r="EQ8" s="190" t="str">
        <f t="shared" si="58"/>
        <v/>
      </c>
      <c r="ER8" s="191" t="str">
        <f t="shared" si="59"/>
        <v/>
      </c>
      <c r="ES8" s="189"/>
      <c r="ET8" s="189"/>
      <c r="EU8" s="190" t="str">
        <f t="shared" si="60"/>
        <v/>
      </c>
      <c r="EV8" s="191" t="str">
        <f t="shared" si="61"/>
        <v/>
      </c>
      <c r="EW8" s="189"/>
      <c r="EX8" s="189"/>
      <c r="EY8" s="190" t="str">
        <f t="shared" si="62"/>
        <v/>
      </c>
      <c r="EZ8" s="191" t="str">
        <f t="shared" si="63"/>
        <v/>
      </c>
    </row>
    <row r="9" spans="1:156">
      <c r="A9" s="41" t="str">
        <f>IF(ISBLANK(Fran!A9)," ",Fran!A9)</f>
        <v xml:space="preserve"> </v>
      </c>
      <c r="B9" s="42" t="str">
        <f>IF(ISBLANK(Fran!B9)," ",Fran!B9)</f>
        <v xml:space="preserve"> </v>
      </c>
      <c r="C9" s="192"/>
      <c r="D9" s="193"/>
      <c r="E9" s="194" t="str">
        <f t="shared" si="0"/>
        <v/>
      </c>
      <c r="F9" s="195" t="str">
        <f t="shared" si="1"/>
        <v/>
      </c>
      <c r="G9" s="193"/>
      <c r="H9" s="193"/>
      <c r="I9" s="194" t="str">
        <f t="shared" si="2"/>
        <v/>
      </c>
      <c r="J9" s="195" t="str">
        <f t="shared" si="3"/>
        <v/>
      </c>
      <c r="K9" s="193"/>
      <c r="L9" s="193"/>
      <c r="M9" s="194" t="str">
        <f t="shared" si="4"/>
        <v/>
      </c>
      <c r="N9" s="195" t="str">
        <f t="shared" si="5"/>
        <v/>
      </c>
      <c r="O9" s="193"/>
      <c r="P9" s="193"/>
      <c r="Q9" s="194" t="str">
        <f t="shared" si="6"/>
        <v/>
      </c>
      <c r="R9" s="195" t="str">
        <f t="shared" si="7"/>
        <v/>
      </c>
      <c r="S9" s="193"/>
      <c r="T9" s="193"/>
      <c r="U9" s="194" t="str">
        <f t="shared" si="8"/>
        <v/>
      </c>
      <c r="V9" s="195" t="str">
        <f t="shared" si="9"/>
        <v/>
      </c>
      <c r="W9" s="106"/>
      <c r="X9" s="41" t="str">
        <f>IF(ISBLANK(Fran!A9)," ",Fran!A9)</f>
        <v xml:space="preserve"> </v>
      </c>
      <c r="Y9" s="42" t="str">
        <f>IF(ISBLANK(Fran!B9)," ",Fran!B9)</f>
        <v xml:space="preserve"> </v>
      </c>
      <c r="Z9" s="45"/>
      <c r="AA9" s="193"/>
      <c r="AB9" s="194" t="str">
        <f t="shared" si="10"/>
        <v/>
      </c>
      <c r="AC9" s="195" t="str">
        <f t="shared" si="11"/>
        <v/>
      </c>
      <c r="AD9" s="193"/>
      <c r="AE9" s="193"/>
      <c r="AF9" s="194" t="str">
        <f t="shared" si="12"/>
        <v/>
      </c>
      <c r="AG9" s="195" t="str">
        <f t="shared" si="13"/>
        <v/>
      </c>
      <c r="AH9" s="193"/>
      <c r="AI9" s="193"/>
      <c r="AJ9" s="194" t="str">
        <f t="shared" si="14"/>
        <v/>
      </c>
      <c r="AK9" s="195" t="str">
        <f t="shared" si="15"/>
        <v/>
      </c>
      <c r="AL9" s="193"/>
      <c r="AM9" s="193"/>
      <c r="AN9" s="194" t="str">
        <f t="shared" si="16"/>
        <v/>
      </c>
      <c r="AO9" s="195" t="str">
        <f t="shared" si="17"/>
        <v/>
      </c>
      <c r="AP9" s="193"/>
      <c r="AQ9" s="193"/>
      <c r="AR9" s="194" t="str">
        <f t="shared" si="18"/>
        <v/>
      </c>
      <c r="AS9" s="49" t="str">
        <f t="shared" si="64"/>
        <v/>
      </c>
      <c r="AT9" s="106"/>
      <c r="AU9" s="41" t="str">
        <f>IF(ISBLANK(Fran!X9)," ",Fran!X9)</f>
        <v/>
      </c>
      <c r="AV9" s="42" t="str">
        <f>IF(ISBLANK(Fran!Y9)," ",Fran!Y9)</f>
        <v/>
      </c>
      <c r="AW9" s="45"/>
      <c r="AX9" s="193"/>
      <c r="AY9" s="194" t="str">
        <f t="shared" si="19"/>
        <v/>
      </c>
      <c r="AZ9" s="195" t="str">
        <f t="shared" si="20"/>
        <v/>
      </c>
      <c r="BA9" s="193"/>
      <c r="BB9" s="193"/>
      <c r="BC9" s="194" t="str">
        <f t="shared" si="21"/>
        <v/>
      </c>
      <c r="BD9" s="195" t="str">
        <f t="shared" si="22"/>
        <v/>
      </c>
      <c r="BE9" s="193"/>
      <c r="BF9" s="193"/>
      <c r="BG9" s="194" t="str">
        <f t="shared" si="23"/>
        <v/>
      </c>
      <c r="BH9" s="195" t="str">
        <f t="shared" si="24"/>
        <v/>
      </c>
      <c r="BI9" s="193"/>
      <c r="BJ9" s="193"/>
      <c r="BK9" s="194" t="str">
        <f t="shared" si="25"/>
        <v/>
      </c>
      <c r="BL9" s="195" t="str">
        <f t="shared" si="26"/>
        <v/>
      </c>
      <c r="BM9" s="193"/>
      <c r="BN9" s="193"/>
      <c r="BO9" s="194" t="str">
        <f t="shared" si="27"/>
        <v/>
      </c>
      <c r="BP9" s="49" t="str">
        <f t="shared" si="65"/>
        <v/>
      </c>
      <c r="BQ9" s="106"/>
      <c r="BR9" s="41" t="str">
        <f>IF(ISBLANK(Fran!AU9)," ",Fran!AU9)</f>
        <v/>
      </c>
      <c r="BS9" s="42" t="str">
        <f>IF(ISBLANK(Fran!AV9)," ",Fran!AV9)</f>
        <v/>
      </c>
      <c r="BT9" s="45"/>
      <c r="BU9" s="193"/>
      <c r="BV9" s="194" t="str">
        <f t="shared" si="28"/>
        <v/>
      </c>
      <c r="BW9" s="195" t="str">
        <f t="shared" si="29"/>
        <v/>
      </c>
      <c r="BX9" s="193"/>
      <c r="BY9" s="193"/>
      <c r="BZ9" s="194" t="str">
        <f t="shared" si="30"/>
        <v/>
      </c>
      <c r="CA9" s="195" t="str">
        <f t="shared" si="31"/>
        <v/>
      </c>
      <c r="CB9" s="193"/>
      <c r="CC9" s="193"/>
      <c r="CD9" s="194" t="str">
        <f t="shared" si="32"/>
        <v/>
      </c>
      <c r="CE9" s="195" t="str">
        <f t="shared" si="33"/>
        <v/>
      </c>
      <c r="CF9" s="193"/>
      <c r="CG9" s="193"/>
      <c r="CH9" s="194" t="str">
        <f t="shared" si="34"/>
        <v/>
      </c>
      <c r="CI9" s="195" t="str">
        <f t="shared" si="35"/>
        <v/>
      </c>
      <c r="CJ9" s="193"/>
      <c r="CK9" s="193"/>
      <c r="CL9" s="194" t="str">
        <f t="shared" si="36"/>
        <v/>
      </c>
      <c r="CM9" s="49" t="str">
        <f t="shared" si="66"/>
        <v/>
      </c>
      <c r="CN9" s="106"/>
      <c r="CO9" s="41" t="str">
        <f>IF(ISBLANK(Fran!BR9)," ",Fran!BR9)</f>
        <v/>
      </c>
      <c r="CP9" s="42" t="str">
        <f>IF(ISBLANK(Fran!BS9)," ",Fran!BS9)</f>
        <v/>
      </c>
      <c r="CQ9" s="45"/>
      <c r="CR9" s="193"/>
      <c r="CS9" s="194" t="str">
        <f t="shared" si="37"/>
        <v/>
      </c>
      <c r="CT9" s="195" t="str">
        <f t="shared" si="38"/>
        <v/>
      </c>
      <c r="CU9" s="193"/>
      <c r="CV9" s="193"/>
      <c r="CW9" s="194" t="str">
        <f t="shared" si="39"/>
        <v/>
      </c>
      <c r="CX9" s="195" t="str">
        <f t="shared" si="40"/>
        <v/>
      </c>
      <c r="CY9" s="193"/>
      <c r="CZ9" s="193"/>
      <c r="DA9" s="194" t="str">
        <f t="shared" si="41"/>
        <v/>
      </c>
      <c r="DB9" s="195" t="str">
        <f t="shared" si="42"/>
        <v/>
      </c>
      <c r="DC9" s="193"/>
      <c r="DD9" s="193"/>
      <c r="DE9" s="194" t="str">
        <f t="shared" si="43"/>
        <v/>
      </c>
      <c r="DF9" s="195" t="str">
        <f t="shared" si="44"/>
        <v/>
      </c>
      <c r="DG9" s="193"/>
      <c r="DH9" s="193"/>
      <c r="DI9" s="194" t="str">
        <f t="shared" si="45"/>
        <v/>
      </c>
      <c r="DJ9" s="49" t="str">
        <f t="shared" si="67"/>
        <v/>
      </c>
      <c r="DK9" s="106"/>
      <c r="DL9" s="41" t="str">
        <f>IF(ISBLANK(Fran!$A9)," ",Fran!$A9)</f>
        <v xml:space="preserve"> </v>
      </c>
      <c r="DM9" s="42" t="str">
        <f>IF(ISBLANK(Fran!$B9)," ",Fran!$B9)</f>
        <v xml:space="preserve"> </v>
      </c>
      <c r="DN9" s="45"/>
      <c r="DO9" s="193"/>
      <c r="DP9" s="194" t="str">
        <f t="shared" si="46"/>
        <v/>
      </c>
      <c r="DQ9" s="195" t="str">
        <f t="shared" si="47"/>
        <v/>
      </c>
      <c r="DR9" s="193"/>
      <c r="DS9" s="193"/>
      <c r="DT9" s="194" t="str">
        <f t="shared" si="48"/>
        <v/>
      </c>
      <c r="DU9" s="195" t="str">
        <f t="shared" si="49"/>
        <v/>
      </c>
      <c r="DV9" s="193"/>
      <c r="DW9" s="193"/>
      <c r="DX9" s="194" t="str">
        <f t="shared" si="50"/>
        <v/>
      </c>
      <c r="DY9" s="195" t="str">
        <f t="shared" si="51"/>
        <v/>
      </c>
      <c r="DZ9" s="193"/>
      <c r="EA9" s="193"/>
      <c r="EB9" s="194" t="str">
        <f t="shared" si="52"/>
        <v/>
      </c>
      <c r="EC9" s="195" t="str">
        <f t="shared" si="53"/>
        <v/>
      </c>
      <c r="ED9" s="193"/>
      <c r="EE9" s="193"/>
      <c r="EF9" s="194" t="str">
        <f t="shared" si="54"/>
        <v/>
      </c>
      <c r="EG9" s="49" t="str">
        <f t="shared" si="55"/>
        <v/>
      </c>
      <c r="EH9" s="106"/>
      <c r="EI9" s="41" t="str">
        <f>IF(ISBLANK(Fran!$A9)," ",Fran!$A9)</f>
        <v xml:space="preserve"> </v>
      </c>
      <c r="EJ9" s="42" t="str">
        <f>IF(ISBLANK(Fran!$B9)," ",Fran!$B9)</f>
        <v xml:space="preserve"> </v>
      </c>
      <c r="EK9" s="192"/>
      <c r="EL9" s="193"/>
      <c r="EM9" s="194" t="str">
        <f t="shared" si="56"/>
        <v/>
      </c>
      <c r="EN9" s="195" t="str">
        <f t="shared" si="57"/>
        <v/>
      </c>
      <c r="EO9" s="193"/>
      <c r="EP9" s="193"/>
      <c r="EQ9" s="194" t="str">
        <f t="shared" si="58"/>
        <v/>
      </c>
      <c r="ER9" s="195" t="str">
        <f t="shared" si="59"/>
        <v/>
      </c>
      <c r="ES9" s="193"/>
      <c r="ET9" s="193"/>
      <c r="EU9" s="194" t="str">
        <f t="shared" si="60"/>
        <v/>
      </c>
      <c r="EV9" s="195" t="str">
        <f t="shared" si="61"/>
        <v/>
      </c>
      <c r="EW9" s="193"/>
      <c r="EX9" s="193"/>
      <c r="EY9" s="194" t="str">
        <f t="shared" si="62"/>
        <v/>
      </c>
      <c r="EZ9" s="195" t="str">
        <f t="shared" si="63"/>
        <v/>
      </c>
    </row>
    <row r="10" spans="1:156">
      <c r="A10" s="39" t="str">
        <f>IF(ISBLANK(Fran!A10)," ",Fran!A10)</f>
        <v xml:space="preserve"> </v>
      </c>
      <c r="B10" s="40" t="str">
        <f>IF(ISBLANK(Fran!B10)," ",Fran!B10)</f>
        <v xml:space="preserve"> </v>
      </c>
      <c r="C10" s="188"/>
      <c r="D10" s="189"/>
      <c r="E10" s="190" t="str">
        <f t="shared" si="0"/>
        <v/>
      </c>
      <c r="F10" s="191" t="str">
        <f t="shared" si="1"/>
        <v/>
      </c>
      <c r="G10" s="189"/>
      <c r="H10" s="189"/>
      <c r="I10" s="190" t="str">
        <f t="shared" si="2"/>
        <v/>
      </c>
      <c r="J10" s="191" t="str">
        <f t="shared" si="3"/>
        <v/>
      </c>
      <c r="K10" s="189"/>
      <c r="L10" s="189"/>
      <c r="M10" s="190" t="str">
        <f t="shared" si="4"/>
        <v/>
      </c>
      <c r="N10" s="191" t="str">
        <f t="shared" si="5"/>
        <v/>
      </c>
      <c r="O10" s="189"/>
      <c r="P10" s="189"/>
      <c r="Q10" s="190" t="str">
        <f t="shared" si="6"/>
        <v/>
      </c>
      <c r="R10" s="191" t="str">
        <f t="shared" si="7"/>
        <v/>
      </c>
      <c r="S10" s="189"/>
      <c r="T10" s="189"/>
      <c r="U10" s="190" t="str">
        <f t="shared" si="8"/>
        <v/>
      </c>
      <c r="V10" s="191" t="str">
        <f t="shared" si="9"/>
        <v/>
      </c>
      <c r="W10" s="106"/>
      <c r="X10" s="39" t="str">
        <f>IF(ISBLANK(Fran!A10)," ",Fran!A10)</f>
        <v xml:space="preserve"> </v>
      </c>
      <c r="Y10" s="40" t="str">
        <f>IF(ISBLANK(Fran!B10)," ",Fran!B10)</f>
        <v xml:space="preserve"> </v>
      </c>
      <c r="Z10" s="44"/>
      <c r="AA10" s="189"/>
      <c r="AB10" s="190" t="str">
        <f t="shared" si="10"/>
        <v/>
      </c>
      <c r="AC10" s="191" t="str">
        <f t="shared" si="11"/>
        <v/>
      </c>
      <c r="AD10" s="189"/>
      <c r="AE10" s="189"/>
      <c r="AF10" s="190" t="str">
        <f t="shared" si="12"/>
        <v/>
      </c>
      <c r="AG10" s="191" t="str">
        <f t="shared" si="13"/>
        <v/>
      </c>
      <c r="AH10" s="189"/>
      <c r="AI10" s="189"/>
      <c r="AJ10" s="190" t="str">
        <f t="shared" si="14"/>
        <v/>
      </c>
      <c r="AK10" s="191" t="str">
        <f t="shared" si="15"/>
        <v/>
      </c>
      <c r="AL10" s="189"/>
      <c r="AM10" s="189"/>
      <c r="AN10" s="190" t="str">
        <f t="shared" si="16"/>
        <v/>
      </c>
      <c r="AO10" s="191" t="str">
        <f t="shared" si="17"/>
        <v/>
      </c>
      <c r="AP10" s="189"/>
      <c r="AQ10" s="189"/>
      <c r="AR10" s="190" t="str">
        <f t="shared" si="18"/>
        <v/>
      </c>
      <c r="AS10" s="48" t="str">
        <f t="shared" si="64"/>
        <v/>
      </c>
      <c r="AT10" s="106"/>
      <c r="AU10" s="39" t="str">
        <f>IF(ISBLANK(Fran!X10)," ",Fran!X10)</f>
        <v/>
      </c>
      <c r="AV10" s="40" t="str">
        <f>IF(ISBLANK(Fran!Y10)," ",Fran!Y10)</f>
        <v/>
      </c>
      <c r="AW10" s="44"/>
      <c r="AX10" s="189"/>
      <c r="AY10" s="190" t="str">
        <f t="shared" si="19"/>
        <v/>
      </c>
      <c r="AZ10" s="191" t="str">
        <f t="shared" si="20"/>
        <v/>
      </c>
      <c r="BA10" s="189"/>
      <c r="BB10" s="189"/>
      <c r="BC10" s="190" t="str">
        <f t="shared" si="21"/>
        <v/>
      </c>
      <c r="BD10" s="191" t="str">
        <f t="shared" si="22"/>
        <v/>
      </c>
      <c r="BE10" s="189"/>
      <c r="BF10" s="189"/>
      <c r="BG10" s="190" t="str">
        <f t="shared" si="23"/>
        <v/>
      </c>
      <c r="BH10" s="191" t="str">
        <f t="shared" si="24"/>
        <v/>
      </c>
      <c r="BI10" s="189"/>
      <c r="BJ10" s="189"/>
      <c r="BK10" s="190" t="str">
        <f t="shared" si="25"/>
        <v/>
      </c>
      <c r="BL10" s="191" t="str">
        <f t="shared" si="26"/>
        <v/>
      </c>
      <c r="BM10" s="189"/>
      <c r="BN10" s="189"/>
      <c r="BO10" s="190" t="str">
        <f t="shared" si="27"/>
        <v/>
      </c>
      <c r="BP10" s="48" t="str">
        <f t="shared" si="65"/>
        <v/>
      </c>
      <c r="BQ10" s="106"/>
      <c r="BR10" s="39" t="str">
        <f>IF(ISBLANK(Fran!AU10)," ",Fran!AU10)</f>
        <v/>
      </c>
      <c r="BS10" s="40" t="str">
        <f>IF(ISBLANK(Fran!AV10)," ",Fran!AV10)</f>
        <v/>
      </c>
      <c r="BT10" s="44"/>
      <c r="BU10" s="189"/>
      <c r="BV10" s="190" t="str">
        <f t="shared" si="28"/>
        <v/>
      </c>
      <c r="BW10" s="191" t="str">
        <f t="shared" si="29"/>
        <v/>
      </c>
      <c r="BX10" s="189"/>
      <c r="BY10" s="189"/>
      <c r="BZ10" s="190" t="str">
        <f t="shared" si="30"/>
        <v/>
      </c>
      <c r="CA10" s="191" t="str">
        <f t="shared" si="31"/>
        <v/>
      </c>
      <c r="CB10" s="189"/>
      <c r="CC10" s="189"/>
      <c r="CD10" s="190" t="str">
        <f t="shared" si="32"/>
        <v/>
      </c>
      <c r="CE10" s="191" t="str">
        <f t="shared" si="33"/>
        <v/>
      </c>
      <c r="CF10" s="189"/>
      <c r="CG10" s="189"/>
      <c r="CH10" s="190" t="str">
        <f t="shared" si="34"/>
        <v/>
      </c>
      <c r="CI10" s="191" t="str">
        <f t="shared" si="35"/>
        <v/>
      </c>
      <c r="CJ10" s="189"/>
      <c r="CK10" s="189"/>
      <c r="CL10" s="190" t="str">
        <f t="shared" si="36"/>
        <v/>
      </c>
      <c r="CM10" s="48" t="str">
        <f t="shared" si="66"/>
        <v/>
      </c>
      <c r="CN10" s="106"/>
      <c r="CO10" s="39" t="str">
        <f>IF(ISBLANK(Fran!BR10)," ",Fran!BR10)</f>
        <v/>
      </c>
      <c r="CP10" s="40" t="str">
        <f>IF(ISBLANK(Fran!BS10)," ",Fran!BS10)</f>
        <v/>
      </c>
      <c r="CQ10" s="44"/>
      <c r="CR10" s="189"/>
      <c r="CS10" s="190" t="str">
        <f t="shared" si="37"/>
        <v/>
      </c>
      <c r="CT10" s="191" t="str">
        <f t="shared" si="38"/>
        <v/>
      </c>
      <c r="CU10" s="189"/>
      <c r="CV10" s="189"/>
      <c r="CW10" s="190" t="str">
        <f t="shared" si="39"/>
        <v/>
      </c>
      <c r="CX10" s="191" t="str">
        <f t="shared" si="40"/>
        <v/>
      </c>
      <c r="CY10" s="189"/>
      <c r="CZ10" s="189"/>
      <c r="DA10" s="190" t="str">
        <f t="shared" si="41"/>
        <v/>
      </c>
      <c r="DB10" s="191" t="str">
        <f t="shared" si="42"/>
        <v/>
      </c>
      <c r="DC10" s="189"/>
      <c r="DD10" s="189"/>
      <c r="DE10" s="190" t="str">
        <f t="shared" si="43"/>
        <v/>
      </c>
      <c r="DF10" s="191" t="str">
        <f t="shared" si="44"/>
        <v/>
      </c>
      <c r="DG10" s="189"/>
      <c r="DH10" s="189"/>
      <c r="DI10" s="190" t="str">
        <f t="shared" si="45"/>
        <v/>
      </c>
      <c r="DJ10" s="48" t="str">
        <f t="shared" si="67"/>
        <v/>
      </c>
      <c r="DK10" s="106"/>
      <c r="DL10" s="39" t="str">
        <f>IF(ISBLANK(Fran!$A10)," ",Fran!$A10)</f>
        <v xml:space="preserve"> </v>
      </c>
      <c r="DM10" s="40" t="str">
        <f>IF(ISBLANK(Fran!$B10)," ",Fran!$B10)</f>
        <v xml:space="preserve"> </v>
      </c>
      <c r="DN10" s="44"/>
      <c r="DO10" s="189"/>
      <c r="DP10" s="190" t="str">
        <f t="shared" si="46"/>
        <v/>
      </c>
      <c r="DQ10" s="191" t="str">
        <f t="shared" si="47"/>
        <v/>
      </c>
      <c r="DR10" s="189"/>
      <c r="DS10" s="189"/>
      <c r="DT10" s="190" t="str">
        <f t="shared" si="48"/>
        <v/>
      </c>
      <c r="DU10" s="191" t="str">
        <f t="shared" si="49"/>
        <v/>
      </c>
      <c r="DV10" s="189"/>
      <c r="DW10" s="189"/>
      <c r="DX10" s="190" t="str">
        <f t="shared" si="50"/>
        <v/>
      </c>
      <c r="DY10" s="191" t="str">
        <f t="shared" si="51"/>
        <v/>
      </c>
      <c r="DZ10" s="189"/>
      <c r="EA10" s="189"/>
      <c r="EB10" s="190" t="str">
        <f t="shared" si="52"/>
        <v/>
      </c>
      <c r="EC10" s="191" t="str">
        <f t="shared" si="53"/>
        <v/>
      </c>
      <c r="ED10" s="189"/>
      <c r="EE10" s="189"/>
      <c r="EF10" s="190" t="str">
        <f t="shared" si="54"/>
        <v/>
      </c>
      <c r="EG10" s="48" t="str">
        <f t="shared" si="55"/>
        <v/>
      </c>
      <c r="EH10" s="106"/>
      <c r="EI10" s="39" t="str">
        <f>IF(ISBLANK(Fran!$A10)," ",Fran!$A10)</f>
        <v xml:space="preserve"> </v>
      </c>
      <c r="EJ10" s="40" t="str">
        <f>IF(ISBLANK(Fran!$B10)," ",Fran!$B10)</f>
        <v xml:space="preserve"> </v>
      </c>
      <c r="EK10" s="188"/>
      <c r="EL10" s="189"/>
      <c r="EM10" s="190" t="str">
        <f t="shared" si="56"/>
        <v/>
      </c>
      <c r="EN10" s="191" t="str">
        <f t="shared" si="57"/>
        <v/>
      </c>
      <c r="EO10" s="189"/>
      <c r="EP10" s="189"/>
      <c r="EQ10" s="190" t="str">
        <f t="shared" si="58"/>
        <v/>
      </c>
      <c r="ER10" s="191" t="str">
        <f t="shared" si="59"/>
        <v/>
      </c>
      <c r="ES10" s="189"/>
      <c r="ET10" s="189"/>
      <c r="EU10" s="190" t="str">
        <f t="shared" si="60"/>
        <v/>
      </c>
      <c r="EV10" s="191" t="str">
        <f t="shared" si="61"/>
        <v/>
      </c>
      <c r="EW10" s="189"/>
      <c r="EX10" s="189"/>
      <c r="EY10" s="190" t="str">
        <f t="shared" si="62"/>
        <v/>
      </c>
      <c r="EZ10" s="191" t="str">
        <f t="shared" si="63"/>
        <v/>
      </c>
    </row>
    <row r="11" spans="1:156">
      <c r="A11" s="41" t="str">
        <f>IF(ISBLANK(Fran!A11)," ",Fran!A11)</f>
        <v xml:space="preserve"> </v>
      </c>
      <c r="B11" s="42" t="str">
        <f>IF(ISBLANK(Fran!B11)," ",Fran!B11)</f>
        <v xml:space="preserve"> </v>
      </c>
      <c r="C11" s="192"/>
      <c r="D11" s="193"/>
      <c r="E11" s="194" t="str">
        <f t="shared" si="0"/>
        <v/>
      </c>
      <c r="F11" s="195" t="str">
        <f t="shared" si="1"/>
        <v/>
      </c>
      <c r="G11" s="193"/>
      <c r="H11" s="193"/>
      <c r="I11" s="194" t="str">
        <f t="shared" si="2"/>
        <v/>
      </c>
      <c r="J11" s="195" t="str">
        <f t="shared" si="3"/>
        <v/>
      </c>
      <c r="K11" s="193"/>
      <c r="L11" s="193"/>
      <c r="M11" s="194" t="str">
        <f t="shared" si="4"/>
        <v/>
      </c>
      <c r="N11" s="195" t="str">
        <f t="shared" si="5"/>
        <v/>
      </c>
      <c r="O11" s="193"/>
      <c r="P11" s="193"/>
      <c r="Q11" s="194" t="str">
        <f t="shared" si="6"/>
        <v/>
      </c>
      <c r="R11" s="195" t="str">
        <f t="shared" si="7"/>
        <v/>
      </c>
      <c r="S11" s="193"/>
      <c r="T11" s="193"/>
      <c r="U11" s="194" t="str">
        <f t="shared" si="8"/>
        <v/>
      </c>
      <c r="V11" s="195" t="str">
        <f t="shared" si="9"/>
        <v/>
      </c>
      <c r="W11" s="106"/>
      <c r="X11" s="41" t="str">
        <f>IF(ISBLANK(Fran!A11)," ",Fran!A11)</f>
        <v xml:space="preserve"> </v>
      </c>
      <c r="Y11" s="42" t="str">
        <f>IF(ISBLANK(Fran!B11)," ",Fran!B11)</f>
        <v xml:space="preserve"> </v>
      </c>
      <c r="Z11" s="45"/>
      <c r="AA11" s="193"/>
      <c r="AB11" s="194" t="str">
        <f t="shared" si="10"/>
        <v/>
      </c>
      <c r="AC11" s="195" t="str">
        <f t="shared" si="11"/>
        <v/>
      </c>
      <c r="AD11" s="193"/>
      <c r="AE11" s="193"/>
      <c r="AF11" s="194" t="str">
        <f t="shared" si="12"/>
        <v/>
      </c>
      <c r="AG11" s="195" t="str">
        <f t="shared" si="13"/>
        <v/>
      </c>
      <c r="AH11" s="193"/>
      <c r="AI11" s="193"/>
      <c r="AJ11" s="194" t="str">
        <f t="shared" si="14"/>
        <v/>
      </c>
      <c r="AK11" s="195" t="str">
        <f t="shared" si="15"/>
        <v/>
      </c>
      <c r="AL11" s="193"/>
      <c r="AM11" s="193"/>
      <c r="AN11" s="194" t="str">
        <f t="shared" si="16"/>
        <v/>
      </c>
      <c r="AO11" s="195" t="str">
        <f t="shared" si="17"/>
        <v/>
      </c>
      <c r="AP11" s="193"/>
      <c r="AQ11" s="193"/>
      <c r="AR11" s="194" t="str">
        <f t="shared" si="18"/>
        <v/>
      </c>
      <c r="AS11" s="49" t="str">
        <f t="shared" si="64"/>
        <v/>
      </c>
      <c r="AT11" s="106"/>
      <c r="AU11" s="41" t="str">
        <f>IF(ISBLANK(Fran!X11)," ",Fran!X11)</f>
        <v/>
      </c>
      <c r="AV11" s="42" t="str">
        <f>IF(ISBLANK(Fran!Y11)," ",Fran!Y11)</f>
        <v/>
      </c>
      <c r="AW11" s="45"/>
      <c r="AX11" s="193"/>
      <c r="AY11" s="194" t="str">
        <f t="shared" si="19"/>
        <v/>
      </c>
      <c r="AZ11" s="195" t="str">
        <f t="shared" si="20"/>
        <v/>
      </c>
      <c r="BA11" s="193"/>
      <c r="BB11" s="193"/>
      <c r="BC11" s="194" t="str">
        <f t="shared" si="21"/>
        <v/>
      </c>
      <c r="BD11" s="195" t="str">
        <f t="shared" si="22"/>
        <v/>
      </c>
      <c r="BE11" s="193"/>
      <c r="BF11" s="193"/>
      <c r="BG11" s="194" t="str">
        <f t="shared" si="23"/>
        <v/>
      </c>
      <c r="BH11" s="195" t="str">
        <f t="shared" si="24"/>
        <v/>
      </c>
      <c r="BI11" s="193"/>
      <c r="BJ11" s="193"/>
      <c r="BK11" s="194" t="str">
        <f t="shared" si="25"/>
        <v/>
      </c>
      <c r="BL11" s="195" t="str">
        <f t="shared" si="26"/>
        <v/>
      </c>
      <c r="BM11" s="193"/>
      <c r="BN11" s="193"/>
      <c r="BO11" s="194" t="str">
        <f t="shared" si="27"/>
        <v/>
      </c>
      <c r="BP11" s="49" t="str">
        <f t="shared" si="65"/>
        <v/>
      </c>
      <c r="BQ11" s="106"/>
      <c r="BR11" s="41" t="str">
        <f>IF(ISBLANK(Fran!AU11)," ",Fran!AU11)</f>
        <v/>
      </c>
      <c r="BS11" s="42" t="str">
        <f>IF(ISBLANK(Fran!AV11)," ",Fran!AV11)</f>
        <v/>
      </c>
      <c r="BT11" s="45"/>
      <c r="BU11" s="193"/>
      <c r="BV11" s="194" t="str">
        <f t="shared" si="28"/>
        <v/>
      </c>
      <c r="BW11" s="195" t="str">
        <f t="shared" si="29"/>
        <v/>
      </c>
      <c r="BX11" s="193"/>
      <c r="BY11" s="193"/>
      <c r="BZ11" s="194" t="str">
        <f t="shared" si="30"/>
        <v/>
      </c>
      <c r="CA11" s="195" t="str">
        <f t="shared" si="31"/>
        <v/>
      </c>
      <c r="CB11" s="193"/>
      <c r="CC11" s="193"/>
      <c r="CD11" s="194" t="str">
        <f t="shared" si="32"/>
        <v/>
      </c>
      <c r="CE11" s="195" t="str">
        <f t="shared" si="33"/>
        <v/>
      </c>
      <c r="CF11" s="193"/>
      <c r="CG11" s="193"/>
      <c r="CH11" s="194" t="str">
        <f t="shared" si="34"/>
        <v/>
      </c>
      <c r="CI11" s="195" t="str">
        <f t="shared" si="35"/>
        <v/>
      </c>
      <c r="CJ11" s="193"/>
      <c r="CK11" s="193"/>
      <c r="CL11" s="194" t="str">
        <f t="shared" si="36"/>
        <v/>
      </c>
      <c r="CM11" s="49" t="str">
        <f t="shared" si="66"/>
        <v/>
      </c>
      <c r="CN11" s="106"/>
      <c r="CO11" s="41" t="str">
        <f>IF(ISBLANK(Fran!BR11)," ",Fran!BR11)</f>
        <v/>
      </c>
      <c r="CP11" s="42" t="str">
        <f>IF(ISBLANK(Fran!BS11)," ",Fran!BS11)</f>
        <v/>
      </c>
      <c r="CQ11" s="45"/>
      <c r="CR11" s="193"/>
      <c r="CS11" s="194" t="str">
        <f t="shared" si="37"/>
        <v/>
      </c>
      <c r="CT11" s="195" t="str">
        <f t="shared" si="38"/>
        <v/>
      </c>
      <c r="CU11" s="193"/>
      <c r="CV11" s="193"/>
      <c r="CW11" s="194" t="str">
        <f t="shared" si="39"/>
        <v/>
      </c>
      <c r="CX11" s="195" t="str">
        <f t="shared" si="40"/>
        <v/>
      </c>
      <c r="CY11" s="193"/>
      <c r="CZ11" s="193"/>
      <c r="DA11" s="194" t="str">
        <f t="shared" si="41"/>
        <v/>
      </c>
      <c r="DB11" s="195" t="str">
        <f t="shared" si="42"/>
        <v/>
      </c>
      <c r="DC11" s="193"/>
      <c r="DD11" s="193"/>
      <c r="DE11" s="194" t="str">
        <f t="shared" si="43"/>
        <v/>
      </c>
      <c r="DF11" s="195" t="str">
        <f t="shared" si="44"/>
        <v/>
      </c>
      <c r="DG11" s="193"/>
      <c r="DH11" s="193"/>
      <c r="DI11" s="194" t="str">
        <f t="shared" si="45"/>
        <v/>
      </c>
      <c r="DJ11" s="49" t="str">
        <f t="shared" si="67"/>
        <v/>
      </c>
      <c r="DK11" s="106"/>
      <c r="DL11" s="41" t="str">
        <f>IF(ISBLANK(Fran!$A11)," ",Fran!$A11)</f>
        <v xml:space="preserve"> </v>
      </c>
      <c r="DM11" s="42" t="str">
        <f>IF(ISBLANK(Fran!$B11)," ",Fran!$B11)</f>
        <v xml:space="preserve"> </v>
      </c>
      <c r="DN11" s="45"/>
      <c r="DO11" s="193"/>
      <c r="DP11" s="194" t="str">
        <f t="shared" si="46"/>
        <v/>
      </c>
      <c r="DQ11" s="195" t="str">
        <f t="shared" si="47"/>
        <v/>
      </c>
      <c r="DR11" s="193"/>
      <c r="DS11" s="193"/>
      <c r="DT11" s="194" t="str">
        <f t="shared" si="48"/>
        <v/>
      </c>
      <c r="DU11" s="195" t="str">
        <f t="shared" si="49"/>
        <v/>
      </c>
      <c r="DV11" s="193"/>
      <c r="DW11" s="193"/>
      <c r="DX11" s="194" t="str">
        <f t="shared" si="50"/>
        <v/>
      </c>
      <c r="DY11" s="195" t="str">
        <f t="shared" si="51"/>
        <v/>
      </c>
      <c r="DZ11" s="193"/>
      <c r="EA11" s="193"/>
      <c r="EB11" s="194" t="str">
        <f t="shared" si="52"/>
        <v/>
      </c>
      <c r="EC11" s="195" t="str">
        <f t="shared" si="53"/>
        <v/>
      </c>
      <c r="ED11" s="193"/>
      <c r="EE11" s="193"/>
      <c r="EF11" s="194" t="str">
        <f t="shared" si="54"/>
        <v/>
      </c>
      <c r="EG11" s="49" t="str">
        <f t="shared" si="55"/>
        <v/>
      </c>
      <c r="EH11" s="106"/>
      <c r="EI11" s="41" t="str">
        <f>IF(ISBLANK(Fran!$A11)," ",Fran!$A11)</f>
        <v xml:space="preserve"> </v>
      </c>
      <c r="EJ11" s="42" t="str">
        <f>IF(ISBLANK(Fran!$B11)," ",Fran!$B11)</f>
        <v xml:space="preserve"> </v>
      </c>
      <c r="EK11" s="192"/>
      <c r="EL11" s="193"/>
      <c r="EM11" s="194" t="str">
        <f t="shared" si="56"/>
        <v/>
      </c>
      <c r="EN11" s="195" t="str">
        <f t="shared" si="57"/>
        <v/>
      </c>
      <c r="EO11" s="193"/>
      <c r="EP11" s="193"/>
      <c r="EQ11" s="194" t="str">
        <f t="shared" si="58"/>
        <v/>
      </c>
      <c r="ER11" s="195" t="str">
        <f t="shared" si="59"/>
        <v/>
      </c>
      <c r="ES11" s="193"/>
      <c r="ET11" s="193"/>
      <c r="EU11" s="194" t="str">
        <f t="shared" si="60"/>
        <v/>
      </c>
      <c r="EV11" s="195" t="str">
        <f t="shared" si="61"/>
        <v/>
      </c>
      <c r="EW11" s="193"/>
      <c r="EX11" s="193"/>
      <c r="EY11" s="194" t="str">
        <f t="shared" si="62"/>
        <v/>
      </c>
      <c r="EZ11" s="195" t="str">
        <f t="shared" si="63"/>
        <v/>
      </c>
    </row>
    <row r="12" spans="1:156">
      <c r="A12" s="39" t="str">
        <f>IF(ISBLANK(Fran!A12)," ",Fran!A12)</f>
        <v xml:space="preserve"> </v>
      </c>
      <c r="B12" s="40" t="str">
        <f>IF(ISBLANK(Fran!B12)," ",Fran!B12)</f>
        <v xml:space="preserve"> </v>
      </c>
      <c r="C12" s="188"/>
      <c r="D12" s="189"/>
      <c r="E12" s="190" t="str">
        <f t="shared" si="0"/>
        <v/>
      </c>
      <c r="F12" s="191" t="str">
        <f t="shared" si="1"/>
        <v/>
      </c>
      <c r="G12" s="189"/>
      <c r="H12" s="189"/>
      <c r="I12" s="190" t="str">
        <f t="shared" si="2"/>
        <v/>
      </c>
      <c r="J12" s="191" t="str">
        <f t="shared" si="3"/>
        <v/>
      </c>
      <c r="K12" s="189"/>
      <c r="L12" s="189"/>
      <c r="M12" s="190" t="str">
        <f t="shared" si="4"/>
        <v/>
      </c>
      <c r="N12" s="191" t="str">
        <f t="shared" si="5"/>
        <v/>
      </c>
      <c r="O12" s="189"/>
      <c r="P12" s="189"/>
      <c r="Q12" s="190" t="str">
        <f t="shared" si="6"/>
        <v/>
      </c>
      <c r="R12" s="191" t="str">
        <f t="shared" si="7"/>
        <v/>
      </c>
      <c r="S12" s="189"/>
      <c r="T12" s="189"/>
      <c r="U12" s="190" t="str">
        <f t="shared" si="8"/>
        <v/>
      </c>
      <c r="V12" s="191" t="str">
        <f t="shared" si="9"/>
        <v/>
      </c>
      <c r="W12" s="106"/>
      <c r="X12" s="39" t="str">
        <f>IF(ISBLANK(Fran!A12)," ",Fran!A12)</f>
        <v xml:space="preserve"> </v>
      </c>
      <c r="Y12" s="40" t="str">
        <f>IF(ISBLANK(Fran!B12)," ",Fran!B12)</f>
        <v xml:space="preserve"> </v>
      </c>
      <c r="Z12" s="44"/>
      <c r="AA12" s="189"/>
      <c r="AB12" s="190" t="str">
        <f t="shared" si="10"/>
        <v/>
      </c>
      <c r="AC12" s="191" t="str">
        <f t="shared" si="11"/>
        <v/>
      </c>
      <c r="AD12" s="189"/>
      <c r="AE12" s="189"/>
      <c r="AF12" s="190" t="str">
        <f t="shared" si="12"/>
        <v/>
      </c>
      <c r="AG12" s="191" t="str">
        <f t="shared" si="13"/>
        <v/>
      </c>
      <c r="AH12" s="189"/>
      <c r="AI12" s="189"/>
      <c r="AJ12" s="190" t="str">
        <f t="shared" si="14"/>
        <v/>
      </c>
      <c r="AK12" s="191" t="str">
        <f t="shared" si="15"/>
        <v/>
      </c>
      <c r="AL12" s="189"/>
      <c r="AM12" s="189"/>
      <c r="AN12" s="190" t="str">
        <f t="shared" si="16"/>
        <v/>
      </c>
      <c r="AO12" s="191" t="str">
        <f t="shared" si="17"/>
        <v/>
      </c>
      <c r="AP12" s="189"/>
      <c r="AQ12" s="189"/>
      <c r="AR12" s="190" t="str">
        <f t="shared" si="18"/>
        <v/>
      </c>
      <c r="AS12" s="48" t="str">
        <f t="shared" si="64"/>
        <v/>
      </c>
      <c r="AT12" s="106"/>
      <c r="AU12" s="39" t="str">
        <f>IF(ISBLANK(Fran!X12)," ",Fran!X12)</f>
        <v/>
      </c>
      <c r="AV12" s="40" t="str">
        <f>IF(ISBLANK(Fran!Y12)," ",Fran!Y12)</f>
        <v/>
      </c>
      <c r="AW12" s="44"/>
      <c r="AX12" s="189"/>
      <c r="AY12" s="190" t="str">
        <f t="shared" si="19"/>
        <v/>
      </c>
      <c r="AZ12" s="191" t="str">
        <f t="shared" si="20"/>
        <v/>
      </c>
      <c r="BA12" s="189"/>
      <c r="BB12" s="189"/>
      <c r="BC12" s="190" t="str">
        <f t="shared" si="21"/>
        <v/>
      </c>
      <c r="BD12" s="191" t="str">
        <f t="shared" si="22"/>
        <v/>
      </c>
      <c r="BE12" s="189"/>
      <c r="BF12" s="189"/>
      <c r="BG12" s="190" t="str">
        <f t="shared" si="23"/>
        <v/>
      </c>
      <c r="BH12" s="191" t="str">
        <f t="shared" si="24"/>
        <v/>
      </c>
      <c r="BI12" s="189"/>
      <c r="BJ12" s="189"/>
      <c r="BK12" s="190" t="str">
        <f t="shared" si="25"/>
        <v/>
      </c>
      <c r="BL12" s="191" t="str">
        <f t="shared" si="26"/>
        <v/>
      </c>
      <c r="BM12" s="189"/>
      <c r="BN12" s="189"/>
      <c r="BO12" s="190" t="str">
        <f t="shared" si="27"/>
        <v/>
      </c>
      <c r="BP12" s="48" t="str">
        <f t="shared" si="65"/>
        <v/>
      </c>
      <c r="BQ12" s="106"/>
      <c r="BR12" s="39" t="str">
        <f>IF(ISBLANK(Fran!AU12)," ",Fran!AU12)</f>
        <v/>
      </c>
      <c r="BS12" s="40" t="str">
        <f>IF(ISBLANK(Fran!AV12)," ",Fran!AV12)</f>
        <v/>
      </c>
      <c r="BT12" s="44"/>
      <c r="BU12" s="189"/>
      <c r="BV12" s="190" t="str">
        <f t="shared" si="28"/>
        <v/>
      </c>
      <c r="BW12" s="191" t="str">
        <f t="shared" si="29"/>
        <v/>
      </c>
      <c r="BX12" s="189"/>
      <c r="BY12" s="189"/>
      <c r="BZ12" s="190" t="str">
        <f t="shared" si="30"/>
        <v/>
      </c>
      <c r="CA12" s="191" t="str">
        <f t="shared" si="31"/>
        <v/>
      </c>
      <c r="CB12" s="189"/>
      <c r="CC12" s="189"/>
      <c r="CD12" s="190" t="str">
        <f t="shared" si="32"/>
        <v/>
      </c>
      <c r="CE12" s="191" t="str">
        <f t="shared" si="33"/>
        <v/>
      </c>
      <c r="CF12" s="189"/>
      <c r="CG12" s="189"/>
      <c r="CH12" s="190" t="str">
        <f t="shared" si="34"/>
        <v/>
      </c>
      <c r="CI12" s="191" t="str">
        <f t="shared" si="35"/>
        <v/>
      </c>
      <c r="CJ12" s="189"/>
      <c r="CK12" s="189"/>
      <c r="CL12" s="190" t="str">
        <f t="shared" si="36"/>
        <v/>
      </c>
      <c r="CM12" s="48" t="str">
        <f t="shared" si="66"/>
        <v/>
      </c>
      <c r="CN12" s="106"/>
      <c r="CO12" s="39" t="str">
        <f>IF(ISBLANK(Fran!BR12)," ",Fran!BR12)</f>
        <v/>
      </c>
      <c r="CP12" s="40" t="str">
        <f>IF(ISBLANK(Fran!BS12)," ",Fran!BS12)</f>
        <v/>
      </c>
      <c r="CQ12" s="44"/>
      <c r="CR12" s="189"/>
      <c r="CS12" s="190" t="str">
        <f t="shared" si="37"/>
        <v/>
      </c>
      <c r="CT12" s="191" t="str">
        <f t="shared" si="38"/>
        <v/>
      </c>
      <c r="CU12" s="189"/>
      <c r="CV12" s="189"/>
      <c r="CW12" s="190" t="str">
        <f t="shared" si="39"/>
        <v/>
      </c>
      <c r="CX12" s="191" t="str">
        <f t="shared" si="40"/>
        <v/>
      </c>
      <c r="CY12" s="189"/>
      <c r="CZ12" s="189"/>
      <c r="DA12" s="190" t="str">
        <f t="shared" si="41"/>
        <v/>
      </c>
      <c r="DB12" s="191" t="str">
        <f t="shared" si="42"/>
        <v/>
      </c>
      <c r="DC12" s="189"/>
      <c r="DD12" s="189"/>
      <c r="DE12" s="190" t="str">
        <f t="shared" si="43"/>
        <v/>
      </c>
      <c r="DF12" s="191" t="str">
        <f t="shared" si="44"/>
        <v/>
      </c>
      <c r="DG12" s="189"/>
      <c r="DH12" s="189"/>
      <c r="DI12" s="190" t="str">
        <f t="shared" si="45"/>
        <v/>
      </c>
      <c r="DJ12" s="48" t="str">
        <f t="shared" si="67"/>
        <v/>
      </c>
      <c r="DK12" s="106"/>
      <c r="DL12" s="39" t="str">
        <f>IF(ISBLANK(Fran!$A12)," ",Fran!$A12)</f>
        <v xml:space="preserve"> </v>
      </c>
      <c r="DM12" s="40" t="str">
        <f>IF(ISBLANK(Fran!$B12)," ",Fran!$B12)</f>
        <v xml:space="preserve"> </v>
      </c>
      <c r="DN12" s="44"/>
      <c r="DO12" s="189"/>
      <c r="DP12" s="190" t="str">
        <f t="shared" si="46"/>
        <v/>
      </c>
      <c r="DQ12" s="191" t="str">
        <f t="shared" si="47"/>
        <v/>
      </c>
      <c r="DR12" s="189"/>
      <c r="DS12" s="189"/>
      <c r="DT12" s="190" t="str">
        <f t="shared" si="48"/>
        <v/>
      </c>
      <c r="DU12" s="191" t="str">
        <f t="shared" si="49"/>
        <v/>
      </c>
      <c r="DV12" s="189"/>
      <c r="DW12" s="189"/>
      <c r="DX12" s="190" t="str">
        <f t="shared" si="50"/>
        <v/>
      </c>
      <c r="DY12" s="191" t="str">
        <f t="shared" si="51"/>
        <v/>
      </c>
      <c r="DZ12" s="189"/>
      <c r="EA12" s="189"/>
      <c r="EB12" s="190" t="str">
        <f t="shared" si="52"/>
        <v/>
      </c>
      <c r="EC12" s="191" t="str">
        <f t="shared" si="53"/>
        <v/>
      </c>
      <c r="ED12" s="189"/>
      <c r="EE12" s="189"/>
      <c r="EF12" s="190" t="str">
        <f t="shared" si="54"/>
        <v/>
      </c>
      <c r="EG12" s="48" t="str">
        <f t="shared" si="55"/>
        <v/>
      </c>
      <c r="EH12" s="106"/>
      <c r="EI12" s="39" t="str">
        <f>IF(ISBLANK(Fran!$A12)," ",Fran!$A12)</f>
        <v xml:space="preserve"> </v>
      </c>
      <c r="EJ12" s="40" t="str">
        <f>IF(ISBLANK(Fran!$B12)," ",Fran!$B12)</f>
        <v xml:space="preserve"> </v>
      </c>
      <c r="EK12" s="188"/>
      <c r="EL12" s="189"/>
      <c r="EM12" s="190" t="str">
        <f t="shared" si="56"/>
        <v/>
      </c>
      <c r="EN12" s="191" t="str">
        <f t="shared" si="57"/>
        <v/>
      </c>
      <c r="EO12" s="189"/>
      <c r="EP12" s="189"/>
      <c r="EQ12" s="190" t="str">
        <f t="shared" si="58"/>
        <v/>
      </c>
      <c r="ER12" s="191" t="str">
        <f t="shared" si="59"/>
        <v/>
      </c>
      <c r="ES12" s="189"/>
      <c r="ET12" s="189"/>
      <c r="EU12" s="190" t="str">
        <f t="shared" si="60"/>
        <v/>
      </c>
      <c r="EV12" s="191" t="str">
        <f t="shared" si="61"/>
        <v/>
      </c>
      <c r="EW12" s="189"/>
      <c r="EX12" s="189"/>
      <c r="EY12" s="190" t="str">
        <f t="shared" si="62"/>
        <v/>
      </c>
      <c r="EZ12" s="191" t="str">
        <f t="shared" si="63"/>
        <v/>
      </c>
    </row>
    <row r="13" spans="1:156">
      <c r="A13" s="41" t="str">
        <f>IF(ISBLANK(Fran!A13)," ",Fran!A13)</f>
        <v xml:space="preserve"> </v>
      </c>
      <c r="B13" s="42" t="str">
        <f>IF(ISBLANK(Fran!B13)," ",Fran!B13)</f>
        <v xml:space="preserve"> </v>
      </c>
      <c r="C13" s="192"/>
      <c r="D13" s="193"/>
      <c r="E13" s="194" t="str">
        <f t="shared" si="0"/>
        <v/>
      </c>
      <c r="F13" s="195" t="str">
        <f t="shared" si="1"/>
        <v/>
      </c>
      <c r="G13" s="193"/>
      <c r="H13" s="193"/>
      <c r="I13" s="194" t="str">
        <f t="shared" si="2"/>
        <v/>
      </c>
      <c r="J13" s="195" t="str">
        <f t="shared" si="3"/>
        <v/>
      </c>
      <c r="K13" s="193"/>
      <c r="L13" s="193"/>
      <c r="M13" s="194" t="str">
        <f t="shared" si="4"/>
        <v/>
      </c>
      <c r="N13" s="195" t="str">
        <f t="shared" si="5"/>
        <v/>
      </c>
      <c r="O13" s="193"/>
      <c r="P13" s="193"/>
      <c r="Q13" s="194" t="str">
        <f t="shared" si="6"/>
        <v/>
      </c>
      <c r="R13" s="195" t="str">
        <f t="shared" si="7"/>
        <v/>
      </c>
      <c r="S13" s="193"/>
      <c r="T13" s="193"/>
      <c r="U13" s="194" t="str">
        <f t="shared" si="8"/>
        <v/>
      </c>
      <c r="V13" s="195" t="str">
        <f t="shared" si="9"/>
        <v/>
      </c>
      <c r="W13" s="106"/>
      <c r="X13" s="41" t="str">
        <f>IF(ISBLANK(Fran!A13)," ",Fran!A13)</f>
        <v xml:space="preserve"> </v>
      </c>
      <c r="Y13" s="42" t="str">
        <f>IF(ISBLANK(Fran!B13)," ",Fran!B13)</f>
        <v xml:space="preserve"> </v>
      </c>
      <c r="Z13" s="45"/>
      <c r="AA13" s="193"/>
      <c r="AB13" s="194" t="str">
        <f t="shared" si="10"/>
        <v/>
      </c>
      <c r="AC13" s="195" t="str">
        <f t="shared" si="11"/>
        <v/>
      </c>
      <c r="AD13" s="193"/>
      <c r="AE13" s="193"/>
      <c r="AF13" s="194" t="str">
        <f t="shared" si="12"/>
        <v/>
      </c>
      <c r="AG13" s="195" t="str">
        <f t="shared" si="13"/>
        <v/>
      </c>
      <c r="AH13" s="193"/>
      <c r="AI13" s="193"/>
      <c r="AJ13" s="194" t="str">
        <f t="shared" si="14"/>
        <v/>
      </c>
      <c r="AK13" s="195" t="str">
        <f t="shared" si="15"/>
        <v/>
      </c>
      <c r="AL13" s="193"/>
      <c r="AM13" s="193"/>
      <c r="AN13" s="194" t="str">
        <f t="shared" si="16"/>
        <v/>
      </c>
      <c r="AO13" s="195" t="str">
        <f t="shared" si="17"/>
        <v/>
      </c>
      <c r="AP13" s="193"/>
      <c r="AQ13" s="193"/>
      <c r="AR13" s="194" t="str">
        <f t="shared" si="18"/>
        <v/>
      </c>
      <c r="AS13" s="49" t="str">
        <f t="shared" si="64"/>
        <v/>
      </c>
      <c r="AT13" s="106"/>
      <c r="AU13" s="41" t="str">
        <f>IF(ISBLANK(Fran!X13)," ",Fran!X13)</f>
        <v/>
      </c>
      <c r="AV13" s="42" t="str">
        <f>IF(ISBLANK(Fran!Y13)," ",Fran!Y13)</f>
        <v/>
      </c>
      <c r="AW13" s="45"/>
      <c r="AX13" s="193"/>
      <c r="AY13" s="194" t="str">
        <f t="shared" si="19"/>
        <v/>
      </c>
      <c r="AZ13" s="195" t="str">
        <f t="shared" si="20"/>
        <v/>
      </c>
      <c r="BA13" s="193"/>
      <c r="BB13" s="193"/>
      <c r="BC13" s="194" t="str">
        <f t="shared" si="21"/>
        <v/>
      </c>
      <c r="BD13" s="195" t="str">
        <f t="shared" si="22"/>
        <v/>
      </c>
      <c r="BE13" s="193"/>
      <c r="BF13" s="193"/>
      <c r="BG13" s="194" t="str">
        <f t="shared" si="23"/>
        <v/>
      </c>
      <c r="BH13" s="195" t="str">
        <f t="shared" si="24"/>
        <v/>
      </c>
      <c r="BI13" s="193"/>
      <c r="BJ13" s="193"/>
      <c r="BK13" s="194" t="str">
        <f t="shared" si="25"/>
        <v/>
      </c>
      <c r="BL13" s="195" t="str">
        <f t="shared" si="26"/>
        <v/>
      </c>
      <c r="BM13" s="193"/>
      <c r="BN13" s="193"/>
      <c r="BO13" s="194" t="str">
        <f t="shared" si="27"/>
        <v/>
      </c>
      <c r="BP13" s="49" t="str">
        <f t="shared" si="65"/>
        <v/>
      </c>
      <c r="BQ13" s="106"/>
      <c r="BR13" s="41" t="str">
        <f>IF(ISBLANK(Fran!AU13)," ",Fran!AU13)</f>
        <v/>
      </c>
      <c r="BS13" s="42" t="str">
        <f>IF(ISBLANK(Fran!AV13)," ",Fran!AV13)</f>
        <v/>
      </c>
      <c r="BT13" s="45"/>
      <c r="BU13" s="193"/>
      <c r="BV13" s="194" t="str">
        <f t="shared" si="28"/>
        <v/>
      </c>
      <c r="BW13" s="195" t="str">
        <f t="shared" si="29"/>
        <v/>
      </c>
      <c r="BX13" s="193"/>
      <c r="BY13" s="193"/>
      <c r="BZ13" s="194" t="str">
        <f t="shared" si="30"/>
        <v/>
      </c>
      <c r="CA13" s="195" t="str">
        <f t="shared" si="31"/>
        <v/>
      </c>
      <c r="CB13" s="193"/>
      <c r="CC13" s="193"/>
      <c r="CD13" s="194" t="str">
        <f t="shared" si="32"/>
        <v/>
      </c>
      <c r="CE13" s="195" t="str">
        <f t="shared" si="33"/>
        <v/>
      </c>
      <c r="CF13" s="193"/>
      <c r="CG13" s="193"/>
      <c r="CH13" s="194" t="str">
        <f t="shared" si="34"/>
        <v/>
      </c>
      <c r="CI13" s="195" t="str">
        <f t="shared" si="35"/>
        <v/>
      </c>
      <c r="CJ13" s="193"/>
      <c r="CK13" s="193"/>
      <c r="CL13" s="194" t="str">
        <f t="shared" si="36"/>
        <v/>
      </c>
      <c r="CM13" s="49" t="str">
        <f t="shared" si="66"/>
        <v/>
      </c>
      <c r="CN13" s="106"/>
      <c r="CO13" s="41" t="str">
        <f>IF(ISBLANK(Fran!BR13)," ",Fran!BR13)</f>
        <v/>
      </c>
      <c r="CP13" s="42" t="str">
        <f>IF(ISBLANK(Fran!BS13)," ",Fran!BS13)</f>
        <v/>
      </c>
      <c r="CQ13" s="45"/>
      <c r="CR13" s="193"/>
      <c r="CS13" s="194" t="str">
        <f t="shared" si="37"/>
        <v/>
      </c>
      <c r="CT13" s="195" t="str">
        <f t="shared" si="38"/>
        <v/>
      </c>
      <c r="CU13" s="193"/>
      <c r="CV13" s="193"/>
      <c r="CW13" s="194" t="str">
        <f t="shared" si="39"/>
        <v/>
      </c>
      <c r="CX13" s="195" t="str">
        <f t="shared" si="40"/>
        <v/>
      </c>
      <c r="CY13" s="193"/>
      <c r="CZ13" s="193"/>
      <c r="DA13" s="194" t="str">
        <f t="shared" si="41"/>
        <v/>
      </c>
      <c r="DB13" s="195" t="str">
        <f t="shared" si="42"/>
        <v/>
      </c>
      <c r="DC13" s="193"/>
      <c r="DD13" s="193"/>
      <c r="DE13" s="194" t="str">
        <f t="shared" si="43"/>
        <v/>
      </c>
      <c r="DF13" s="195" t="str">
        <f t="shared" si="44"/>
        <v/>
      </c>
      <c r="DG13" s="193"/>
      <c r="DH13" s="193"/>
      <c r="DI13" s="194" t="str">
        <f t="shared" si="45"/>
        <v/>
      </c>
      <c r="DJ13" s="49" t="str">
        <f t="shared" si="67"/>
        <v/>
      </c>
      <c r="DK13" s="106"/>
      <c r="DL13" s="41" t="str">
        <f>IF(ISBLANK(Fran!$A13)," ",Fran!$A13)</f>
        <v xml:space="preserve"> </v>
      </c>
      <c r="DM13" s="42" t="str">
        <f>IF(ISBLANK(Fran!$B13)," ",Fran!$B13)</f>
        <v xml:space="preserve"> </v>
      </c>
      <c r="DN13" s="45"/>
      <c r="DO13" s="193"/>
      <c r="DP13" s="194" t="str">
        <f t="shared" si="46"/>
        <v/>
      </c>
      <c r="DQ13" s="195" t="str">
        <f t="shared" si="47"/>
        <v/>
      </c>
      <c r="DR13" s="193"/>
      <c r="DS13" s="193"/>
      <c r="DT13" s="194" t="str">
        <f t="shared" si="48"/>
        <v/>
      </c>
      <c r="DU13" s="195" t="str">
        <f t="shared" si="49"/>
        <v/>
      </c>
      <c r="DV13" s="193"/>
      <c r="DW13" s="193"/>
      <c r="DX13" s="194" t="str">
        <f t="shared" si="50"/>
        <v/>
      </c>
      <c r="DY13" s="195" t="str">
        <f t="shared" si="51"/>
        <v/>
      </c>
      <c r="DZ13" s="193"/>
      <c r="EA13" s="193"/>
      <c r="EB13" s="194" t="str">
        <f t="shared" si="52"/>
        <v/>
      </c>
      <c r="EC13" s="195" t="str">
        <f t="shared" si="53"/>
        <v/>
      </c>
      <c r="ED13" s="193"/>
      <c r="EE13" s="193"/>
      <c r="EF13" s="194" t="str">
        <f t="shared" si="54"/>
        <v/>
      </c>
      <c r="EG13" s="49" t="str">
        <f t="shared" si="55"/>
        <v/>
      </c>
      <c r="EH13" s="106"/>
      <c r="EI13" s="41" t="str">
        <f>IF(ISBLANK(Fran!$A13)," ",Fran!$A13)</f>
        <v xml:space="preserve"> </v>
      </c>
      <c r="EJ13" s="42" t="str">
        <f>IF(ISBLANK(Fran!$B13)," ",Fran!$B13)</f>
        <v xml:space="preserve"> </v>
      </c>
      <c r="EK13" s="192"/>
      <c r="EL13" s="193"/>
      <c r="EM13" s="194" t="str">
        <f t="shared" si="56"/>
        <v/>
      </c>
      <c r="EN13" s="195" t="str">
        <f t="shared" si="57"/>
        <v/>
      </c>
      <c r="EO13" s="193"/>
      <c r="EP13" s="193"/>
      <c r="EQ13" s="194" t="str">
        <f t="shared" si="58"/>
        <v/>
      </c>
      <c r="ER13" s="195" t="str">
        <f t="shared" si="59"/>
        <v/>
      </c>
      <c r="ES13" s="193"/>
      <c r="ET13" s="193"/>
      <c r="EU13" s="194" t="str">
        <f t="shared" si="60"/>
        <v/>
      </c>
      <c r="EV13" s="195" t="str">
        <f t="shared" si="61"/>
        <v/>
      </c>
      <c r="EW13" s="193"/>
      <c r="EX13" s="193"/>
      <c r="EY13" s="194" t="str">
        <f t="shared" si="62"/>
        <v/>
      </c>
      <c r="EZ13" s="195" t="str">
        <f t="shared" si="63"/>
        <v/>
      </c>
    </row>
    <row r="14" spans="1:156">
      <c r="A14" s="39" t="str">
        <f>IF(ISBLANK(Fran!A14)," ",Fran!A14)</f>
        <v xml:space="preserve"> </v>
      </c>
      <c r="B14" s="40" t="str">
        <f>IF(ISBLANK(Fran!B14)," ",Fran!B14)</f>
        <v xml:space="preserve"> </v>
      </c>
      <c r="C14" s="188"/>
      <c r="D14" s="189"/>
      <c r="E14" s="190" t="str">
        <f t="shared" si="0"/>
        <v/>
      </c>
      <c r="F14" s="191" t="str">
        <f t="shared" si="1"/>
        <v/>
      </c>
      <c r="G14" s="189"/>
      <c r="H14" s="189"/>
      <c r="I14" s="190" t="str">
        <f t="shared" si="2"/>
        <v/>
      </c>
      <c r="J14" s="191" t="str">
        <f t="shared" si="3"/>
        <v/>
      </c>
      <c r="K14" s="189"/>
      <c r="L14" s="189"/>
      <c r="M14" s="190" t="str">
        <f t="shared" si="4"/>
        <v/>
      </c>
      <c r="N14" s="191" t="str">
        <f t="shared" si="5"/>
        <v/>
      </c>
      <c r="O14" s="189"/>
      <c r="P14" s="189"/>
      <c r="Q14" s="190" t="str">
        <f t="shared" si="6"/>
        <v/>
      </c>
      <c r="R14" s="191" t="str">
        <f t="shared" si="7"/>
        <v/>
      </c>
      <c r="S14" s="189"/>
      <c r="T14" s="189"/>
      <c r="U14" s="190" t="str">
        <f t="shared" si="8"/>
        <v/>
      </c>
      <c r="V14" s="191" t="str">
        <f t="shared" si="9"/>
        <v/>
      </c>
      <c r="W14" s="106"/>
      <c r="X14" s="39" t="str">
        <f>IF(ISBLANK(Fran!A14)," ",Fran!A14)</f>
        <v xml:space="preserve"> </v>
      </c>
      <c r="Y14" s="40" t="str">
        <f>IF(ISBLANK(Fran!B14)," ",Fran!B14)</f>
        <v xml:space="preserve"> </v>
      </c>
      <c r="Z14" s="44"/>
      <c r="AA14" s="189"/>
      <c r="AB14" s="190" t="str">
        <f t="shared" si="10"/>
        <v/>
      </c>
      <c r="AC14" s="191" t="str">
        <f t="shared" si="11"/>
        <v/>
      </c>
      <c r="AD14" s="189"/>
      <c r="AE14" s="189"/>
      <c r="AF14" s="190" t="str">
        <f t="shared" si="12"/>
        <v/>
      </c>
      <c r="AG14" s="191" t="str">
        <f t="shared" si="13"/>
        <v/>
      </c>
      <c r="AH14" s="189"/>
      <c r="AI14" s="189"/>
      <c r="AJ14" s="190" t="str">
        <f t="shared" si="14"/>
        <v/>
      </c>
      <c r="AK14" s="191" t="str">
        <f t="shared" si="15"/>
        <v/>
      </c>
      <c r="AL14" s="189"/>
      <c r="AM14" s="189"/>
      <c r="AN14" s="190" t="str">
        <f t="shared" si="16"/>
        <v/>
      </c>
      <c r="AO14" s="191" t="str">
        <f t="shared" si="17"/>
        <v/>
      </c>
      <c r="AP14" s="189"/>
      <c r="AQ14" s="189"/>
      <c r="AR14" s="190" t="str">
        <f t="shared" si="18"/>
        <v/>
      </c>
      <c r="AS14" s="48" t="str">
        <f t="shared" si="64"/>
        <v/>
      </c>
      <c r="AT14" s="106"/>
      <c r="AU14" s="39" t="str">
        <f>IF(ISBLANK(Fran!X14)," ",Fran!X14)</f>
        <v/>
      </c>
      <c r="AV14" s="40" t="str">
        <f>IF(ISBLANK(Fran!Y14)," ",Fran!Y14)</f>
        <v/>
      </c>
      <c r="AW14" s="44"/>
      <c r="AX14" s="189"/>
      <c r="AY14" s="190" t="str">
        <f t="shared" si="19"/>
        <v/>
      </c>
      <c r="AZ14" s="191" t="str">
        <f t="shared" si="20"/>
        <v/>
      </c>
      <c r="BA14" s="189"/>
      <c r="BB14" s="189"/>
      <c r="BC14" s="190" t="str">
        <f t="shared" si="21"/>
        <v/>
      </c>
      <c r="BD14" s="191" t="str">
        <f t="shared" si="22"/>
        <v/>
      </c>
      <c r="BE14" s="189"/>
      <c r="BF14" s="189"/>
      <c r="BG14" s="190" t="str">
        <f t="shared" si="23"/>
        <v/>
      </c>
      <c r="BH14" s="191" t="str">
        <f t="shared" si="24"/>
        <v/>
      </c>
      <c r="BI14" s="189"/>
      <c r="BJ14" s="189"/>
      <c r="BK14" s="190" t="str">
        <f t="shared" si="25"/>
        <v/>
      </c>
      <c r="BL14" s="191" t="str">
        <f t="shared" si="26"/>
        <v/>
      </c>
      <c r="BM14" s="189"/>
      <c r="BN14" s="189"/>
      <c r="BO14" s="190" t="str">
        <f t="shared" si="27"/>
        <v/>
      </c>
      <c r="BP14" s="48" t="str">
        <f t="shared" si="65"/>
        <v/>
      </c>
      <c r="BQ14" s="106"/>
      <c r="BR14" s="39" t="str">
        <f>IF(ISBLANK(Fran!AU14)," ",Fran!AU14)</f>
        <v/>
      </c>
      <c r="BS14" s="40" t="str">
        <f>IF(ISBLANK(Fran!AV14)," ",Fran!AV14)</f>
        <v/>
      </c>
      <c r="BT14" s="44"/>
      <c r="BU14" s="189"/>
      <c r="BV14" s="190" t="str">
        <f t="shared" si="28"/>
        <v/>
      </c>
      <c r="BW14" s="191" t="str">
        <f t="shared" si="29"/>
        <v/>
      </c>
      <c r="BX14" s="189"/>
      <c r="BY14" s="189"/>
      <c r="BZ14" s="190" t="str">
        <f t="shared" si="30"/>
        <v/>
      </c>
      <c r="CA14" s="191" t="str">
        <f t="shared" si="31"/>
        <v/>
      </c>
      <c r="CB14" s="189"/>
      <c r="CC14" s="189"/>
      <c r="CD14" s="190" t="str">
        <f t="shared" si="32"/>
        <v/>
      </c>
      <c r="CE14" s="191" t="str">
        <f t="shared" si="33"/>
        <v/>
      </c>
      <c r="CF14" s="189"/>
      <c r="CG14" s="189"/>
      <c r="CH14" s="190" t="str">
        <f t="shared" si="34"/>
        <v/>
      </c>
      <c r="CI14" s="191" t="str">
        <f t="shared" si="35"/>
        <v/>
      </c>
      <c r="CJ14" s="189"/>
      <c r="CK14" s="189"/>
      <c r="CL14" s="190" t="str">
        <f t="shared" si="36"/>
        <v/>
      </c>
      <c r="CM14" s="48" t="str">
        <f t="shared" si="66"/>
        <v/>
      </c>
      <c r="CN14" s="106"/>
      <c r="CO14" s="39" t="str">
        <f>IF(ISBLANK(Fran!BR14)," ",Fran!BR14)</f>
        <v/>
      </c>
      <c r="CP14" s="40" t="str">
        <f>IF(ISBLANK(Fran!BS14)," ",Fran!BS14)</f>
        <v/>
      </c>
      <c r="CQ14" s="44"/>
      <c r="CR14" s="189"/>
      <c r="CS14" s="190" t="str">
        <f t="shared" si="37"/>
        <v/>
      </c>
      <c r="CT14" s="191" t="str">
        <f t="shared" si="38"/>
        <v/>
      </c>
      <c r="CU14" s="189"/>
      <c r="CV14" s="189"/>
      <c r="CW14" s="190" t="str">
        <f t="shared" si="39"/>
        <v/>
      </c>
      <c r="CX14" s="191" t="str">
        <f t="shared" si="40"/>
        <v/>
      </c>
      <c r="CY14" s="189"/>
      <c r="CZ14" s="189"/>
      <c r="DA14" s="190" t="str">
        <f t="shared" si="41"/>
        <v/>
      </c>
      <c r="DB14" s="191" t="str">
        <f t="shared" si="42"/>
        <v/>
      </c>
      <c r="DC14" s="189"/>
      <c r="DD14" s="189"/>
      <c r="DE14" s="190" t="str">
        <f t="shared" si="43"/>
        <v/>
      </c>
      <c r="DF14" s="191" t="str">
        <f t="shared" si="44"/>
        <v/>
      </c>
      <c r="DG14" s="189"/>
      <c r="DH14" s="189"/>
      <c r="DI14" s="190" t="str">
        <f t="shared" si="45"/>
        <v/>
      </c>
      <c r="DJ14" s="48" t="str">
        <f t="shared" si="67"/>
        <v/>
      </c>
      <c r="DK14" s="106"/>
      <c r="DL14" s="39" t="str">
        <f>IF(ISBLANK(Fran!$A14)," ",Fran!$A14)</f>
        <v xml:space="preserve"> </v>
      </c>
      <c r="DM14" s="40" t="str">
        <f>IF(ISBLANK(Fran!$B14)," ",Fran!$B14)</f>
        <v xml:space="preserve"> </v>
      </c>
      <c r="DN14" s="44"/>
      <c r="DO14" s="189"/>
      <c r="DP14" s="190" t="str">
        <f t="shared" si="46"/>
        <v/>
      </c>
      <c r="DQ14" s="191" t="str">
        <f t="shared" si="47"/>
        <v/>
      </c>
      <c r="DR14" s="189"/>
      <c r="DS14" s="189"/>
      <c r="DT14" s="190" t="str">
        <f t="shared" si="48"/>
        <v/>
      </c>
      <c r="DU14" s="191" t="str">
        <f t="shared" si="49"/>
        <v/>
      </c>
      <c r="DV14" s="189"/>
      <c r="DW14" s="189"/>
      <c r="DX14" s="190" t="str">
        <f t="shared" si="50"/>
        <v/>
      </c>
      <c r="DY14" s="191" t="str">
        <f t="shared" si="51"/>
        <v/>
      </c>
      <c r="DZ14" s="189"/>
      <c r="EA14" s="189"/>
      <c r="EB14" s="190" t="str">
        <f t="shared" si="52"/>
        <v/>
      </c>
      <c r="EC14" s="191" t="str">
        <f t="shared" si="53"/>
        <v/>
      </c>
      <c r="ED14" s="189"/>
      <c r="EE14" s="189"/>
      <c r="EF14" s="190" t="str">
        <f t="shared" si="54"/>
        <v/>
      </c>
      <c r="EG14" s="48" t="str">
        <f t="shared" si="55"/>
        <v/>
      </c>
      <c r="EH14" s="106"/>
      <c r="EI14" s="39" t="str">
        <f>IF(ISBLANK(Fran!$A14)," ",Fran!$A14)</f>
        <v xml:space="preserve"> </v>
      </c>
      <c r="EJ14" s="40" t="str">
        <f>IF(ISBLANK(Fran!$B14)," ",Fran!$B14)</f>
        <v xml:space="preserve"> </v>
      </c>
      <c r="EK14" s="188"/>
      <c r="EL14" s="189"/>
      <c r="EM14" s="190" t="str">
        <f t="shared" si="56"/>
        <v/>
      </c>
      <c r="EN14" s="191" t="str">
        <f t="shared" si="57"/>
        <v/>
      </c>
      <c r="EO14" s="189"/>
      <c r="EP14" s="189"/>
      <c r="EQ14" s="190" t="str">
        <f t="shared" si="58"/>
        <v/>
      </c>
      <c r="ER14" s="191" t="str">
        <f t="shared" si="59"/>
        <v/>
      </c>
      <c r="ES14" s="189"/>
      <c r="ET14" s="189"/>
      <c r="EU14" s="190" t="str">
        <f t="shared" si="60"/>
        <v/>
      </c>
      <c r="EV14" s="191" t="str">
        <f t="shared" si="61"/>
        <v/>
      </c>
      <c r="EW14" s="189"/>
      <c r="EX14" s="189"/>
      <c r="EY14" s="190" t="str">
        <f t="shared" si="62"/>
        <v/>
      </c>
      <c r="EZ14" s="191" t="str">
        <f t="shared" si="63"/>
        <v/>
      </c>
    </row>
    <row r="15" spans="1:156">
      <c r="A15" s="41" t="str">
        <f>IF(ISBLANK(Fran!A15)," ",Fran!A15)</f>
        <v xml:space="preserve"> </v>
      </c>
      <c r="B15" s="42" t="str">
        <f>IF(ISBLANK(Fran!B15)," ",Fran!B15)</f>
        <v xml:space="preserve"> </v>
      </c>
      <c r="C15" s="192"/>
      <c r="D15" s="193"/>
      <c r="E15" s="194" t="str">
        <f t="shared" si="0"/>
        <v/>
      </c>
      <c r="F15" s="195" t="str">
        <f t="shared" si="1"/>
        <v/>
      </c>
      <c r="G15" s="193"/>
      <c r="H15" s="193"/>
      <c r="I15" s="194" t="str">
        <f t="shared" si="2"/>
        <v/>
      </c>
      <c r="J15" s="195" t="str">
        <f t="shared" si="3"/>
        <v/>
      </c>
      <c r="K15" s="193"/>
      <c r="L15" s="193"/>
      <c r="M15" s="194" t="str">
        <f t="shared" ref="M15:M35" si="68">IF(OR(AND(ISBLANK(L15),ISBLANK(K15)),AND(ISBLANK(L$5),ISBLANK(K$5)))," ",IF(OR(AND(ISNUMBER(K15),K15&gt;K$5),AND(ISNUMBER(L15),L15&gt;L$5)),"E",IF(OR(AND(K15="abs",L15="abs"),AND(ISBLANK(K15),L15="abs"),AND(ISBLANK(L15),K15="abs")),"abs",IF(OR(AND(L15="abs",K15&gt;K$5),AND(K15="abs",L15&gt;L$5)),"E",IF(OR(K15="abs",ISBLANK(K15)),L15/L$5*100,IF(OR(ISBLANK(L15),L15="abs"),K15/K$5*100,IF(OR(K15&gt;K$5,L15&gt;L$5),"E",(K15+L15)/(K$5+L$5)*100)))))))</f>
        <v/>
      </c>
      <c r="N15" s="195" t="str">
        <f t="shared" si="5"/>
        <v/>
      </c>
      <c r="O15" s="193"/>
      <c r="P15" s="193"/>
      <c r="Q15" s="194" t="str">
        <f t="shared" si="6"/>
        <v/>
      </c>
      <c r="R15" s="195" t="str">
        <f t="shared" si="7"/>
        <v/>
      </c>
      <c r="S15" s="193"/>
      <c r="T15" s="193"/>
      <c r="U15" s="194" t="str">
        <f t="shared" si="8"/>
        <v/>
      </c>
      <c r="V15" s="195" t="str">
        <f t="shared" si="9"/>
        <v/>
      </c>
      <c r="W15" s="106"/>
      <c r="X15" s="41" t="str">
        <f>IF(ISBLANK(Fran!A15)," ",Fran!A15)</f>
        <v xml:space="preserve"> </v>
      </c>
      <c r="Y15" s="42" t="str">
        <f>IF(ISBLANK(Fran!B15)," ",Fran!B15)</f>
        <v xml:space="preserve"> </v>
      </c>
      <c r="Z15" s="45"/>
      <c r="AA15" s="193"/>
      <c r="AB15" s="194" t="str">
        <f t="shared" si="10"/>
        <v/>
      </c>
      <c r="AC15" s="195" t="str">
        <f t="shared" si="11"/>
        <v/>
      </c>
      <c r="AD15" s="193"/>
      <c r="AE15" s="193"/>
      <c r="AF15" s="194" t="str">
        <f t="shared" si="12"/>
        <v/>
      </c>
      <c r="AG15" s="195" t="str">
        <f t="shared" si="13"/>
        <v/>
      </c>
      <c r="AH15" s="193"/>
      <c r="AI15" s="193"/>
      <c r="AJ15" s="194" t="str">
        <f t="shared" si="14"/>
        <v/>
      </c>
      <c r="AK15" s="195" t="str">
        <f t="shared" si="15"/>
        <v/>
      </c>
      <c r="AL15" s="193"/>
      <c r="AM15" s="193"/>
      <c r="AN15" s="194" t="str">
        <f t="shared" si="16"/>
        <v/>
      </c>
      <c r="AO15" s="195" t="str">
        <f t="shared" si="17"/>
        <v/>
      </c>
      <c r="AP15" s="193"/>
      <c r="AQ15" s="193"/>
      <c r="AR15" s="194" t="str">
        <f t="shared" si="18"/>
        <v/>
      </c>
      <c r="AS15" s="49" t="str">
        <f t="shared" si="64"/>
        <v/>
      </c>
      <c r="AT15" s="106"/>
      <c r="AU15" s="41" t="str">
        <f>IF(ISBLANK(Fran!X15)," ",Fran!X15)</f>
        <v/>
      </c>
      <c r="AV15" s="42" t="str">
        <f>IF(ISBLANK(Fran!Y15)," ",Fran!Y15)</f>
        <v/>
      </c>
      <c r="AW15" s="45"/>
      <c r="AX15" s="193"/>
      <c r="AY15" s="194" t="str">
        <f t="shared" si="19"/>
        <v/>
      </c>
      <c r="AZ15" s="195" t="str">
        <f t="shared" si="20"/>
        <v/>
      </c>
      <c r="BA15" s="193"/>
      <c r="BB15" s="193"/>
      <c r="BC15" s="194" t="str">
        <f t="shared" si="21"/>
        <v/>
      </c>
      <c r="BD15" s="195" t="str">
        <f t="shared" si="22"/>
        <v/>
      </c>
      <c r="BE15" s="193"/>
      <c r="BF15" s="193"/>
      <c r="BG15" s="194" t="str">
        <f t="shared" si="23"/>
        <v/>
      </c>
      <c r="BH15" s="195" t="str">
        <f t="shared" si="24"/>
        <v/>
      </c>
      <c r="BI15" s="193"/>
      <c r="BJ15" s="193"/>
      <c r="BK15" s="194" t="str">
        <f t="shared" si="25"/>
        <v/>
      </c>
      <c r="BL15" s="195" t="str">
        <f t="shared" si="26"/>
        <v/>
      </c>
      <c r="BM15" s="193"/>
      <c r="BN15" s="193"/>
      <c r="BO15" s="194" t="str">
        <f t="shared" si="27"/>
        <v/>
      </c>
      <c r="BP15" s="49" t="str">
        <f t="shared" si="65"/>
        <v/>
      </c>
      <c r="BQ15" s="106"/>
      <c r="BR15" s="41" t="str">
        <f>IF(ISBLANK(Fran!AU15)," ",Fran!AU15)</f>
        <v/>
      </c>
      <c r="BS15" s="42" t="str">
        <f>IF(ISBLANK(Fran!AV15)," ",Fran!AV15)</f>
        <v/>
      </c>
      <c r="BT15" s="45"/>
      <c r="BU15" s="193"/>
      <c r="BV15" s="194" t="str">
        <f t="shared" si="28"/>
        <v/>
      </c>
      <c r="BW15" s="195" t="str">
        <f t="shared" si="29"/>
        <v/>
      </c>
      <c r="BX15" s="193"/>
      <c r="BY15" s="193"/>
      <c r="BZ15" s="194" t="str">
        <f t="shared" si="30"/>
        <v/>
      </c>
      <c r="CA15" s="195" t="str">
        <f t="shared" si="31"/>
        <v/>
      </c>
      <c r="CB15" s="193"/>
      <c r="CC15" s="193"/>
      <c r="CD15" s="194" t="str">
        <f t="shared" si="32"/>
        <v/>
      </c>
      <c r="CE15" s="195" t="str">
        <f t="shared" si="33"/>
        <v/>
      </c>
      <c r="CF15" s="193"/>
      <c r="CG15" s="193"/>
      <c r="CH15" s="194" t="str">
        <f t="shared" si="34"/>
        <v/>
      </c>
      <c r="CI15" s="195" t="str">
        <f t="shared" si="35"/>
        <v/>
      </c>
      <c r="CJ15" s="193"/>
      <c r="CK15" s="193"/>
      <c r="CL15" s="194" t="str">
        <f t="shared" si="36"/>
        <v/>
      </c>
      <c r="CM15" s="49" t="str">
        <f t="shared" si="66"/>
        <v/>
      </c>
      <c r="CN15" s="106"/>
      <c r="CO15" s="41" t="str">
        <f>IF(ISBLANK(Fran!BR15)," ",Fran!BR15)</f>
        <v/>
      </c>
      <c r="CP15" s="42" t="str">
        <f>IF(ISBLANK(Fran!BS15)," ",Fran!BS15)</f>
        <v/>
      </c>
      <c r="CQ15" s="45"/>
      <c r="CR15" s="193"/>
      <c r="CS15" s="194" t="str">
        <f t="shared" si="37"/>
        <v/>
      </c>
      <c r="CT15" s="195" t="str">
        <f t="shared" si="38"/>
        <v/>
      </c>
      <c r="CU15" s="193"/>
      <c r="CV15" s="193"/>
      <c r="CW15" s="194" t="str">
        <f t="shared" si="39"/>
        <v/>
      </c>
      <c r="CX15" s="195" t="str">
        <f t="shared" si="40"/>
        <v/>
      </c>
      <c r="CY15" s="193"/>
      <c r="CZ15" s="193"/>
      <c r="DA15" s="194" t="str">
        <f t="shared" si="41"/>
        <v/>
      </c>
      <c r="DB15" s="195" t="str">
        <f t="shared" si="42"/>
        <v/>
      </c>
      <c r="DC15" s="193"/>
      <c r="DD15" s="193"/>
      <c r="DE15" s="194" t="str">
        <f t="shared" si="43"/>
        <v/>
      </c>
      <c r="DF15" s="195" t="str">
        <f t="shared" si="44"/>
        <v/>
      </c>
      <c r="DG15" s="193"/>
      <c r="DH15" s="193"/>
      <c r="DI15" s="194" t="str">
        <f t="shared" si="45"/>
        <v/>
      </c>
      <c r="DJ15" s="49" t="str">
        <f t="shared" si="67"/>
        <v/>
      </c>
      <c r="DK15" s="106"/>
      <c r="DL15" s="41" t="str">
        <f>IF(ISBLANK(Fran!$A15)," ",Fran!$A15)</f>
        <v xml:space="preserve"> </v>
      </c>
      <c r="DM15" s="42" t="str">
        <f>IF(ISBLANK(Fran!$B15)," ",Fran!$B15)</f>
        <v xml:space="preserve"> </v>
      </c>
      <c r="DN15" s="45"/>
      <c r="DO15" s="193"/>
      <c r="DP15" s="194" t="str">
        <f t="shared" si="46"/>
        <v/>
      </c>
      <c r="DQ15" s="195" t="str">
        <f t="shared" si="47"/>
        <v/>
      </c>
      <c r="DR15" s="193"/>
      <c r="DS15" s="193"/>
      <c r="DT15" s="194" t="str">
        <f t="shared" si="48"/>
        <v/>
      </c>
      <c r="DU15" s="195" t="str">
        <f t="shared" si="49"/>
        <v/>
      </c>
      <c r="DV15" s="193"/>
      <c r="DW15" s="193"/>
      <c r="DX15" s="194" t="str">
        <f t="shared" si="50"/>
        <v/>
      </c>
      <c r="DY15" s="195" t="str">
        <f t="shared" si="51"/>
        <v/>
      </c>
      <c r="DZ15" s="193"/>
      <c r="EA15" s="193"/>
      <c r="EB15" s="194" t="str">
        <f t="shared" si="52"/>
        <v/>
      </c>
      <c r="EC15" s="195" t="str">
        <f t="shared" si="53"/>
        <v/>
      </c>
      <c r="ED15" s="193"/>
      <c r="EE15" s="193"/>
      <c r="EF15" s="194" t="str">
        <f t="shared" si="54"/>
        <v/>
      </c>
      <c r="EG15" s="49" t="str">
        <f t="shared" si="55"/>
        <v/>
      </c>
      <c r="EH15" s="106"/>
      <c r="EI15" s="41" t="str">
        <f>IF(ISBLANK(Fran!$A15)," ",Fran!$A15)</f>
        <v xml:space="preserve"> </v>
      </c>
      <c r="EJ15" s="42" t="str">
        <f>IF(ISBLANK(Fran!$B15)," ",Fran!$B15)</f>
        <v xml:space="preserve"> </v>
      </c>
      <c r="EK15" s="192"/>
      <c r="EL15" s="193"/>
      <c r="EM15" s="194" t="str">
        <f t="shared" si="56"/>
        <v/>
      </c>
      <c r="EN15" s="195" t="str">
        <f t="shared" si="57"/>
        <v/>
      </c>
      <c r="EO15" s="193"/>
      <c r="EP15" s="193"/>
      <c r="EQ15" s="194" t="str">
        <f t="shared" si="58"/>
        <v/>
      </c>
      <c r="ER15" s="195" t="str">
        <f t="shared" si="59"/>
        <v/>
      </c>
      <c r="ES15" s="193"/>
      <c r="ET15" s="193"/>
      <c r="EU15" s="194" t="str">
        <f t="shared" si="60"/>
        <v/>
      </c>
      <c r="EV15" s="195" t="str">
        <f t="shared" si="61"/>
        <v/>
      </c>
      <c r="EW15" s="193"/>
      <c r="EX15" s="193"/>
      <c r="EY15" s="194" t="str">
        <f t="shared" si="62"/>
        <v/>
      </c>
      <c r="EZ15" s="195" t="str">
        <f t="shared" si="63"/>
        <v/>
      </c>
    </row>
    <row r="16" spans="1:156">
      <c r="A16" s="39" t="str">
        <f>IF(ISBLANK(Fran!A16)," ",Fran!A16)</f>
        <v xml:space="preserve"> </v>
      </c>
      <c r="B16" s="40" t="str">
        <f>IF(ISBLANK(Fran!B16)," ",Fran!B16)</f>
        <v xml:space="preserve"> </v>
      </c>
      <c r="C16" s="188"/>
      <c r="D16" s="189"/>
      <c r="E16" s="190" t="str">
        <f t="shared" si="0"/>
        <v/>
      </c>
      <c r="F16" s="191" t="str">
        <f t="shared" si="1"/>
        <v/>
      </c>
      <c r="G16" s="189"/>
      <c r="H16" s="189"/>
      <c r="I16" s="190" t="str">
        <f t="shared" si="2"/>
        <v/>
      </c>
      <c r="J16" s="191" t="str">
        <f t="shared" si="3"/>
        <v/>
      </c>
      <c r="K16" s="189"/>
      <c r="L16" s="189"/>
      <c r="M16" s="190" t="str">
        <f t="shared" si="68"/>
        <v/>
      </c>
      <c r="N16" s="191" t="str">
        <f t="shared" si="5"/>
        <v/>
      </c>
      <c r="O16" s="189"/>
      <c r="P16" s="189"/>
      <c r="Q16" s="190" t="str">
        <f t="shared" si="6"/>
        <v/>
      </c>
      <c r="R16" s="191" t="str">
        <f t="shared" si="7"/>
        <v/>
      </c>
      <c r="S16" s="189"/>
      <c r="T16" s="189"/>
      <c r="U16" s="190" t="str">
        <f t="shared" si="8"/>
        <v/>
      </c>
      <c r="V16" s="191" t="str">
        <f t="shared" si="9"/>
        <v/>
      </c>
      <c r="W16" s="106"/>
      <c r="X16" s="39" t="str">
        <f>IF(ISBLANK(Fran!A16)," ",Fran!A16)</f>
        <v xml:space="preserve"> </v>
      </c>
      <c r="Y16" s="40" t="str">
        <f>IF(ISBLANK(Fran!B16)," ",Fran!B16)</f>
        <v xml:space="preserve"> </v>
      </c>
      <c r="Z16" s="44"/>
      <c r="AA16" s="189"/>
      <c r="AB16" s="190" t="str">
        <f t="shared" si="10"/>
        <v/>
      </c>
      <c r="AC16" s="191" t="str">
        <f t="shared" si="11"/>
        <v/>
      </c>
      <c r="AD16" s="189"/>
      <c r="AE16" s="189"/>
      <c r="AF16" s="190" t="str">
        <f t="shared" si="12"/>
        <v/>
      </c>
      <c r="AG16" s="191" t="str">
        <f t="shared" si="13"/>
        <v/>
      </c>
      <c r="AH16" s="189"/>
      <c r="AI16" s="189"/>
      <c r="AJ16" s="190" t="str">
        <f t="shared" si="14"/>
        <v/>
      </c>
      <c r="AK16" s="191" t="str">
        <f t="shared" si="15"/>
        <v/>
      </c>
      <c r="AL16" s="189"/>
      <c r="AM16" s="189"/>
      <c r="AN16" s="190" t="str">
        <f t="shared" si="16"/>
        <v/>
      </c>
      <c r="AO16" s="191" t="str">
        <f t="shared" si="17"/>
        <v/>
      </c>
      <c r="AP16" s="189"/>
      <c r="AQ16" s="189"/>
      <c r="AR16" s="190" t="str">
        <f t="shared" si="18"/>
        <v/>
      </c>
      <c r="AS16" s="48" t="str">
        <f t="shared" si="64"/>
        <v/>
      </c>
      <c r="AT16" s="106"/>
      <c r="AU16" s="39" t="str">
        <f>IF(ISBLANK(Fran!X16)," ",Fran!X16)</f>
        <v/>
      </c>
      <c r="AV16" s="40" t="str">
        <f>IF(ISBLANK(Fran!Y16)," ",Fran!Y16)</f>
        <v/>
      </c>
      <c r="AW16" s="44"/>
      <c r="AX16" s="189"/>
      <c r="AY16" s="190" t="str">
        <f t="shared" si="19"/>
        <v/>
      </c>
      <c r="AZ16" s="191" t="str">
        <f t="shared" si="20"/>
        <v/>
      </c>
      <c r="BA16" s="189"/>
      <c r="BB16" s="189"/>
      <c r="BC16" s="190" t="str">
        <f t="shared" si="21"/>
        <v/>
      </c>
      <c r="BD16" s="191" t="str">
        <f t="shared" si="22"/>
        <v/>
      </c>
      <c r="BE16" s="189"/>
      <c r="BF16" s="189"/>
      <c r="BG16" s="190" t="str">
        <f t="shared" si="23"/>
        <v/>
      </c>
      <c r="BH16" s="191" t="str">
        <f t="shared" si="24"/>
        <v/>
      </c>
      <c r="BI16" s="189"/>
      <c r="BJ16" s="189"/>
      <c r="BK16" s="190" t="str">
        <f t="shared" si="25"/>
        <v/>
      </c>
      <c r="BL16" s="191" t="str">
        <f t="shared" si="26"/>
        <v/>
      </c>
      <c r="BM16" s="189"/>
      <c r="BN16" s="189"/>
      <c r="BO16" s="190" t="str">
        <f t="shared" si="27"/>
        <v/>
      </c>
      <c r="BP16" s="48" t="str">
        <f t="shared" si="65"/>
        <v/>
      </c>
      <c r="BQ16" s="106"/>
      <c r="BR16" s="39" t="str">
        <f>IF(ISBLANK(Fran!AU16)," ",Fran!AU16)</f>
        <v/>
      </c>
      <c r="BS16" s="40" t="str">
        <f>IF(ISBLANK(Fran!AV16)," ",Fran!AV16)</f>
        <v/>
      </c>
      <c r="BT16" s="44"/>
      <c r="BU16" s="189"/>
      <c r="BV16" s="190" t="str">
        <f t="shared" si="28"/>
        <v/>
      </c>
      <c r="BW16" s="191" t="str">
        <f t="shared" si="29"/>
        <v/>
      </c>
      <c r="BX16" s="189"/>
      <c r="BY16" s="189"/>
      <c r="BZ16" s="190" t="str">
        <f t="shared" si="30"/>
        <v/>
      </c>
      <c r="CA16" s="191" t="str">
        <f t="shared" si="31"/>
        <v/>
      </c>
      <c r="CB16" s="189"/>
      <c r="CC16" s="189"/>
      <c r="CD16" s="190" t="str">
        <f t="shared" si="32"/>
        <v/>
      </c>
      <c r="CE16" s="191" t="str">
        <f t="shared" si="33"/>
        <v/>
      </c>
      <c r="CF16" s="189"/>
      <c r="CG16" s="189"/>
      <c r="CH16" s="190" t="str">
        <f t="shared" si="34"/>
        <v/>
      </c>
      <c r="CI16" s="191" t="str">
        <f t="shared" si="35"/>
        <v/>
      </c>
      <c r="CJ16" s="189"/>
      <c r="CK16" s="189"/>
      <c r="CL16" s="190" t="str">
        <f t="shared" si="36"/>
        <v/>
      </c>
      <c r="CM16" s="48" t="str">
        <f t="shared" si="66"/>
        <v/>
      </c>
      <c r="CN16" s="106"/>
      <c r="CO16" s="39" t="str">
        <f>IF(ISBLANK(Fran!BR16)," ",Fran!BR16)</f>
        <v/>
      </c>
      <c r="CP16" s="40" t="str">
        <f>IF(ISBLANK(Fran!BS16)," ",Fran!BS16)</f>
        <v/>
      </c>
      <c r="CQ16" s="44"/>
      <c r="CR16" s="189"/>
      <c r="CS16" s="190" t="str">
        <f t="shared" si="37"/>
        <v/>
      </c>
      <c r="CT16" s="191" t="str">
        <f t="shared" si="38"/>
        <v/>
      </c>
      <c r="CU16" s="189"/>
      <c r="CV16" s="189"/>
      <c r="CW16" s="190" t="str">
        <f t="shared" si="39"/>
        <v/>
      </c>
      <c r="CX16" s="191" t="str">
        <f t="shared" si="40"/>
        <v/>
      </c>
      <c r="CY16" s="189"/>
      <c r="CZ16" s="189"/>
      <c r="DA16" s="190" t="str">
        <f t="shared" si="41"/>
        <v/>
      </c>
      <c r="DB16" s="191" t="str">
        <f t="shared" si="42"/>
        <v/>
      </c>
      <c r="DC16" s="189"/>
      <c r="DD16" s="189"/>
      <c r="DE16" s="190" t="str">
        <f t="shared" si="43"/>
        <v/>
      </c>
      <c r="DF16" s="191" t="str">
        <f t="shared" si="44"/>
        <v/>
      </c>
      <c r="DG16" s="189"/>
      <c r="DH16" s="189"/>
      <c r="DI16" s="190" t="str">
        <f t="shared" si="45"/>
        <v/>
      </c>
      <c r="DJ16" s="48" t="str">
        <f t="shared" si="67"/>
        <v/>
      </c>
      <c r="DK16" s="106"/>
      <c r="DL16" s="39" t="str">
        <f>IF(ISBLANK(Fran!$A16)," ",Fran!$A16)</f>
        <v xml:space="preserve"> </v>
      </c>
      <c r="DM16" s="40" t="str">
        <f>IF(ISBLANK(Fran!$B16)," ",Fran!$B16)</f>
        <v xml:space="preserve"> </v>
      </c>
      <c r="DN16" s="44"/>
      <c r="DO16" s="189"/>
      <c r="DP16" s="190" t="str">
        <f t="shared" si="46"/>
        <v/>
      </c>
      <c r="DQ16" s="191" t="str">
        <f t="shared" si="47"/>
        <v/>
      </c>
      <c r="DR16" s="189"/>
      <c r="DS16" s="189"/>
      <c r="DT16" s="190" t="str">
        <f t="shared" si="48"/>
        <v/>
      </c>
      <c r="DU16" s="191" t="str">
        <f t="shared" si="49"/>
        <v/>
      </c>
      <c r="DV16" s="189"/>
      <c r="DW16" s="189"/>
      <c r="DX16" s="190" t="str">
        <f t="shared" si="50"/>
        <v/>
      </c>
      <c r="DY16" s="191" t="str">
        <f t="shared" si="51"/>
        <v/>
      </c>
      <c r="DZ16" s="189"/>
      <c r="EA16" s="189"/>
      <c r="EB16" s="190" t="str">
        <f t="shared" si="52"/>
        <v/>
      </c>
      <c r="EC16" s="191" t="str">
        <f t="shared" si="53"/>
        <v/>
      </c>
      <c r="ED16" s="189"/>
      <c r="EE16" s="189"/>
      <c r="EF16" s="190" t="str">
        <f t="shared" si="54"/>
        <v/>
      </c>
      <c r="EG16" s="48" t="str">
        <f t="shared" si="55"/>
        <v/>
      </c>
      <c r="EH16" s="106"/>
      <c r="EI16" s="39" t="str">
        <f>IF(ISBLANK(Fran!$A16)," ",Fran!$A16)</f>
        <v xml:space="preserve"> </v>
      </c>
      <c r="EJ16" s="40" t="str">
        <f>IF(ISBLANK(Fran!$B16)," ",Fran!$B16)</f>
        <v xml:space="preserve"> </v>
      </c>
      <c r="EK16" s="188"/>
      <c r="EL16" s="189"/>
      <c r="EM16" s="190" t="str">
        <f t="shared" si="56"/>
        <v/>
      </c>
      <c r="EN16" s="191" t="str">
        <f t="shared" si="57"/>
        <v/>
      </c>
      <c r="EO16" s="189"/>
      <c r="EP16" s="189"/>
      <c r="EQ16" s="190" t="str">
        <f t="shared" si="58"/>
        <v/>
      </c>
      <c r="ER16" s="191" t="str">
        <f t="shared" si="59"/>
        <v/>
      </c>
      <c r="ES16" s="189"/>
      <c r="ET16" s="189"/>
      <c r="EU16" s="190" t="str">
        <f t="shared" si="60"/>
        <v/>
      </c>
      <c r="EV16" s="191" t="str">
        <f t="shared" si="61"/>
        <v/>
      </c>
      <c r="EW16" s="189"/>
      <c r="EX16" s="189"/>
      <c r="EY16" s="190" t="str">
        <f t="shared" si="62"/>
        <v/>
      </c>
      <c r="EZ16" s="191" t="str">
        <f t="shared" si="63"/>
        <v/>
      </c>
    </row>
    <row r="17" spans="1:156">
      <c r="A17" s="41" t="str">
        <f>IF(ISBLANK(Fran!A17)," ",Fran!A17)</f>
        <v xml:space="preserve"> </v>
      </c>
      <c r="B17" s="42" t="str">
        <f>IF(ISBLANK(Fran!B17)," ",Fran!B17)</f>
        <v xml:space="preserve"> </v>
      </c>
      <c r="C17" s="192"/>
      <c r="D17" s="193"/>
      <c r="E17" s="194" t="str">
        <f t="shared" si="0"/>
        <v/>
      </c>
      <c r="F17" s="195" t="str">
        <f t="shared" si="1"/>
        <v/>
      </c>
      <c r="G17" s="193"/>
      <c r="H17" s="193"/>
      <c r="I17" s="194" t="str">
        <f t="shared" si="2"/>
        <v/>
      </c>
      <c r="J17" s="195" t="str">
        <f t="shared" si="3"/>
        <v/>
      </c>
      <c r="K17" s="193"/>
      <c r="L17" s="193"/>
      <c r="M17" s="194" t="str">
        <f t="shared" si="68"/>
        <v/>
      </c>
      <c r="N17" s="195" t="str">
        <f t="shared" si="5"/>
        <v/>
      </c>
      <c r="O17" s="193"/>
      <c r="P17" s="193"/>
      <c r="Q17" s="194" t="str">
        <f t="shared" si="6"/>
        <v/>
      </c>
      <c r="R17" s="195" t="str">
        <f t="shared" si="7"/>
        <v/>
      </c>
      <c r="S17" s="193"/>
      <c r="T17" s="193"/>
      <c r="U17" s="194" t="str">
        <f t="shared" si="8"/>
        <v/>
      </c>
      <c r="V17" s="195" t="str">
        <f t="shared" si="9"/>
        <v/>
      </c>
      <c r="W17" s="106"/>
      <c r="X17" s="41" t="str">
        <f>IF(ISBLANK(Fran!A17)," ",Fran!A17)</f>
        <v xml:space="preserve"> </v>
      </c>
      <c r="Y17" s="42" t="str">
        <f>IF(ISBLANK(Fran!B17)," ",Fran!B17)</f>
        <v xml:space="preserve"> </v>
      </c>
      <c r="Z17" s="45"/>
      <c r="AA17" s="193"/>
      <c r="AB17" s="194" t="str">
        <f t="shared" si="10"/>
        <v/>
      </c>
      <c r="AC17" s="195" t="str">
        <f t="shared" si="11"/>
        <v/>
      </c>
      <c r="AD17" s="193"/>
      <c r="AE17" s="193"/>
      <c r="AF17" s="194" t="str">
        <f t="shared" si="12"/>
        <v/>
      </c>
      <c r="AG17" s="195" t="str">
        <f t="shared" si="13"/>
        <v/>
      </c>
      <c r="AH17" s="193"/>
      <c r="AI17" s="193"/>
      <c r="AJ17" s="194" t="str">
        <f t="shared" si="14"/>
        <v/>
      </c>
      <c r="AK17" s="195" t="str">
        <f t="shared" si="15"/>
        <v/>
      </c>
      <c r="AL17" s="193"/>
      <c r="AM17" s="193"/>
      <c r="AN17" s="194" t="str">
        <f t="shared" si="16"/>
        <v/>
      </c>
      <c r="AO17" s="195" t="str">
        <f t="shared" si="17"/>
        <v/>
      </c>
      <c r="AP17" s="193"/>
      <c r="AQ17" s="193"/>
      <c r="AR17" s="194" t="str">
        <f t="shared" si="18"/>
        <v/>
      </c>
      <c r="AS17" s="49" t="str">
        <f t="shared" si="64"/>
        <v/>
      </c>
      <c r="AT17" s="106"/>
      <c r="AU17" s="41" t="str">
        <f>IF(ISBLANK(Fran!X17)," ",Fran!X17)</f>
        <v/>
      </c>
      <c r="AV17" s="42" t="str">
        <f>IF(ISBLANK(Fran!Y17)," ",Fran!Y17)</f>
        <v/>
      </c>
      <c r="AW17" s="45"/>
      <c r="AX17" s="193"/>
      <c r="AY17" s="194" t="str">
        <f t="shared" si="19"/>
        <v/>
      </c>
      <c r="AZ17" s="195" t="str">
        <f t="shared" si="20"/>
        <v/>
      </c>
      <c r="BA17" s="193"/>
      <c r="BB17" s="193"/>
      <c r="BC17" s="194" t="str">
        <f t="shared" si="21"/>
        <v/>
      </c>
      <c r="BD17" s="195" t="str">
        <f t="shared" si="22"/>
        <v/>
      </c>
      <c r="BE17" s="193"/>
      <c r="BF17" s="193"/>
      <c r="BG17" s="194" t="str">
        <f t="shared" si="23"/>
        <v/>
      </c>
      <c r="BH17" s="195" t="str">
        <f t="shared" si="24"/>
        <v/>
      </c>
      <c r="BI17" s="193"/>
      <c r="BJ17" s="193"/>
      <c r="BK17" s="194" t="str">
        <f t="shared" si="25"/>
        <v/>
      </c>
      <c r="BL17" s="195" t="str">
        <f t="shared" si="26"/>
        <v/>
      </c>
      <c r="BM17" s="193"/>
      <c r="BN17" s="193"/>
      <c r="BO17" s="194" t="str">
        <f t="shared" si="27"/>
        <v/>
      </c>
      <c r="BP17" s="49" t="str">
        <f t="shared" si="65"/>
        <v/>
      </c>
      <c r="BQ17" s="106"/>
      <c r="BR17" s="41" t="str">
        <f>IF(ISBLANK(Fran!AU17)," ",Fran!AU17)</f>
        <v/>
      </c>
      <c r="BS17" s="42" t="str">
        <f>IF(ISBLANK(Fran!AV17)," ",Fran!AV17)</f>
        <v/>
      </c>
      <c r="BT17" s="45"/>
      <c r="BU17" s="193"/>
      <c r="BV17" s="194" t="str">
        <f t="shared" si="28"/>
        <v/>
      </c>
      <c r="BW17" s="195" t="str">
        <f t="shared" si="29"/>
        <v/>
      </c>
      <c r="BX17" s="193"/>
      <c r="BY17" s="193"/>
      <c r="BZ17" s="194" t="str">
        <f t="shared" si="30"/>
        <v/>
      </c>
      <c r="CA17" s="195" t="str">
        <f t="shared" si="31"/>
        <v/>
      </c>
      <c r="CB17" s="193"/>
      <c r="CC17" s="193"/>
      <c r="CD17" s="194" t="str">
        <f t="shared" si="32"/>
        <v/>
      </c>
      <c r="CE17" s="195" t="str">
        <f t="shared" si="33"/>
        <v/>
      </c>
      <c r="CF17" s="193"/>
      <c r="CG17" s="193"/>
      <c r="CH17" s="194" t="str">
        <f t="shared" si="34"/>
        <v/>
      </c>
      <c r="CI17" s="195" t="str">
        <f t="shared" si="35"/>
        <v/>
      </c>
      <c r="CJ17" s="193"/>
      <c r="CK17" s="193"/>
      <c r="CL17" s="194" t="str">
        <f t="shared" si="36"/>
        <v/>
      </c>
      <c r="CM17" s="49" t="str">
        <f t="shared" si="66"/>
        <v/>
      </c>
      <c r="CN17" s="106"/>
      <c r="CO17" s="41" t="str">
        <f>IF(ISBLANK(Fran!BR17)," ",Fran!BR17)</f>
        <v/>
      </c>
      <c r="CP17" s="42" t="str">
        <f>IF(ISBLANK(Fran!BS17)," ",Fran!BS17)</f>
        <v/>
      </c>
      <c r="CQ17" s="45"/>
      <c r="CR17" s="193"/>
      <c r="CS17" s="194" t="str">
        <f t="shared" si="37"/>
        <v/>
      </c>
      <c r="CT17" s="195" t="str">
        <f t="shared" si="38"/>
        <v/>
      </c>
      <c r="CU17" s="193"/>
      <c r="CV17" s="193"/>
      <c r="CW17" s="194" t="str">
        <f t="shared" si="39"/>
        <v/>
      </c>
      <c r="CX17" s="195" t="str">
        <f t="shared" si="40"/>
        <v/>
      </c>
      <c r="CY17" s="193"/>
      <c r="CZ17" s="193"/>
      <c r="DA17" s="194" t="str">
        <f t="shared" si="41"/>
        <v/>
      </c>
      <c r="DB17" s="195" t="str">
        <f t="shared" si="42"/>
        <v/>
      </c>
      <c r="DC17" s="193"/>
      <c r="DD17" s="193"/>
      <c r="DE17" s="194" t="str">
        <f t="shared" si="43"/>
        <v/>
      </c>
      <c r="DF17" s="195" t="str">
        <f t="shared" si="44"/>
        <v/>
      </c>
      <c r="DG17" s="193"/>
      <c r="DH17" s="193"/>
      <c r="DI17" s="194" t="str">
        <f t="shared" si="45"/>
        <v/>
      </c>
      <c r="DJ17" s="49" t="str">
        <f t="shared" si="67"/>
        <v/>
      </c>
      <c r="DK17" s="106"/>
      <c r="DL17" s="41" t="str">
        <f>IF(ISBLANK(Fran!$A17)," ",Fran!$A17)</f>
        <v xml:space="preserve"> </v>
      </c>
      <c r="DM17" s="42" t="str">
        <f>IF(ISBLANK(Fran!$B17)," ",Fran!$B17)</f>
        <v xml:space="preserve"> </v>
      </c>
      <c r="DN17" s="45"/>
      <c r="DO17" s="193"/>
      <c r="DP17" s="194" t="str">
        <f t="shared" si="46"/>
        <v/>
      </c>
      <c r="DQ17" s="195" t="str">
        <f t="shared" si="47"/>
        <v/>
      </c>
      <c r="DR17" s="193"/>
      <c r="DS17" s="193"/>
      <c r="DT17" s="194" t="str">
        <f t="shared" si="48"/>
        <v/>
      </c>
      <c r="DU17" s="195" t="str">
        <f t="shared" si="49"/>
        <v/>
      </c>
      <c r="DV17" s="193"/>
      <c r="DW17" s="193"/>
      <c r="DX17" s="194" t="str">
        <f t="shared" si="50"/>
        <v/>
      </c>
      <c r="DY17" s="195" t="str">
        <f t="shared" si="51"/>
        <v/>
      </c>
      <c r="DZ17" s="193"/>
      <c r="EA17" s="193"/>
      <c r="EB17" s="194" t="str">
        <f t="shared" si="52"/>
        <v/>
      </c>
      <c r="EC17" s="195" t="str">
        <f t="shared" si="53"/>
        <v/>
      </c>
      <c r="ED17" s="193"/>
      <c r="EE17" s="193"/>
      <c r="EF17" s="194" t="str">
        <f t="shared" si="54"/>
        <v/>
      </c>
      <c r="EG17" s="49" t="str">
        <f t="shared" si="55"/>
        <v/>
      </c>
      <c r="EH17" s="106"/>
      <c r="EI17" s="41" t="str">
        <f>IF(ISBLANK(Fran!$A17)," ",Fran!$A17)</f>
        <v xml:space="preserve"> </v>
      </c>
      <c r="EJ17" s="42" t="str">
        <f>IF(ISBLANK(Fran!$B17)," ",Fran!$B17)</f>
        <v xml:space="preserve"> </v>
      </c>
      <c r="EK17" s="192"/>
      <c r="EL17" s="193"/>
      <c r="EM17" s="194" t="str">
        <f t="shared" si="56"/>
        <v/>
      </c>
      <c r="EN17" s="195" t="str">
        <f t="shared" si="57"/>
        <v/>
      </c>
      <c r="EO17" s="193"/>
      <c r="EP17" s="193"/>
      <c r="EQ17" s="194" t="str">
        <f t="shared" si="58"/>
        <v/>
      </c>
      <c r="ER17" s="195" t="str">
        <f t="shared" si="59"/>
        <v/>
      </c>
      <c r="ES17" s="193"/>
      <c r="ET17" s="193"/>
      <c r="EU17" s="194" t="str">
        <f t="shared" si="60"/>
        <v/>
      </c>
      <c r="EV17" s="195" t="str">
        <f t="shared" si="61"/>
        <v/>
      </c>
      <c r="EW17" s="193"/>
      <c r="EX17" s="193"/>
      <c r="EY17" s="194" t="str">
        <f t="shared" si="62"/>
        <v/>
      </c>
      <c r="EZ17" s="195" t="str">
        <f t="shared" si="63"/>
        <v/>
      </c>
    </row>
    <row r="18" spans="1:156">
      <c r="A18" s="39" t="str">
        <f>IF(ISBLANK(Fran!A18)," ",Fran!A18)</f>
        <v xml:space="preserve"> </v>
      </c>
      <c r="B18" s="40" t="str">
        <f>IF(ISBLANK(Fran!B18)," ",Fran!B18)</f>
        <v xml:space="preserve"> </v>
      </c>
      <c r="C18" s="188"/>
      <c r="D18" s="189"/>
      <c r="E18" s="190" t="str">
        <f t="shared" si="0"/>
        <v/>
      </c>
      <c r="F18" s="191" t="str">
        <f t="shared" si="1"/>
        <v/>
      </c>
      <c r="G18" s="189"/>
      <c r="H18" s="189"/>
      <c r="I18" s="190" t="str">
        <f t="shared" si="2"/>
        <v/>
      </c>
      <c r="J18" s="191" t="str">
        <f t="shared" si="3"/>
        <v/>
      </c>
      <c r="K18" s="189"/>
      <c r="L18" s="189"/>
      <c r="M18" s="190" t="str">
        <f t="shared" si="68"/>
        <v/>
      </c>
      <c r="N18" s="191" t="str">
        <f t="shared" si="5"/>
        <v/>
      </c>
      <c r="O18" s="189"/>
      <c r="P18" s="189"/>
      <c r="Q18" s="190" t="str">
        <f t="shared" si="6"/>
        <v/>
      </c>
      <c r="R18" s="191" t="str">
        <f t="shared" si="7"/>
        <v/>
      </c>
      <c r="S18" s="189"/>
      <c r="T18" s="189"/>
      <c r="U18" s="190" t="str">
        <f t="shared" si="8"/>
        <v/>
      </c>
      <c r="V18" s="191" t="str">
        <f t="shared" si="9"/>
        <v/>
      </c>
      <c r="W18" s="106"/>
      <c r="X18" s="39" t="str">
        <f>IF(ISBLANK(Fran!A18)," ",Fran!A18)</f>
        <v xml:space="preserve"> </v>
      </c>
      <c r="Y18" s="40" t="str">
        <f>IF(ISBLANK(Fran!B18)," ",Fran!B18)</f>
        <v xml:space="preserve"> </v>
      </c>
      <c r="Z18" s="44"/>
      <c r="AA18" s="189"/>
      <c r="AB18" s="190" t="str">
        <f t="shared" si="10"/>
        <v/>
      </c>
      <c r="AC18" s="191" t="str">
        <f t="shared" si="11"/>
        <v/>
      </c>
      <c r="AD18" s="189"/>
      <c r="AE18" s="189"/>
      <c r="AF18" s="190" t="str">
        <f t="shared" si="12"/>
        <v/>
      </c>
      <c r="AG18" s="191" t="str">
        <f t="shared" si="13"/>
        <v/>
      </c>
      <c r="AH18" s="189"/>
      <c r="AI18" s="189"/>
      <c r="AJ18" s="190" t="str">
        <f t="shared" si="14"/>
        <v/>
      </c>
      <c r="AK18" s="191" t="str">
        <f t="shared" si="15"/>
        <v/>
      </c>
      <c r="AL18" s="189"/>
      <c r="AM18" s="189"/>
      <c r="AN18" s="190" t="str">
        <f t="shared" si="16"/>
        <v/>
      </c>
      <c r="AO18" s="191" t="str">
        <f t="shared" si="17"/>
        <v/>
      </c>
      <c r="AP18" s="189"/>
      <c r="AQ18" s="189"/>
      <c r="AR18" s="190" t="str">
        <f t="shared" si="18"/>
        <v/>
      </c>
      <c r="AS18" s="48" t="str">
        <f t="shared" si="64"/>
        <v/>
      </c>
      <c r="AT18" s="106"/>
      <c r="AU18" s="39" t="str">
        <f>IF(ISBLANK(Fran!X18)," ",Fran!X18)</f>
        <v/>
      </c>
      <c r="AV18" s="40" t="str">
        <f>IF(ISBLANK(Fran!Y18)," ",Fran!Y18)</f>
        <v/>
      </c>
      <c r="AW18" s="44"/>
      <c r="AX18" s="189"/>
      <c r="AY18" s="190" t="str">
        <f t="shared" si="19"/>
        <v/>
      </c>
      <c r="AZ18" s="191" t="str">
        <f t="shared" si="20"/>
        <v/>
      </c>
      <c r="BA18" s="189"/>
      <c r="BB18" s="189"/>
      <c r="BC18" s="190" t="str">
        <f t="shared" si="21"/>
        <v/>
      </c>
      <c r="BD18" s="191" t="str">
        <f t="shared" si="22"/>
        <v/>
      </c>
      <c r="BE18" s="189"/>
      <c r="BF18" s="189"/>
      <c r="BG18" s="190" t="str">
        <f t="shared" si="23"/>
        <v/>
      </c>
      <c r="BH18" s="191" t="str">
        <f t="shared" si="24"/>
        <v/>
      </c>
      <c r="BI18" s="189"/>
      <c r="BJ18" s="189"/>
      <c r="BK18" s="190" t="str">
        <f t="shared" si="25"/>
        <v/>
      </c>
      <c r="BL18" s="191" t="str">
        <f t="shared" si="26"/>
        <v/>
      </c>
      <c r="BM18" s="189"/>
      <c r="BN18" s="189"/>
      <c r="BO18" s="190" t="str">
        <f t="shared" si="27"/>
        <v/>
      </c>
      <c r="BP18" s="48" t="str">
        <f t="shared" si="65"/>
        <v/>
      </c>
      <c r="BQ18" s="106"/>
      <c r="BR18" s="39" t="str">
        <f>IF(ISBLANK(Fran!AU18)," ",Fran!AU18)</f>
        <v/>
      </c>
      <c r="BS18" s="40" t="str">
        <f>IF(ISBLANK(Fran!AV18)," ",Fran!AV18)</f>
        <v/>
      </c>
      <c r="BT18" s="44"/>
      <c r="BU18" s="189"/>
      <c r="BV18" s="190" t="str">
        <f t="shared" si="28"/>
        <v/>
      </c>
      <c r="BW18" s="191" t="str">
        <f t="shared" si="29"/>
        <v/>
      </c>
      <c r="BX18" s="189"/>
      <c r="BY18" s="189"/>
      <c r="BZ18" s="190" t="str">
        <f t="shared" si="30"/>
        <v/>
      </c>
      <c r="CA18" s="191" t="str">
        <f t="shared" si="31"/>
        <v/>
      </c>
      <c r="CB18" s="189"/>
      <c r="CC18" s="189"/>
      <c r="CD18" s="190" t="str">
        <f t="shared" si="32"/>
        <v/>
      </c>
      <c r="CE18" s="191" t="str">
        <f t="shared" si="33"/>
        <v/>
      </c>
      <c r="CF18" s="189"/>
      <c r="CG18" s="189"/>
      <c r="CH18" s="190" t="str">
        <f t="shared" si="34"/>
        <v/>
      </c>
      <c r="CI18" s="191" t="str">
        <f t="shared" si="35"/>
        <v/>
      </c>
      <c r="CJ18" s="189"/>
      <c r="CK18" s="189"/>
      <c r="CL18" s="190" t="str">
        <f t="shared" si="36"/>
        <v/>
      </c>
      <c r="CM18" s="48" t="str">
        <f t="shared" si="66"/>
        <v/>
      </c>
      <c r="CN18" s="106"/>
      <c r="CO18" s="39" t="str">
        <f>IF(ISBLANK(Fran!BR18)," ",Fran!BR18)</f>
        <v/>
      </c>
      <c r="CP18" s="40" t="str">
        <f>IF(ISBLANK(Fran!BS18)," ",Fran!BS18)</f>
        <v/>
      </c>
      <c r="CQ18" s="44"/>
      <c r="CR18" s="189"/>
      <c r="CS18" s="190" t="str">
        <f t="shared" si="37"/>
        <v/>
      </c>
      <c r="CT18" s="191" t="str">
        <f t="shared" si="38"/>
        <v/>
      </c>
      <c r="CU18" s="189"/>
      <c r="CV18" s="189"/>
      <c r="CW18" s="190" t="str">
        <f t="shared" si="39"/>
        <v/>
      </c>
      <c r="CX18" s="191" t="str">
        <f t="shared" si="40"/>
        <v/>
      </c>
      <c r="CY18" s="189"/>
      <c r="CZ18" s="189"/>
      <c r="DA18" s="190" t="str">
        <f t="shared" si="41"/>
        <v/>
      </c>
      <c r="DB18" s="191" t="str">
        <f t="shared" si="42"/>
        <v/>
      </c>
      <c r="DC18" s="189"/>
      <c r="DD18" s="189"/>
      <c r="DE18" s="190" t="str">
        <f t="shared" si="43"/>
        <v/>
      </c>
      <c r="DF18" s="191" t="str">
        <f t="shared" si="44"/>
        <v/>
      </c>
      <c r="DG18" s="189"/>
      <c r="DH18" s="189"/>
      <c r="DI18" s="190" t="str">
        <f t="shared" si="45"/>
        <v/>
      </c>
      <c r="DJ18" s="48" t="str">
        <f t="shared" si="67"/>
        <v/>
      </c>
      <c r="DK18" s="106"/>
      <c r="DL18" s="39" t="str">
        <f>IF(ISBLANK(Fran!$A18)," ",Fran!$A18)</f>
        <v xml:space="preserve"> </v>
      </c>
      <c r="DM18" s="40" t="str">
        <f>IF(ISBLANK(Fran!$B18)," ",Fran!$B18)</f>
        <v xml:space="preserve"> </v>
      </c>
      <c r="DN18" s="44"/>
      <c r="DO18" s="189"/>
      <c r="DP18" s="190" t="str">
        <f t="shared" si="46"/>
        <v/>
      </c>
      <c r="DQ18" s="191" t="str">
        <f t="shared" si="47"/>
        <v/>
      </c>
      <c r="DR18" s="189"/>
      <c r="DS18" s="189"/>
      <c r="DT18" s="190" t="str">
        <f t="shared" si="48"/>
        <v/>
      </c>
      <c r="DU18" s="191" t="str">
        <f t="shared" si="49"/>
        <v/>
      </c>
      <c r="DV18" s="189"/>
      <c r="DW18" s="189"/>
      <c r="DX18" s="190" t="str">
        <f t="shared" si="50"/>
        <v/>
      </c>
      <c r="DY18" s="191" t="str">
        <f t="shared" si="51"/>
        <v/>
      </c>
      <c r="DZ18" s="189"/>
      <c r="EA18" s="189"/>
      <c r="EB18" s="190" t="str">
        <f t="shared" si="52"/>
        <v/>
      </c>
      <c r="EC18" s="191" t="str">
        <f t="shared" si="53"/>
        <v/>
      </c>
      <c r="ED18" s="189"/>
      <c r="EE18" s="189"/>
      <c r="EF18" s="190" t="str">
        <f t="shared" si="54"/>
        <v/>
      </c>
      <c r="EG18" s="48" t="str">
        <f t="shared" si="55"/>
        <v/>
      </c>
      <c r="EH18" s="106"/>
      <c r="EI18" s="39" t="str">
        <f>IF(ISBLANK(Fran!$A18)," ",Fran!$A18)</f>
        <v xml:space="preserve"> </v>
      </c>
      <c r="EJ18" s="40" t="str">
        <f>IF(ISBLANK(Fran!$B18)," ",Fran!$B18)</f>
        <v xml:space="preserve"> </v>
      </c>
      <c r="EK18" s="188"/>
      <c r="EL18" s="189"/>
      <c r="EM18" s="190" t="str">
        <f t="shared" si="56"/>
        <v/>
      </c>
      <c r="EN18" s="191" t="str">
        <f t="shared" si="57"/>
        <v/>
      </c>
      <c r="EO18" s="189"/>
      <c r="EP18" s="189"/>
      <c r="EQ18" s="190" t="str">
        <f t="shared" si="58"/>
        <v/>
      </c>
      <c r="ER18" s="191" t="str">
        <f t="shared" si="59"/>
        <v/>
      </c>
      <c r="ES18" s="189"/>
      <c r="ET18" s="189"/>
      <c r="EU18" s="190" t="str">
        <f t="shared" si="60"/>
        <v/>
      </c>
      <c r="EV18" s="191" t="str">
        <f t="shared" si="61"/>
        <v/>
      </c>
      <c r="EW18" s="189"/>
      <c r="EX18" s="189"/>
      <c r="EY18" s="190" t="str">
        <f t="shared" si="62"/>
        <v/>
      </c>
      <c r="EZ18" s="191" t="str">
        <f t="shared" si="63"/>
        <v/>
      </c>
    </row>
    <row r="19" spans="1:156">
      <c r="A19" s="41" t="str">
        <f>IF(ISBLANK(Fran!A19)," ",Fran!A19)</f>
        <v xml:space="preserve"> </v>
      </c>
      <c r="B19" s="42" t="str">
        <f>IF(ISBLANK(Fran!B19)," ",Fran!B19)</f>
        <v xml:space="preserve"> </v>
      </c>
      <c r="C19" s="192"/>
      <c r="D19" s="193"/>
      <c r="E19" s="194" t="str">
        <f t="shared" si="0"/>
        <v/>
      </c>
      <c r="F19" s="195" t="str">
        <f t="shared" si="1"/>
        <v/>
      </c>
      <c r="G19" s="193"/>
      <c r="H19" s="193"/>
      <c r="I19" s="194" t="str">
        <f t="shared" si="2"/>
        <v/>
      </c>
      <c r="J19" s="195" t="str">
        <f t="shared" si="3"/>
        <v/>
      </c>
      <c r="K19" s="193"/>
      <c r="L19" s="193"/>
      <c r="M19" s="194" t="str">
        <f t="shared" si="68"/>
        <v/>
      </c>
      <c r="N19" s="195" t="str">
        <f t="shared" si="5"/>
        <v/>
      </c>
      <c r="O19" s="193"/>
      <c r="P19" s="193"/>
      <c r="Q19" s="194" t="str">
        <f t="shared" si="6"/>
        <v/>
      </c>
      <c r="R19" s="195" t="str">
        <f t="shared" si="7"/>
        <v/>
      </c>
      <c r="S19" s="193"/>
      <c r="T19" s="193"/>
      <c r="U19" s="194" t="str">
        <f t="shared" si="8"/>
        <v/>
      </c>
      <c r="V19" s="195" t="str">
        <f t="shared" si="9"/>
        <v/>
      </c>
      <c r="W19" s="106"/>
      <c r="X19" s="41" t="str">
        <f>IF(ISBLANK(Fran!A19)," ",Fran!A19)</f>
        <v xml:space="preserve"> </v>
      </c>
      <c r="Y19" s="42" t="str">
        <f>IF(ISBLANK(Fran!B19)," ",Fran!B19)</f>
        <v xml:space="preserve"> </v>
      </c>
      <c r="Z19" s="45"/>
      <c r="AA19" s="193"/>
      <c r="AB19" s="194" t="str">
        <f t="shared" si="10"/>
        <v/>
      </c>
      <c r="AC19" s="195" t="str">
        <f t="shared" si="11"/>
        <v/>
      </c>
      <c r="AD19" s="193"/>
      <c r="AE19" s="193"/>
      <c r="AF19" s="194" t="str">
        <f t="shared" si="12"/>
        <v/>
      </c>
      <c r="AG19" s="195" t="str">
        <f t="shared" si="13"/>
        <v/>
      </c>
      <c r="AH19" s="193"/>
      <c r="AI19" s="193"/>
      <c r="AJ19" s="194" t="str">
        <f t="shared" si="14"/>
        <v/>
      </c>
      <c r="AK19" s="195" t="str">
        <f t="shared" si="15"/>
        <v/>
      </c>
      <c r="AL19" s="193"/>
      <c r="AM19" s="193"/>
      <c r="AN19" s="194" t="str">
        <f t="shared" si="16"/>
        <v/>
      </c>
      <c r="AO19" s="195" t="str">
        <f t="shared" si="17"/>
        <v/>
      </c>
      <c r="AP19" s="193"/>
      <c r="AQ19" s="193"/>
      <c r="AR19" s="194" t="str">
        <f t="shared" si="18"/>
        <v/>
      </c>
      <c r="AS19" s="49" t="str">
        <f t="shared" si="64"/>
        <v/>
      </c>
      <c r="AT19" s="106"/>
      <c r="AU19" s="41" t="str">
        <f>IF(ISBLANK(Fran!X19)," ",Fran!X19)</f>
        <v/>
      </c>
      <c r="AV19" s="42" t="str">
        <f>IF(ISBLANK(Fran!Y19)," ",Fran!Y19)</f>
        <v/>
      </c>
      <c r="AW19" s="45"/>
      <c r="AX19" s="193"/>
      <c r="AY19" s="194" t="str">
        <f t="shared" si="19"/>
        <v/>
      </c>
      <c r="AZ19" s="195" t="str">
        <f t="shared" si="20"/>
        <v/>
      </c>
      <c r="BA19" s="193"/>
      <c r="BB19" s="193"/>
      <c r="BC19" s="194" t="str">
        <f t="shared" si="21"/>
        <v/>
      </c>
      <c r="BD19" s="195" t="str">
        <f t="shared" si="22"/>
        <v/>
      </c>
      <c r="BE19" s="193"/>
      <c r="BF19" s="193"/>
      <c r="BG19" s="194" t="str">
        <f t="shared" si="23"/>
        <v/>
      </c>
      <c r="BH19" s="195" t="str">
        <f t="shared" si="24"/>
        <v/>
      </c>
      <c r="BI19" s="193"/>
      <c r="BJ19" s="193"/>
      <c r="BK19" s="194" t="str">
        <f t="shared" si="25"/>
        <v/>
      </c>
      <c r="BL19" s="195" t="str">
        <f t="shared" si="26"/>
        <v/>
      </c>
      <c r="BM19" s="193"/>
      <c r="BN19" s="193"/>
      <c r="BO19" s="194" t="str">
        <f t="shared" si="27"/>
        <v/>
      </c>
      <c r="BP19" s="49" t="str">
        <f t="shared" si="65"/>
        <v/>
      </c>
      <c r="BQ19" s="106"/>
      <c r="BR19" s="41" t="str">
        <f>IF(ISBLANK(Fran!AU19)," ",Fran!AU19)</f>
        <v/>
      </c>
      <c r="BS19" s="42" t="str">
        <f>IF(ISBLANK(Fran!AV19)," ",Fran!AV19)</f>
        <v/>
      </c>
      <c r="BT19" s="45"/>
      <c r="BU19" s="193"/>
      <c r="BV19" s="194" t="str">
        <f t="shared" si="28"/>
        <v/>
      </c>
      <c r="BW19" s="195" t="str">
        <f t="shared" si="29"/>
        <v/>
      </c>
      <c r="BX19" s="193"/>
      <c r="BY19" s="193"/>
      <c r="BZ19" s="194" t="str">
        <f t="shared" si="30"/>
        <v/>
      </c>
      <c r="CA19" s="195" t="str">
        <f t="shared" si="31"/>
        <v/>
      </c>
      <c r="CB19" s="193"/>
      <c r="CC19" s="193"/>
      <c r="CD19" s="194" t="str">
        <f t="shared" si="32"/>
        <v/>
      </c>
      <c r="CE19" s="195" t="str">
        <f t="shared" si="33"/>
        <v/>
      </c>
      <c r="CF19" s="193"/>
      <c r="CG19" s="193"/>
      <c r="CH19" s="194" t="str">
        <f t="shared" si="34"/>
        <v/>
      </c>
      <c r="CI19" s="195" t="str">
        <f t="shared" si="35"/>
        <v/>
      </c>
      <c r="CJ19" s="193"/>
      <c r="CK19" s="193"/>
      <c r="CL19" s="194" t="str">
        <f t="shared" si="36"/>
        <v/>
      </c>
      <c r="CM19" s="49" t="str">
        <f t="shared" si="66"/>
        <v/>
      </c>
      <c r="CN19" s="106"/>
      <c r="CO19" s="41" t="str">
        <f>IF(ISBLANK(Fran!BR19)," ",Fran!BR19)</f>
        <v/>
      </c>
      <c r="CP19" s="42" t="str">
        <f>IF(ISBLANK(Fran!BS19)," ",Fran!BS19)</f>
        <v/>
      </c>
      <c r="CQ19" s="45"/>
      <c r="CR19" s="193"/>
      <c r="CS19" s="194" t="str">
        <f t="shared" si="37"/>
        <v/>
      </c>
      <c r="CT19" s="195" t="str">
        <f t="shared" si="38"/>
        <v/>
      </c>
      <c r="CU19" s="193"/>
      <c r="CV19" s="193"/>
      <c r="CW19" s="194" t="str">
        <f t="shared" si="39"/>
        <v/>
      </c>
      <c r="CX19" s="195" t="str">
        <f t="shared" si="40"/>
        <v/>
      </c>
      <c r="CY19" s="193"/>
      <c r="CZ19" s="193"/>
      <c r="DA19" s="194" t="str">
        <f t="shared" si="41"/>
        <v/>
      </c>
      <c r="DB19" s="195" t="str">
        <f t="shared" si="42"/>
        <v/>
      </c>
      <c r="DC19" s="193"/>
      <c r="DD19" s="193"/>
      <c r="DE19" s="194" t="str">
        <f t="shared" si="43"/>
        <v/>
      </c>
      <c r="DF19" s="195" t="str">
        <f t="shared" si="44"/>
        <v/>
      </c>
      <c r="DG19" s="193"/>
      <c r="DH19" s="193"/>
      <c r="DI19" s="194" t="str">
        <f t="shared" si="45"/>
        <v/>
      </c>
      <c r="DJ19" s="49" t="str">
        <f t="shared" si="67"/>
        <v/>
      </c>
      <c r="DK19" s="106"/>
      <c r="DL19" s="41" t="str">
        <f>IF(ISBLANK(Fran!$A19)," ",Fran!$A19)</f>
        <v xml:space="preserve"> </v>
      </c>
      <c r="DM19" s="42" t="str">
        <f>IF(ISBLANK(Fran!$B19)," ",Fran!$B19)</f>
        <v xml:space="preserve"> </v>
      </c>
      <c r="DN19" s="45"/>
      <c r="DO19" s="193"/>
      <c r="DP19" s="194" t="str">
        <f t="shared" si="46"/>
        <v/>
      </c>
      <c r="DQ19" s="195" t="str">
        <f t="shared" si="47"/>
        <v/>
      </c>
      <c r="DR19" s="193"/>
      <c r="DS19" s="193"/>
      <c r="DT19" s="194" t="str">
        <f t="shared" si="48"/>
        <v/>
      </c>
      <c r="DU19" s="195" t="str">
        <f t="shared" si="49"/>
        <v/>
      </c>
      <c r="DV19" s="193"/>
      <c r="DW19" s="193"/>
      <c r="DX19" s="194" t="str">
        <f t="shared" si="50"/>
        <v/>
      </c>
      <c r="DY19" s="195" t="str">
        <f t="shared" si="51"/>
        <v/>
      </c>
      <c r="DZ19" s="193"/>
      <c r="EA19" s="193"/>
      <c r="EB19" s="194" t="str">
        <f t="shared" si="52"/>
        <v/>
      </c>
      <c r="EC19" s="195" t="str">
        <f t="shared" si="53"/>
        <v/>
      </c>
      <c r="ED19" s="193"/>
      <c r="EE19" s="193"/>
      <c r="EF19" s="194" t="str">
        <f t="shared" si="54"/>
        <v/>
      </c>
      <c r="EG19" s="49" t="str">
        <f t="shared" si="55"/>
        <v/>
      </c>
      <c r="EH19" s="106"/>
      <c r="EI19" s="41" t="str">
        <f>IF(ISBLANK(Fran!$A19)," ",Fran!$A19)</f>
        <v xml:space="preserve"> </v>
      </c>
      <c r="EJ19" s="42" t="str">
        <f>IF(ISBLANK(Fran!$B19)," ",Fran!$B19)</f>
        <v xml:space="preserve"> </v>
      </c>
      <c r="EK19" s="192"/>
      <c r="EL19" s="193"/>
      <c r="EM19" s="194" t="str">
        <f t="shared" si="56"/>
        <v/>
      </c>
      <c r="EN19" s="195" t="str">
        <f t="shared" si="57"/>
        <v/>
      </c>
      <c r="EO19" s="193"/>
      <c r="EP19" s="193"/>
      <c r="EQ19" s="194" t="str">
        <f t="shared" si="58"/>
        <v/>
      </c>
      <c r="ER19" s="195" t="str">
        <f t="shared" si="59"/>
        <v/>
      </c>
      <c r="ES19" s="193"/>
      <c r="ET19" s="193"/>
      <c r="EU19" s="194" t="str">
        <f t="shared" si="60"/>
        <v/>
      </c>
      <c r="EV19" s="195" t="str">
        <f t="shared" si="61"/>
        <v/>
      </c>
      <c r="EW19" s="193"/>
      <c r="EX19" s="193"/>
      <c r="EY19" s="194" t="str">
        <f t="shared" si="62"/>
        <v/>
      </c>
      <c r="EZ19" s="195" t="str">
        <f t="shared" si="63"/>
        <v/>
      </c>
    </row>
    <row r="20" spans="1:156">
      <c r="A20" s="39" t="str">
        <f>IF(ISBLANK(Fran!A20)," ",Fran!A20)</f>
        <v xml:space="preserve"> </v>
      </c>
      <c r="B20" s="40" t="str">
        <f>IF(ISBLANK(Fran!B20)," ",Fran!B20)</f>
        <v xml:space="preserve"> </v>
      </c>
      <c r="C20" s="188"/>
      <c r="D20" s="189"/>
      <c r="E20" s="190" t="str">
        <f t="shared" si="0"/>
        <v/>
      </c>
      <c r="F20" s="191" t="str">
        <f t="shared" si="1"/>
        <v/>
      </c>
      <c r="G20" s="189"/>
      <c r="H20" s="189"/>
      <c r="I20" s="190" t="str">
        <f t="shared" si="2"/>
        <v/>
      </c>
      <c r="J20" s="191" t="str">
        <f t="shared" si="3"/>
        <v/>
      </c>
      <c r="K20" s="189"/>
      <c r="L20" s="189"/>
      <c r="M20" s="190" t="str">
        <f t="shared" si="68"/>
        <v/>
      </c>
      <c r="N20" s="191" t="str">
        <f t="shared" si="5"/>
        <v/>
      </c>
      <c r="O20" s="189"/>
      <c r="P20" s="189"/>
      <c r="Q20" s="190" t="str">
        <f t="shared" si="6"/>
        <v/>
      </c>
      <c r="R20" s="191" t="str">
        <f t="shared" si="7"/>
        <v/>
      </c>
      <c r="S20" s="189"/>
      <c r="T20" s="189"/>
      <c r="U20" s="190" t="str">
        <f t="shared" si="8"/>
        <v/>
      </c>
      <c r="V20" s="191" t="str">
        <f t="shared" si="9"/>
        <v/>
      </c>
      <c r="W20" s="106"/>
      <c r="X20" s="39" t="str">
        <f>IF(ISBLANK(Fran!A20)," ",Fran!A20)</f>
        <v xml:space="preserve"> </v>
      </c>
      <c r="Y20" s="40" t="str">
        <f>IF(ISBLANK(Fran!B20)," ",Fran!B20)</f>
        <v xml:space="preserve"> </v>
      </c>
      <c r="Z20" s="44"/>
      <c r="AA20" s="189"/>
      <c r="AB20" s="190" t="str">
        <f t="shared" si="10"/>
        <v/>
      </c>
      <c r="AC20" s="191" t="str">
        <f t="shared" si="11"/>
        <v/>
      </c>
      <c r="AD20" s="189"/>
      <c r="AE20" s="189"/>
      <c r="AF20" s="190" t="str">
        <f t="shared" si="12"/>
        <v/>
      </c>
      <c r="AG20" s="191" t="str">
        <f t="shared" si="13"/>
        <v/>
      </c>
      <c r="AH20" s="189"/>
      <c r="AI20" s="189"/>
      <c r="AJ20" s="190" t="str">
        <f t="shared" si="14"/>
        <v/>
      </c>
      <c r="AK20" s="191" t="str">
        <f t="shared" si="15"/>
        <v/>
      </c>
      <c r="AL20" s="189"/>
      <c r="AM20" s="189"/>
      <c r="AN20" s="190" t="str">
        <f t="shared" si="16"/>
        <v/>
      </c>
      <c r="AO20" s="191" t="str">
        <f t="shared" si="17"/>
        <v/>
      </c>
      <c r="AP20" s="189"/>
      <c r="AQ20" s="189"/>
      <c r="AR20" s="190" t="str">
        <f t="shared" si="18"/>
        <v/>
      </c>
      <c r="AS20" s="48" t="str">
        <f t="shared" si="64"/>
        <v/>
      </c>
      <c r="AT20" s="106"/>
      <c r="AU20" s="39" t="str">
        <f>IF(ISBLANK(Fran!X20)," ",Fran!X20)</f>
        <v/>
      </c>
      <c r="AV20" s="40" t="str">
        <f>IF(ISBLANK(Fran!Y20)," ",Fran!Y20)</f>
        <v/>
      </c>
      <c r="AW20" s="44"/>
      <c r="AX20" s="189"/>
      <c r="AY20" s="190" t="str">
        <f t="shared" si="19"/>
        <v/>
      </c>
      <c r="AZ20" s="191" t="str">
        <f t="shared" si="20"/>
        <v/>
      </c>
      <c r="BA20" s="189"/>
      <c r="BB20" s="189"/>
      <c r="BC20" s="190" t="str">
        <f t="shared" si="21"/>
        <v/>
      </c>
      <c r="BD20" s="191" t="str">
        <f t="shared" si="22"/>
        <v/>
      </c>
      <c r="BE20" s="189"/>
      <c r="BF20" s="189"/>
      <c r="BG20" s="190" t="str">
        <f t="shared" si="23"/>
        <v/>
      </c>
      <c r="BH20" s="191" t="str">
        <f t="shared" si="24"/>
        <v/>
      </c>
      <c r="BI20" s="189"/>
      <c r="BJ20" s="189"/>
      <c r="BK20" s="190" t="str">
        <f t="shared" si="25"/>
        <v/>
      </c>
      <c r="BL20" s="191" t="str">
        <f t="shared" si="26"/>
        <v/>
      </c>
      <c r="BM20" s="189"/>
      <c r="BN20" s="189"/>
      <c r="BO20" s="190" t="str">
        <f t="shared" si="27"/>
        <v/>
      </c>
      <c r="BP20" s="48" t="str">
        <f t="shared" si="65"/>
        <v/>
      </c>
      <c r="BQ20" s="106"/>
      <c r="BR20" s="39" t="str">
        <f>IF(ISBLANK(Fran!AU20)," ",Fran!AU20)</f>
        <v/>
      </c>
      <c r="BS20" s="40" t="str">
        <f>IF(ISBLANK(Fran!AV20)," ",Fran!AV20)</f>
        <v/>
      </c>
      <c r="BT20" s="44"/>
      <c r="BU20" s="189"/>
      <c r="BV20" s="190" t="str">
        <f t="shared" si="28"/>
        <v/>
      </c>
      <c r="BW20" s="191" t="str">
        <f t="shared" si="29"/>
        <v/>
      </c>
      <c r="BX20" s="189"/>
      <c r="BY20" s="189"/>
      <c r="BZ20" s="190" t="str">
        <f t="shared" si="30"/>
        <v/>
      </c>
      <c r="CA20" s="191" t="str">
        <f t="shared" si="31"/>
        <v/>
      </c>
      <c r="CB20" s="189"/>
      <c r="CC20" s="189"/>
      <c r="CD20" s="190" t="str">
        <f t="shared" si="32"/>
        <v/>
      </c>
      <c r="CE20" s="191" t="str">
        <f t="shared" si="33"/>
        <v/>
      </c>
      <c r="CF20" s="189"/>
      <c r="CG20" s="189"/>
      <c r="CH20" s="190" t="str">
        <f t="shared" si="34"/>
        <v/>
      </c>
      <c r="CI20" s="191" t="str">
        <f t="shared" si="35"/>
        <v/>
      </c>
      <c r="CJ20" s="189"/>
      <c r="CK20" s="189"/>
      <c r="CL20" s="190" t="str">
        <f t="shared" si="36"/>
        <v/>
      </c>
      <c r="CM20" s="48" t="str">
        <f t="shared" si="66"/>
        <v/>
      </c>
      <c r="CN20" s="106"/>
      <c r="CO20" s="39" t="str">
        <f>IF(ISBLANK(Fran!BR20)," ",Fran!BR20)</f>
        <v/>
      </c>
      <c r="CP20" s="40" t="str">
        <f>IF(ISBLANK(Fran!BS20)," ",Fran!BS20)</f>
        <v/>
      </c>
      <c r="CQ20" s="44"/>
      <c r="CR20" s="189"/>
      <c r="CS20" s="190" t="str">
        <f t="shared" si="37"/>
        <v/>
      </c>
      <c r="CT20" s="191" t="str">
        <f t="shared" si="38"/>
        <v/>
      </c>
      <c r="CU20" s="189"/>
      <c r="CV20" s="189"/>
      <c r="CW20" s="190" t="str">
        <f t="shared" si="39"/>
        <v/>
      </c>
      <c r="CX20" s="191" t="str">
        <f t="shared" si="40"/>
        <v/>
      </c>
      <c r="CY20" s="189"/>
      <c r="CZ20" s="189"/>
      <c r="DA20" s="190" t="str">
        <f t="shared" si="41"/>
        <v/>
      </c>
      <c r="DB20" s="191" t="str">
        <f t="shared" si="42"/>
        <v/>
      </c>
      <c r="DC20" s="189"/>
      <c r="DD20" s="189"/>
      <c r="DE20" s="190" t="str">
        <f t="shared" si="43"/>
        <v/>
      </c>
      <c r="DF20" s="191" t="str">
        <f t="shared" si="44"/>
        <v/>
      </c>
      <c r="DG20" s="189"/>
      <c r="DH20" s="189"/>
      <c r="DI20" s="190" t="str">
        <f t="shared" si="45"/>
        <v/>
      </c>
      <c r="DJ20" s="48" t="str">
        <f t="shared" si="67"/>
        <v/>
      </c>
      <c r="DK20" s="106"/>
      <c r="DL20" s="39" t="str">
        <f>IF(ISBLANK(Fran!$A20)," ",Fran!$A20)</f>
        <v xml:space="preserve"> </v>
      </c>
      <c r="DM20" s="40" t="str">
        <f>IF(ISBLANK(Fran!$B20)," ",Fran!$B20)</f>
        <v xml:space="preserve"> </v>
      </c>
      <c r="DN20" s="44"/>
      <c r="DO20" s="189"/>
      <c r="DP20" s="190" t="str">
        <f t="shared" si="46"/>
        <v/>
      </c>
      <c r="DQ20" s="191" t="str">
        <f t="shared" si="47"/>
        <v/>
      </c>
      <c r="DR20" s="189"/>
      <c r="DS20" s="189"/>
      <c r="DT20" s="190" t="str">
        <f t="shared" si="48"/>
        <v/>
      </c>
      <c r="DU20" s="191" t="str">
        <f t="shared" si="49"/>
        <v/>
      </c>
      <c r="DV20" s="189"/>
      <c r="DW20" s="189"/>
      <c r="DX20" s="190" t="str">
        <f t="shared" si="50"/>
        <v/>
      </c>
      <c r="DY20" s="191" t="str">
        <f t="shared" si="51"/>
        <v/>
      </c>
      <c r="DZ20" s="189"/>
      <c r="EA20" s="189"/>
      <c r="EB20" s="190" t="str">
        <f t="shared" si="52"/>
        <v/>
      </c>
      <c r="EC20" s="191" t="str">
        <f t="shared" si="53"/>
        <v/>
      </c>
      <c r="ED20" s="189"/>
      <c r="EE20" s="189"/>
      <c r="EF20" s="190" t="str">
        <f t="shared" si="54"/>
        <v/>
      </c>
      <c r="EG20" s="48" t="str">
        <f t="shared" si="55"/>
        <v/>
      </c>
      <c r="EH20" s="106"/>
      <c r="EI20" s="39" t="str">
        <f>IF(ISBLANK(Fran!$A20)," ",Fran!$A20)</f>
        <v xml:space="preserve"> </v>
      </c>
      <c r="EJ20" s="40" t="str">
        <f>IF(ISBLANK(Fran!$B20)," ",Fran!$B20)</f>
        <v xml:space="preserve"> </v>
      </c>
      <c r="EK20" s="188"/>
      <c r="EL20" s="189"/>
      <c r="EM20" s="190" t="str">
        <f t="shared" si="56"/>
        <v/>
      </c>
      <c r="EN20" s="191" t="str">
        <f t="shared" si="57"/>
        <v/>
      </c>
      <c r="EO20" s="189"/>
      <c r="EP20" s="189"/>
      <c r="EQ20" s="190" t="str">
        <f t="shared" si="58"/>
        <v/>
      </c>
      <c r="ER20" s="191" t="str">
        <f t="shared" si="59"/>
        <v/>
      </c>
      <c r="ES20" s="189"/>
      <c r="ET20" s="189"/>
      <c r="EU20" s="190" t="str">
        <f t="shared" si="60"/>
        <v/>
      </c>
      <c r="EV20" s="191" t="str">
        <f t="shared" si="61"/>
        <v/>
      </c>
      <c r="EW20" s="189"/>
      <c r="EX20" s="189"/>
      <c r="EY20" s="190" t="str">
        <f t="shared" si="62"/>
        <v/>
      </c>
      <c r="EZ20" s="191" t="str">
        <f t="shared" si="63"/>
        <v/>
      </c>
    </row>
    <row r="21" spans="1:156">
      <c r="A21" s="41" t="str">
        <f>IF(ISBLANK(Fran!A21)," ",Fran!A21)</f>
        <v xml:space="preserve"> </v>
      </c>
      <c r="B21" s="42" t="str">
        <f>IF(ISBLANK(Fran!B21)," ",Fran!B21)</f>
        <v xml:space="preserve"> </v>
      </c>
      <c r="C21" s="192"/>
      <c r="D21" s="193"/>
      <c r="E21" s="194" t="str">
        <f t="shared" si="0"/>
        <v/>
      </c>
      <c r="F21" s="195" t="str">
        <f t="shared" si="1"/>
        <v/>
      </c>
      <c r="G21" s="193"/>
      <c r="H21" s="193"/>
      <c r="I21" s="194" t="str">
        <f t="shared" si="2"/>
        <v/>
      </c>
      <c r="J21" s="195" t="str">
        <f t="shared" si="3"/>
        <v/>
      </c>
      <c r="K21" s="193"/>
      <c r="L21" s="193"/>
      <c r="M21" s="194" t="str">
        <f t="shared" si="68"/>
        <v/>
      </c>
      <c r="N21" s="195" t="str">
        <f t="shared" si="5"/>
        <v/>
      </c>
      <c r="O21" s="193"/>
      <c r="P21" s="193"/>
      <c r="Q21" s="194" t="str">
        <f t="shared" si="6"/>
        <v/>
      </c>
      <c r="R21" s="195" t="str">
        <f t="shared" si="7"/>
        <v/>
      </c>
      <c r="S21" s="193"/>
      <c r="T21" s="193"/>
      <c r="U21" s="194" t="str">
        <f t="shared" si="8"/>
        <v/>
      </c>
      <c r="V21" s="195" t="str">
        <f t="shared" si="9"/>
        <v/>
      </c>
      <c r="W21" s="106"/>
      <c r="X21" s="41" t="str">
        <f>IF(ISBLANK(Fran!A21)," ",Fran!A21)</f>
        <v xml:space="preserve"> </v>
      </c>
      <c r="Y21" s="42" t="str">
        <f>IF(ISBLANK(Fran!B21)," ",Fran!B21)</f>
        <v xml:space="preserve"> </v>
      </c>
      <c r="Z21" s="45"/>
      <c r="AA21" s="193"/>
      <c r="AB21" s="194" t="str">
        <f t="shared" si="10"/>
        <v/>
      </c>
      <c r="AC21" s="195" t="str">
        <f t="shared" si="11"/>
        <v/>
      </c>
      <c r="AD21" s="193"/>
      <c r="AE21" s="193"/>
      <c r="AF21" s="194" t="str">
        <f t="shared" si="12"/>
        <v/>
      </c>
      <c r="AG21" s="195" t="str">
        <f t="shared" si="13"/>
        <v/>
      </c>
      <c r="AH21" s="193"/>
      <c r="AI21" s="193"/>
      <c r="AJ21" s="194" t="str">
        <f t="shared" si="14"/>
        <v/>
      </c>
      <c r="AK21" s="195" t="str">
        <f t="shared" si="15"/>
        <v/>
      </c>
      <c r="AL21" s="193"/>
      <c r="AM21" s="193"/>
      <c r="AN21" s="194" t="str">
        <f t="shared" si="16"/>
        <v/>
      </c>
      <c r="AO21" s="195" t="str">
        <f t="shared" si="17"/>
        <v/>
      </c>
      <c r="AP21" s="193"/>
      <c r="AQ21" s="193"/>
      <c r="AR21" s="194" t="str">
        <f t="shared" si="18"/>
        <v/>
      </c>
      <c r="AS21" s="49" t="str">
        <f t="shared" si="64"/>
        <v/>
      </c>
      <c r="AT21" s="106"/>
      <c r="AU21" s="41" t="str">
        <f>IF(ISBLANK(Fran!X21)," ",Fran!X21)</f>
        <v/>
      </c>
      <c r="AV21" s="42" t="str">
        <f>IF(ISBLANK(Fran!Y21)," ",Fran!Y21)</f>
        <v/>
      </c>
      <c r="AW21" s="45"/>
      <c r="AX21" s="193"/>
      <c r="AY21" s="194" t="str">
        <f t="shared" si="19"/>
        <v/>
      </c>
      <c r="AZ21" s="195" t="str">
        <f t="shared" si="20"/>
        <v/>
      </c>
      <c r="BA21" s="193"/>
      <c r="BB21" s="193"/>
      <c r="BC21" s="194" t="str">
        <f t="shared" si="21"/>
        <v/>
      </c>
      <c r="BD21" s="195" t="str">
        <f t="shared" si="22"/>
        <v/>
      </c>
      <c r="BE21" s="193"/>
      <c r="BF21" s="193"/>
      <c r="BG21" s="194" t="str">
        <f t="shared" si="23"/>
        <v/>
      </c>
      <c r="BH21" s="195" t="str">
        <f t="shared" si="24"/>
        <v/>
      </c>
      <c r="BI21" s="193"/>
      <c r="BJ21" s="193"/>
      <c r="BK21" s="194" t="str">
        <f t="shared" si="25"/>
        <v/>
      </c>
      <c r="BL21" s="195" t="str">
        <f t="shared" si="26"/>
        <v/>
      </c>
      <c r="BM21" s="193"/>
      <c r="BN21" s="193"/>
      <c r="BO21" s="194" t="str">
        <f t="shared" si="27"/>
        <v/>
      </c>
      <c r="BP21" s="49" t="str">
        <f t="shared" si="65"/>
        <v/>
      </c>
      <c r="BQ21" s="106"/>
      <c r="BR21" s="41" t="str">
        <f>IF(ISBLANK(Fran!AU21)," ",Fran!AU21)</f>
        <v/>
      </c>
      <c r="BS21" s="42" t="str">
        <f>IF(ISBLANK(Fran!AV21)," ",Fran!AV21)</f>
        <v/>
      </c>
      <c r="BT21" s="45"/>
      <c r="BU21" s="193"/>
      <c r="BV21" s="194" t="str">
        <f t="shared" si="28"/>
        <v/>
      </c>
      <c r="BW21" s="195" t="str">
        <f t="shared" si="29"/>
        <v/>
      </c>
      <c r="BX21" s="193"/>
      <c r="BY21" s="193"/>
      <c r="BZ21" s="194" t="str">
        <f t="shared" si="30"/>
        <v/>
      </c>
      <c r="CA21" s="195" t="str">
        <f t="shared" si="31"/>
        <v/>
      </c>
      <c r="CB21" s="193"/>
      <c r="CC21" s="193"/>
      <c r="CD21" s="194" t="str">
        <f t="shared" si="32"/>
        <v/>
      </c>
      <c r="CE21" s="195" t="str">
        <f t="shared" si="33"/>
        <v/>
      </c>
      <c r="CF21" s="193"/>
      <c r="CG21" s="193"/>
      <c r="CH21" s="194" t="str">
        <f t="shared" si="34"/>
        <v/>
      </c>
      <c r="CI21" s="195" t="str">
        <f t="shared" si="35"/>
        <v/>
      </c>
      <c r="CJ21" s="193"/>
      <c r="CK21" s="193"/>
      <c r="CL21" s="194" t="str">
        <f t="shared" si="36"/>
        <v/>
      </c>
      <c r="CM21" s="49" t="str">
        <f t="shared" si="66"/>
        <v/>
      </c>
      <c r="CN21" s="106"/>
      <c r="CO21" s="41" t="str">
        <f>IF(ISBLANK(Fran!BR21)," ",Fran!BR21)</f>
        <v/>
      </c>
      <c r="CP21" s="42" t="str">
        <f>IF(ISBLANK(Fran!BS21)," ",Fran!BS21)</f>
        <v/>
      </c>
      <c r="CQ21" s="45"/>
      <c r="CR21" s="193"/>
      <c r="CS21" s="194" t="str">
        <f t="shared" si="37"/>
        <v/>
      </c>
      <c r="CT21" s="195" t="str">
        <f t="shared" si="38"/>
        <v/>
      </c>
      <c r="CU21" s="193"/>
      <c r="CV21" s="193"/>
      <c r="CW21" s="194" t="str">
        <f t="shared" si="39"/>
        <v/>
      </c>
      <c r="CX21" s="195" t="str">
        <f t="shared" si="40"/>
        <v/>
      </c>
      <c r="CY21" s="193"/>
      <c r="CZ21" s="193"/>
      <c r="DA21" s="194" t="str">
        <f t="shared" si="41"/>
        <v/>
      </c>
      <c r="DB21" s="195" t="str">
        <f t="shared" si="42"/>
        <v/>
      </c>
      <c r="DC21" s="193"/>
      <c r="DD21" s="193"/>
      <c r="DE21" s="194" t="str">
        <f t="shared" si="43"/>
        <v/>
      </c>
      <c r="DF21" s="195" t="str">
        <f t="shared" si="44"/>
        <v/>
      </c>
      <c r="DG21" s="193"/>
      <c r="DH21" s="193"/>
      <c r="DI21" s="194" t="str">
        <f t="shared" si="45"/>
        <v/>
      </c>
      <c r="DJ21" s="49" t="str">
        <f t="shared" si="67"/>
        <v/>
      </c>
      <c r="DK21" s="106"/>
      <c r="DL21" s="41" t="str">
        <f>IF(ISBLANK(Fran!$A21)," ",Fran!$A21)</f>
        <v xml:space="preserve"> </v>
      </c>
      <c r="DM21" s="42" t="str">
        <f>IF(ISBLANK(Fran!$B21)," ",Fran!$B21)</f>
        <v xml:space="preserve"> </v>
      </c>
      <c r="DN21" s="45"/>
      <c r="DO21" s="193"/>
      <c r="DP21" s="194" t="str">
        <f t="shared" si="46"/>
        <v/>
      </c>
      <c r="DQ21" s="195" t="str">
        <f t="shared" si="47"/>
        <v/>
      </c>
      <c r="DR21" s="193"/>
      <c r="DS21" s="193"/>
      <c r="DT21" s="194" t="str">
        <f t="shared" si="48"/>
        <v/>
      </c>
      <c r="DU21" s="195" t="str">
        <f t="shared" si="49"/>
        <v/>
      </c>
      <c r="DV21" s="193"/>
      <c r="DW21" s="193"/>
      <c r="DX21" s="194" t="str">
        <f t="shared" si="50"/>
        <v/>
      </c>
      <c r="DY21" s="195" t="str">
        <f t="shared" si="51"/>
        <v/>
      </c>
      <c r="DZ21" s="193"/>
      <c r="EA21" s="193"/>
      <c r="EB21" s="194" t="str">
        <f t="shared" si="52"/>
        <v/>
      </c>
      <c r="EC21" s="195" t="str">
        <f t="shared" si="53"/>
        <v/>
      </c>
      <c r="ED21" s="193"/>
      <c r="EE21" s="193"/>
      <c r="EF21" s="194" t="str">
        <f t="shared" si="54"/>
        <v/>
      </c>
      <c r="EG21" s="49" t="str">
        <f t="shared" si="55"/>
        <v/>
      </c>
      <c r="EH21" s="106"/>
      <c r="EI21" s="41" t="str">
        <f>IF(ISBLANK(Fran!$A21)," ",Fran!$A21)</f>
        <v xml:space="preserve"> </v>
      </c>
      <c r="EJ21" s="42" t="str">
        <f>IF(ISBLANK(Fran!$B21)," ",Fran!$B21)</f>
        <v xml:space="preserve"> </v>
      </c>
      <c r="EK21" s="192"/>
      <c r="EL21" s="193"/>
      <c r="EM21" s="194" t="str">
        <f t="shared" si="56"/>
        <v/>
      </c>
      <c r="EN21" s="195" t="str">
        <f t="shared" si="57"/>
        <v/>
      </c>
      <c r="EO21" s="193"/>
      <c r="EP21" s="193"/>
      <c r="EQ21" s="194" t="str">
        <f t="shared" si="58"/>
        <v/>
      </c>
      <c r="ER21" s="195" t="str">
        <f t="shared" si="59"/>
        <v/>
      </c>
      <c r="ES21" s="193"/>
      <c r="ET21" s="193"/>
      <c r="EU21" s="194" t="str">
        <f t="shared" si="60"/>
        <v/>
      </c>
      <c r="EV21" s="195" t="str">
        <f t="shared" si="61"/>
        <v/>
      </c>
      <c r="EW21" s="193"/>
      <c r="EX21" s="193"/>
      <c r="EY21" s="194" t="str">
        <f t="shared" si="62"/>
        <v/>
      </c>
      <c r="EZ21" s="195" t="str">
        <f t="shared" si="63"/>
        <v/>
      </c>
    </row>
    <row r="22" spans="1:156">
      <c r="A22" s="39" t="str">
        <f>IF(ISBLANK(Fran!A22)," ",Fran!A22)</f>
        <v xml:space="preserve"> </v>
      </c>
      <c r="B22" s="40" t="str">
        <f>IF(ISBLANK(Fran!B22)," ",Fran!B22)</f>
        <v xml:space="preserve"> </v>
      </c>
      <c r="C22" s="188"/>
      <c r="D22" s="189"/>
      <c r="E22" s="190" t="str">
        <f t="shared" si="0"/>
        <v/>
      </c>
      <c r="F22" s="191" t="str">
        <f t="shared" si="1"/>
        <v/>
      </c>
      <c r="G22" s="189"/>
      <c r="H22" s="189"/>
      <c r="I22" s="190" t="str">
        <f t="shared" si="2"/>
        <v/>
      </c>
      <c r="J22" s="191" t="str">
        <f t="shared" si="3"/>
        <v/>
      </c>
      <c r="K22" s="189"/>
      <c r="L22" s="189"/>
      <c r="M22" s="190" t="str">
        <f t="shared" si="68"/>
        <v/>
      </c>
      <c r="N22" s="191" t="str">
        <f t="shared" si="5"/>
        <v/>
      </c>
      <c r="O22" s="189"/>
      <c r="P22" s="189"/>
      <c r="Q22" s="190" t="str">
        <f t="shared" si="6"/>
        <v/>
      </c>
      <c r="R22" s="191" t="str">
        <f t="shared" si="7"/>
        <v/>
      </c>
      <c r="S22" s="189"/>
      <c r="T22" s="189"/>
      <c r="U22" s="190" t="str">
        <f t="shared" si="8"/>
        <v/>
      </c>
      <c r="V22" s="191" t="str">
        <f t="shared" si="9"/>
        <v/>
      </c>
      <c r="W22" s="106"/>
      <c r="X22" s="39" t="str">
        <f>IF(ISBLANK(Fran!A22)," ",Fran!A22)</f>
        <v xml:space="preserve"> </v>
      </c>
      <c r="Y22" s="40" t="str">
        <f>IF(ISBLANK(Fran!B22)," ",Fran!B22)</f>
        <v xml:space="preserve"> </v>
      </c>
      <c r="Z22" s="44"/>
      <c r="AA22" s="189"/>
      <c r="AB22" s="190" t="str">
        <f t="shared" si="10"/>
        <v/>
      </c>
      <c r="AC22" s="191" t="str">
        <f t="shared" si="11"/>
        <v/>
      </c>
      <c r="AD22" s="189"/>
      <c r="AE22" s="189"/>
      <c r="AF22" s="190" t="str">
        <f t="shared" si="12"/>
        <v/>
      </c>
      <c r="AG22" s="191" t="str">
        <f t="shared" si="13"/>
        <v/>
      </c>
      <c r="AH22" s="189"/>
      <c r="AI22" s="189"/>
      <c r="AJ22" s="190" t="str">
        <f t="shared" si="14"/>
        <v/>
      </c>
      <c r="AK22" s="191" t="str">
        <f t="shared" si="15"/>
        <v/>
      </c>
      <c r="AL22" s="189"/>
      <c r="AM22" s="189"/>
      <c r="AN22" s="190" t="str">
        <f t="shared" si="16"/>
        <v/>
      </c>
      <c r="AO22" s="191" t="str">
        <f t="shared" si="17"/>
        <v/>
      </c>
      <c r="AP22" s="189"/>
      <c r="AQ22" s="189"/>
      <c r="AR22" s="190" t="str">
        <f t="shared" si="18"/>
        <v/>
      </c>
      <c r="AS22" s="48" t="str">
        <f t="shared" si="64"/>
        <v/>
      </c>
      <c r="AT22" s="106"/>
      <c r="AU22" s="39" t="str">
        <f>IF(ISBLANK(Fran!X22)," ",Fran!X22)</f>
        <v/>
      </c>
      <c r="AV22" s="40" t="str">
        <f>IF(ISBLANK(Fran!Y22)," ",Fran!Y22)</f>
        <v/>
      </c>
      <c r="AW22" s="44"/>
      <c r="AX22" s="189"/>
      <c r="AY22" s="190" t="str">
        <f t="shared" si="19"/>
        <v/>
      </c>
      <c r="AZ22" s="191" t="str">
        <f t="shared" si="20"/>
        <v/>
      </c>
      <c r="BA22" s="189"/>
      <c r="BB22" s="189"/>
      <c r="BC22" s="190" t="str">
        <f t="shared" si="21"/>
        <v/>
      </c>
      <c r="BD22" s="191" t="str">
        <f t="shared" si="22"/>
        <v/>
      </c>
      <c r="BE22" s="189"/>
      <c r="BF22" s="189"/>
      <c r="BG22" s="190" t="str">
        <f t="shared" si="23"/>
        <v/>
      </c>
      <c r="BH22" s="191" t="str">
        <f t="shared" si="24"/>
        <v/>
      </c>
      <c r="BI22" s="189"/>
      <c r="BJ22" s="189"/>
      <c r="BK22" s="190" t="str">
        <f t="shared" si="25"/>
        <v/>
      </c>
      <c r="BL22" s="191" t="str">
        <f t="shared" si="26"/>
        <v/>
      </c>
      <c r="BM22" s="189"/>
      <c r="BN22" s="189"/>
      <c r="BO22" s="190" t="str">
        <f t="shared" si="27"/>
        <v/>
      </c>
      <c r="BP22" s="48" t="str">
        <f t="shared" si="65"/>
        <v/>
      </c>
      <c r="BQ22" s="106"/>
      <c r="BR22" s="39" t="str">
        <f>IF(ISBLANK(Fran!AU22)," ",Fran!AU22)</f>
        <v/>
      </c>
      <c r="BS22" s="40" t="str">
        <f>IF(ISBLANK(Fran!AV22)," ",Fran!AV22)</f>
        <v/>
      </c>
      <c r="BT22" s="44"/>
      <c r="BU22" s="189"/>
      <c r="BV22" s="190" t="str">
        <f t="shared" si="28"/>
        <v/>
      </c>
      <c r="BW22" s="191" t="str">
        <f t="shared" si="29"/>
        <v/>
      </c>
      <c r="BX22" s="189"/>
      <c r="BY22" s="189"/>
      <c r="BZ22" s="190" t="str">
        <f t="shared" si="30"/>
        <v/>
      </c>
      <c r="CA22" s="191" t="str">
        <f t="shared" si="31"/>
        <v/>
      </c>
      <c r="CB22" s="189"/>
      <c r="CC22" s="189"/>
      <c r="CD22" s="190" t="str">
        <f t="shared" si="32"/>
        <v/>
      </c>
      <c r="CE22" s="191" t="str">
        <f t="shared" si="33"/>
        <v/>
      </c>
      <c r="CF22" s="189"/>
      <c r="CG22" s="189"/>
      <c r="CH22" s="190" t="str">
        <f t="shared" si="34"/>
        <v/>
      </c>
      <c r="CI22" s="191" t="str">
        <f t="shared" si="35"/>
        <v/>
      </c>
      <c r="CJ22" s="189"/>
      <c r="CK22" s="189"/>
      <c r="CL22" s="190" t="str">
        <f t="shared" si="36"/>
        <v/>
      </c>
      <c r="CM22" s="48" t="str">
        <f t="shared" si="66"/>
        <v/>
      </c>
      <c r="CN22" s="106"/>
      <c r="CO22" s="39" t="str">
        <f>IF(ISBLANK(Fran!BR22)," ",Fran!BR22)</f>
        <v/>
      </c>
      <c r="CP22" s="40" t="str">
        <f>IF(ISBLANK(Fran!BS22)," ",Fran!BS22)</f>
        <v/>
      </c>
      <c r="CQ22" s="44"/>
      <c r="CR22" s="189"/>
      <c r="CS22" s="190" t="str">
        <f t="shared" si="37"/>
        <v/>
      </c>
      <c r="CT22" s="191" t="str">
        <f t="shared" si="38"/>
        <v/>
      </c>
      <c r="CU22" s="189"/>
      <c r="CV22" s="189"/>
      <c r="CW22" s="190" t="str">
        <f t="shared" si="39"/>
        <v/>
      </c>
      <c r="CX22" s="191" t="str">
        <f t="shared" si="40"/>
        <v/>
      </c>
      <c r="CY22" s="189"/>
      <c r="CZ22" s="189"/>
      <c r="DA22" s="190" t="str">
        <f t="shared" si="41"/>
        <v/>
      </c>
      <c r="DB22" s="191" t="str">
        <f t="shared" si="42"/>
        <v/>
      </c>
      <c r="DC22" s="189"/>
      <c r="DD22" s="189"/>
      <c r="DE22" s="190" t="str">
        <f t="shared" si="43"/>
        <v/>
      </c>
      <c r="DF22" s="191" t="str">
        <f t="shared" si="44"/>
        <v/>
      </c>
      <c r="DG22" s="189"/>
      <c r="DH22" s="189"/>
      <c r="DI22" s="190" t="str">
        <f t="shared" si="45"/>
        <v/>
      </c>
      <c r="DJ22" s="48" t="str">
        <f t="shared" si="67"/>
        <v/>
      </c>
      <c r="DK22" s="106"/>
      <c r="DL22" s="39" t="str">
        <f>IF(ISBLANK(Fran!$A22)," ",Fran!$A22)</f>
        <v xml:space="preserve"> </v>
      </c>
      <c r="DM22" s="40" t="str">
        <f>IF(ISBLANK(Fran!$B22)," ",Fran!$B22)</f>
        <v xml:space="preserve"> </v>
      </c>
      <c r="DN22" s="44"/>
      <c r="DO22" s="189"/>
      <c r="DP22" s="190" t="str">
        <f t="shared" si="46"/>
        <v/>
      </c>
      <c r="DQ22" s="191" t="str">
        <f t="shared" si="47"/>
        <v/>
      </c>
      <c r="DR22" s="189"/>
      <c r="DS22" s="189"/>
      <c r="DT22" s="190" t="str">
        <f t="shared" si="48"/>
        <v/>
      </c>
      <c r="DU22" s="191" t="str">
        <f t="shared" si="49"/>
        <v/>
      </c>
      <c r="DV22" s="189"/>
      <c r="DW22" s="189"/>
      <c r="DX22" s="190" t="str">
        <f t="shared" si="50"/>
        <v/>
      </c>
      <c r="DY22" s="191" t="str">
        <f t="shared" si="51"/>
        <v/>
      </c>
      <c r="DZ22" s="189"/>
      <c r="EA22" s="189"/>
      <c r="EB22" s="190" t="str">
        <f t="shared" si="52"/>
        <v/>
      </c>
      <c r="EC22" s="191" t="str">
        <f t="shared" si="53"/>
        <v/>
      </c>
      <c r="ED22" s="189"/>
      <c r="EE22" s="189"/>
      <c r="EF22" s="190" t="str">
        <f t="shared" si="54"/>
        <v/>
      </c>
      <c r="EG22" s="48" t="str">
        <f t="shared" si="55"/>
        <v/>
      </c>
      <c r="EH22" s="106"/>
      <c r="EI22" s="39" t="str">
        <f>IF(ISBLANK(Fran!$A22)," ",Fran!$A22)</f>
        <v xml:space="preserve"> </v>
      </c>
      <c r="EJ22" s="40" t="str">
        <f>IF(ISBLANK(Fran!$B22)," ",Fran!$B22)</f>
        <v xml:space="preserve"> </v>
      </c>
      <c r="EK22" s="188"/>
      <c r="EL22" s="189"/>
      <c r="EM22" s="190" t="str">
        <f t="shared" si="56"/>
        <v/>
      </c>
      <c r="EN22" s="191" t="str">
        <f t="shared" si="57"/>
        <v/>
      </c>
      <c r="EO22" s="189"/>
      <c r="EP22" s="189"/>
      <c r="EQ22" s="190" t="str">
        <f t="shared" si="58"/>
        <v/>
      </c>
      <c r="ER22" s="191" t="str">
        <f t="shared" si="59"/>
        <v/>
      </c>
      <c r="ES22" s="189"/>
      <c r="ET22" s="189"/>
      <c r="EU22" s="190" t="str">
        <f t="shared" si="60"/>
        <v/>
      </c>
      <c r="EV22" s="191" t="str">
        <f t="shared" si="61"/>
        <v/>
      </c>
      <c r="EW22" s="189"/>
      <c r="EX22" s="189"/>
      <c r="EY22" s="190" t="str">
        <f t="shared" si="62"/>
        <v/>
      </c>
      <c r="EZ22" s="191" t="str">
        <f t="shared" si="63"/>
        <v/>
      </c>
    </row>
    <row r="23" spans="1:156">
      <c r="A23" s="41" t="str">
        <f>IF(ISBLANK(Fran!A23)," ",Fran!A23)</f>
        <v xml:space="preserve"> </v>
      </c>
      <c r="B23" s="42" t="str">
        <f>IF(ISBLANK(Fran!B23)," ",Fran!B23)</f>
        <v xml:space="preserve"> </v>
      </c>
      <c r="C23" s="192"/>
      <c r="D23" s="193"/>
      <c r="E23" s="194" t="str">
        <f t="shared" si="0"/>
        <v/>
      </c>
      <c r="F23" s="195" t="str">
        <f t="shared" si="1"/>
        <v/>
      </c>
      <c r="G23" s="193"/>
      <c r="H23" s="193"/>
      <c r="I23" s="194" t="str">
        <f t="shared" si="2"/>
        <v/>
      </c>
      <c r="J23" s="195" t="str">
        <f t="shared" si="3"/>
        <v/>
      </c>
      <c r="K23" s="193"/>
      <c r="L23" s="193"/>
      <c r="M23" s="194" t="str">
        <f t="shared" si="68"/>
        <v/>
      </c>
      <c r="N23" s="195" t="str">
        <f t="shared" si="5"/>
        <v/>
      </c>
      <c r="O23" s="193"/>
      <c r="P23" s="193"/>
      <c r="Q23" s="194" t="str">
        <f t="shared" si="6"/>
        <v/>
      </c>
      <c r="R23" s="195" t="str">
        <f t="shared" si="7"/>
        <v/>
      </c>
      <c r="S23" s="193"/>
      <c r="T23" s="193"/>
      <c r="U23" s="194" t="str">
        <f t="shared" si="8"/>
        <v/>
      </c>
      <c r="V23" s="195" t="str">
        <f t="shared" si="9"/>
        <v/>
      </c>
      <c r="W23" s="106"/>
      <c r="X23" s="41" t="str">
        <f>IF(ISBLANK(Fran!A23)," ",Fran!A23)</f>
        <v xml:space="preserve"> </v>
      </c>
      <c r="Y23" s="42" t="str">
        <f>IF(ISBLANK(Fran!B23)," ",Fran!B23)</f>
        <v xml:space="preserve"> </v>
      </c>
      <c r="Z23" s="45"/>
      <c r="AA23" s="193"/>
      <c r="AB23" s="194" t="str">
        <f t="shared" si="10"/>
        <v/>
      </c>
      <c r="AC23" s="195" t="str">
        <f t="shared" si="11"/>
        <v/>
      </c>
      <c r="AD23" s="193"/>
      <c r="AE23" s="193"/>
      <c r="AF23" s="194" t="str">
        <f t="shared" si="12"/>
        <v/>
      </c>
      <c r="AG23" s="195" t="str">
        <f t="shared" si="13"/>
        <v/>
      </c>
      <c r="AH23" s="193"/>
      <c r="AI23" s="193"/>
      <c r="AJ23" s="194" t="str">
        <f t="shared" si="14"/>
        <v/>
      </c>
      <c r="AK23" s="195" t="str">
        <f t="shared" si="15"/>
        <v/>
      </c>
      <c r="AL23" s="193"/>
      <c r="AM23" s="193"/>
      <c r="AN23" s="194" t="str">
        <f t="shared" si="16"/>
        <v/>
      </c>
      <c r="AO23" s="195" t="str">
        <f t="shared" si="17"/>
        <v/>
      </c>
      <c r="AP23" s="193"/>
      <c r="AQ23" s="193"/>
      <c r="AR23" s="194" t="str">
        <f t="shared" si="18"/>
        <v/>
      </c>
      <c r="AS23" s="49" t="str">
        <f t="shared" si="64"/>
        <v/>
      </c>
      <c r="AT23" s="106"/>
      <c r="AU23" s="41" t="str">
        <f>IF(ISBLANK(Fran!X23)," ",Fran!X23)</f>
        <v/>
      </c>
      <c r="AV23" s="42" t="str">
        <f>IF(ISBLANK(Fran!Y23)," ",Fran!Y23)</f>
        <v/>
      </c>
      <c r="AW23" s="45"/>
      <c r="AX23" s="193"/>
      <c r="AY23" s="194" t="str">
        <f t="shared" si="19"/>
        <v/>
      </c>
      <c r="AZ23" s="195" t="str">
        <f t="shared" si="20"/>
        <v/>
      </c>
      <c r="BA23" s="193"/>
      <c r="BB23" s="193"/>
      <c r="BC23" s="194" t="str">
        <f t="shared" si="21"/>
        <v/>
      </c>
      <c r="BD23" s="195" t="str">
        <f t="shared" si="22"/>
        <v/>
      </c>
      <c r="BE23" s="193"/>
      <c r="BF23" s="193"/>
      <c r="BG23" s="194" t="str">
        <f t="shared" si="23"/>
        <v/>
      </c>
      <c r="BH23" s="195" t="str">
        <f t="shared" si="24"/>
        <v/>
      </c>
      <c r="BI23" s="193"/>
      <c r="BJ23" s="193"/>
      <c r="BK23" s="194" t="str">
        <f t="shared" si="25"/>
        <v/>
      </c>
      <c r="BL23" s="195" t="str">
        <f t="shared" si="26"/>
        <v/>
      </c>
      <c r="BM23" s="193"/>
      <c r="BN23" s="193"/>
      <c r="BO23" s="194" t="str">
        <f t="shared" si="27"/>
        <v/>
      </c>
      <c r="BP23" s="49" t="str">
        <f t="shared" si="65"/>
        <v/>
      </c>
      <c r="BQ23" s="106"/>
      <c r="BR23" s="41" t="str">
        <f>IF(ISBLANK(Fran!AU23)," ",Fran!AU23)</f>
        <v/>
      </c>
      <c r="BS23" s="42" t="str">
        <f>IF(ISBLANK(Fran!AV23)," ",Fran!AV23)</f>
        <v/>
      </c>
      <c r="BT23" s="45"/>
      <c r="BU23" s="193"/>
      <c r="BV23" s="194" t="str">
        <f t="shared" si="28"/>
        <v/>
      </c>
      <c r="BW23" s="195" t="str">
        <f t="shared" si="29"/>
        <v/>
      </c>
      <c r="BX23" s="193"/>
      <c r="BY23" s="193"/>
      <c r="BZ23" s="194" t="str">
        <f t="shared" si="30"/>
        <v/>
      </c>
      <c r="CA23" s="195" t="str">
        <f t="shared" si="31"/>
        <v/>
      </c>
      <c r="CB23" s="193"/>
      <c r="CC23" s="193"/>
      <c r="CD23" s="194" t="str">
        <f t="shared" si="32"/>
        <v/>
      </c>
      <c r="CE23" s="195" t="str">
        <f t="shared" si="33"/>
        <v/>
      </c>
      <c r="CF23" s="193"/>
      <c r="CG23" s="193"/>
      <c r="CH23" s="194" t="str">
        <f t="shared" si="34"/>
        <v/>
      </c>
      <c r="CI23" s="195" t="str">
        <f t="shared" si="35"/>
        <v/>
      </c>
      <c r="CJ23" s="193"/>
      <c r="CK23" s="193"/>
      <c r="CL23" s="194" t="str">
        <f t="shared" si="36"/>
        <v/>
      </c>
      <c r="CM23" s="49" t="str">
        <f t="shared" si="66"/>
        <v/>
      </c>
      <c r="CN23" s="106"/>
      <c r="CO23" s="41" t="str">
        <f>IF(ISBLANK(Fran!BR23)," ",Fran!BR23)</f>
        <v/>
      </c>
      <c r="CP23" s="42" t="str">
        <f>IF(ISBLANK(Fran!BS23)," ",Fran!BS23)</f>
        <v/>
      </c>
      <c r="CQ23" s="45"/>
      <c r="CR23" s="193"/>
      <c r="CS23" s="194" t="str">
        <f t="shared" si="37"/>
        <v/>
      </c>
      <c r="CT23" s="195" t="str">
        <f t="shared" si="38"/>
        <v/>
      </c>
      <c r="CU23" s="193"/>
      <c r="CV23" s="193"/>
      <c r="CW23" s="194" t="str">
        <f t="shared" si="39"/>
        <v/>
      </c>
      <c r="CX23" s="195" t="str">
        <f t="shared" si="40"/>
        <v/>
      </c>
      <c r="CY23" s="193"/>
      <c r="CZ23" s="193"/>
      <c r="DA23" s="194" t="str">
        <f t="shared" si="41"/>
        <v/>
      </c>
      <c r="DB23" s="195" t="str">
        <f t="shared" si="42"/>
        <v/>
      </c>
      <c r="DC23" s="193"/>
      <c r="DD23" s="193"/>
      <c r="DE23" s="194" t="str">
        <f t="shared" si="43"/>
        <v/>
      </c>
      <c r="DF23" s="195" t="str">
        <f t="shared" si="44"/>
        <v/>
      </c>
      <c r="DG23" s="193"/>
      <c r="DH23" s="193"/>
      <c r="DI23" s="194" t="str">
        <f t="shared" si="45"/>
        <v/>
      </c>
      <c r="DJ23" s="49" t="str">
        <f t="shared" si="67"/>
        <v/>
      </c>
      <c r="DK23" s="106"/>
      <c r="DL23" s="41" t="str">
        <f>IF(ISBLANK(Fran!$A23)," ",Fran!$A23)</f>
        <v xml:space="preserve"> </v>
      </c>
      <c r="DM23" s="42" t="str">
        <f>IF(ISBLANK(Fran!$B23)," ",Fran!$B23)</f>
        <v xml:space="preserve"> </v>
      </c>
      <c r="DN23" s="45"/>
      <c r="DO23" s="193"/>
      <c r="DP23" s="194" t="str">
        <f t="shared" si="46"/>
        <v/>
      </c>
      <c r="DQ23" s="195" t="str">
        <f t="shared" si="47"/>
        <v/>
      </c>
      <c r="DR23" s="193"/>
      <c r="DS23" s="193"/>
      <c r="DT23" s="194" t="str">
        <f t="shared" si="48"/>
        <v/>
      </c>
      <c r="DU23" s="195" t="str">
        <f t="shared" si="49"/>
        <v/>
      </c>
      <c r="DV23" s="193"/>
      <c r="DW23" s="193"/>
      <c r="DX23" s="194" t="str">
        <f t="shared" si="50"/>
        <v/>
      </c>
      <c r="DY23" s="195" t="str">
        <f t="shared" si="51"/>
        <v/>
      </c>
      <c r="DZ23" s="193"/>
      <c r="EA23" s="193"/>
      <c r="EB23" s="194" t="str">
        <f t="shared" si="52"/>
        <v/>
      </c>
      <c r="EC23" s="195" t="str">
        <f t="shared" si="53"/>
        <v/>
      </c>
      <c r="ED23" s="193"/>
      <c r="EE23" s="193"/>
      <c r="EF23" s="194" t="str">
        <f t="shared" si="54"/>
        <v/>
      </c>
      <c r="EG23" s="49" t="str">
        <f t="shared" si="55"/>
        <v/>
      </c>
      <c r="EH23" s="106"/>
      <c r="EI23" s="41" t="str">
        <f>IF(ISBLANK(Fran!$A23)," ",Fran!$A23)</f>
        <v xml:space="preserve"> </v>
      </c>
      <c r="EJ23" s="42" t="str">
        <f>IF(ISBLANK(Fran!$B23)," ",Fran!$B23)</f>
        <v xml:space="preserve"> </v>
      </c>
      <c r="EK23" s="192"/>
      <c r="EL23" s="193"/>
      <c r="EM23" s="194" t="str">
        <f t="shared" si="56"/>
        <v/>
      </c>
      <c r="EN23" s="195" t="str">
        <f t="shared" si="57"/>
        <v/>
      </c>
      <c r="EO23" s="193"/>
      <c r="EP23" s="193"/>
      <c r="EQ23" s="194" t="str">
        <f t="shared" si="58"/>
        <v/>
      </c>
      <c r="ER23" s="195" t="str">
        <f t="shared" si="59"/>
        <v/>
      </c>
      <c r="ES23" s="193"/>
      <c r="ET23" s="193"/>
      <c r="EU23" s="194" t="str">
        <f t="shared" si="60"/>
        <v/>
      </c>
      <c r="EV23" s="195" t="str">
        <f t="shared" si="61"/>
        <v/>
      </c>
      <c r="EW23" s="193"/>
      <c r="EX23" s="193"/>
      <c r="EY23" s="194" t="str">
        <f t="shared" si="62"/>
        <v/>
      </c>
      <c r="EZ23" s="195" t="str">
        <f t="shared" si="63"/>
        <v/>
      </c>
    </row>
    <row r="24" spans="1:156">
      <c r="A24" s="39" t="str">
        <f>IF(ISBLANK(Fran!A24)," ",Fran!A24)</f>
        <v xml:space="preserve"> </v>
      </c>
      <c r="B24" s="40" t="str">
        <f>IF(ISBLANK(Fran!B24)," ",Fran!B24)</f>
        <v xml:space="preserve"> </v>
      </c>
      <c r="C24" s="188"/>
      <c r="D24" s="189"/>
      <c r="E24" s="190" t="str">
        <f t="shared" si="0"/>
        <v/>
      </c>
      <c r="F24" s="191" t="str">
        <f t="shared" si="1"/>
        <v/>
      </c>
      <c r="G24" s="189"/>
      <c r="H24" s="189"/>
      <c r="I24" s="190" t="str">
        <f t="shared" si="2"/>
        <v/>
      </c>
      <c r="J24" s="191" t="str">
        <f t="shared" si="3"/>
        <v/>
      </c>
      <c r="K24" s="189"/>
      <c r="L24" s="189"/>
      <c r="M24" s="190" t="str">
        <f t="shared" si="68"/>
        <v/>
      </c>
      <c r="N24" s="191" t="str">
        <f t="shared" si="5"/>
        <v/>
      </c>
      <c r="O24" s="189"/>
      <c r="P24" s="189"/>
      <c r="Q24" s="190" t="str">
        <f t="shared" si="6"/>
        <v/>
      </c>
      <c r="R24" s="191" t="str">
        <f t="shared" si="7"/>
        <v/>
      </c>
      <c r="S24" s="189"/>
      <c r="T24" s="189"/>
      <c r="U24" s="190" t="str">
        <f t="shared" si="8"/>
        <v/>
      </c>
      <c r="V24" s="191" t="str">
        <f t="shared" si="9"/>
        <v/>
      </c>
      <c r="W24" s="106"/>
      <c r="X24" s="39" t="str">
        <f>IF(ISBLANK(Fran!A24)," ",Fran!A24)</f>
        <v xml:space="preserve"> </v>
      </c>
      <c r="Y24" s="40" t="str">
        <f>IF(ISBLANK(Fran!B24)," ",Fran!B24)</f>
        <v xml:space="preserve"> </v>
      </c>
      <c r="Z24" s="44"/>
      <c r="AA24" s="189"/>
      <c r="AB24" s="190" t="str">
        <f t="shared" si="10"/>
        <v/>
      </c>
      <c r="AC24" s="191" t="str">
        <f t="shared" si="11"/>
        <v/>
      </c>
      <c r="AD24" s="189"/>
      <c r="AE24" s="189"/>
      <c r="AF24" s="190" t="str">
        <f t="shared" si="12"/>
        <v/>
      </c>
      <c r="AG24" s="191" t="str">
        <f t="shared" si="13"/>
        <v/>
      </c>
      <c r="AH24" s="189"/>
      <c r="AI24" s="189"/>
      <c r="AJ24" s="190" t="str">
        <f t="shared" si="14"/>
        <v/>
      </c>
      <c r="AK24" s="191" t="str">
        <f t="shared" si="15"/>
        <v/>
      </c>
      <c r="AL24" s="189"/>
      <c r="AM24" s="189"/>
      <c r="AN24" s="190" t="str">
        <f t="shared" si="16"/>
        <v/>
      </c>
      <c r="AO24" s="191" t="str">
        <f t="shared" si="17"/>
        <v/>
      </c>
      <c r="AP24" s="189"/>
      <c r="AQ24" s="189"/>
      <c r="AR24" s="190" t="str">
        <f t="shared" si="18"/>
        <v/>
      </c>
      <c r="AS24" s="48" t="str">
        <f t="shared" si="64"/>
        <v/>
      </c>
      <c r="AT24" s="106"/>
      <c r="AU24" s="39" t="str">
        <f>IF(ISBLANK(Fran!X24)," ",Fran!X24)</f>
        <v/>
      </c>
      <c r="AV24" s="40" t="str">
        <f>IF(ISBLANK(Fran!Y24)," ",Fran!Y24)</f>
        <v/>
      </c>
      <c r="AW24" s="44"/>
      <c r="AX24" s="189"/>
      <c r="AY24" s="190" t="str">
        <f t="shared" si="19"/>
        <v/>
      </c>
      <c r="AZ24" s="191" t="str">
        <f t="shared" si="20"/>
        <v/>
      </c>
      <c r="BA24" s="189"/>
      <c r="BB24" s="189"/>
      <c r="BC24" s="190" t="str">
        <f t="shared" si="21"/>
        <v/>
      </c>
      <c r="BD24" s="191" t="str">
        <f t="shared" si="22"/>
        <v/>
      </c>
      <c r="BE24" s="189"/>
      <c r="BF24" s="189"/>
      <c r="BG24" s="190" t="str">
        <f t="shared" si="23"/>
        <v/>
      </c>
      <c r="BH24" s="191" t="str">
        <f t="shared" si="24"/>
        <v/>
      </c>
      <c r="BI24" s="189"/>
      <c r="BJ24" s="189"/>
      <c r="BK24" s="190" t="str">
        <f t="shared" si="25"/>
        <v/>
      </c>
      <c r="BL24" s="191" t="str">
        <f t="shared" si="26"/>
        <v/>
      </c>
      <c r="BM24" s="189"/>
      <c r="BN24" s="189"/>
      <c r="BO24" s="190" t="str">
        <f t="shared" si="27"/>
        <v/>
      </c>
      <c r="BP24" s="48" t="str">
        <f t="shared" si="65"/>
        <v/>
      </c>
      <c r="BQ24" s="106"/>
      <c r="BR24" s="39" t="str">
        <f>IF(ISBLANK(Fran!AU24)," ",Fran!AU24)</f>
        <v/>
      </c>
      <c r="BS24" s="40" t="str">
        <f>IF(ISBLANK(Fran!AV24)," ",Fran!AV24)</f>
        <v/>
      </c>
      <c r="BT24" s="44"/>
      <c r="BU24" s="189"/>
      <c r="BV24" s="190" t="str">
        <f t="shared" si="28"/>
        <v/>
      </c>
      <c r="BW24" s="191" t="str">
        <f t="shared" si="29"/>
        <v/>
      </c>
      <c r="BX24" s="189"/>
      <c r="BY24" s="189"/>
      <c r="BZ24" s="190" t="str">
        <f t="shared" si="30"/>
        <v/>
      </c>
      <c r="CA24" s="191" t="str">
        <f t="shared" si="31"/>
        <v/>
      </c>
      <c r="CB24" s="189"/>
      <c r="CC24" s="189"/>
      <c r="CD24" s="190" t="str">
        <f t="shared" si="32"/>
        <v/>
      </c>
      <c r="CE24" s="191" t="str">
        <f t="shared" si="33"/>
        <v/>
      </c>
      <c r="CF24" s="189"/>
      <c r="CG24" s="189"/>
      <c r="CH24" s="190" t="str">
        <f t="shared" si="34"/>
        <v/>
      </c>
      <c r="CI24" s="191" t="str">
        <f t="shared" si="35"/>
        <v/>
      </c>
      <c r="CJ24" s="189"/>
      <c r="CK24" s="189"/>
      <c r="CL24" s="190" t="str">
        <f t="shared" si="36"/>
        <v/>
      </c>
      <c r="CM24" s="48" t="str">
        <f t="shared" si="66"/>
        <v/>
      </c>
      <c r="CN24" s="106"/>
      <c r="CO24" s="39" t="str">
        <f>IF(ISBLANK(Fran!BR24)," ",Fran!BR24)</f>
        <v/>
      </c>
      <c r="CP24" s="40" t="str">
        <f>IF(ISBLANK(Fran!BS24)," ",Fran!BS24)</f>
        <v/>
      </c>
      <c r="CQ24" s="44"/>
      <c r="CR24" s="189"/>
      <c r="CS24" s="190" t="str">
        <f t="shared" si="37"/>
        <v/>
      </c>
      <c r="CT24" s="191" t="str">
        <f t="shared" si="38"/>
        <v/>
      </c>
      <c r="CU24" s="189"/>
      <c r="CV24" s="189"/>
      <c r="CW24" s="190" t="str">
        <f t="shared" si="39"/>
        <v/>
      </c>
      <c r="CX24" s="191" t="str">
        <f t="shared" si="40"/>
        <v/>
      </c>
      <c r="CY24" s="189"/>
      <c r="CZ24" s="189"/>
      <c r="DA24" s="190" t="str">
        <f t="shared" si="41"/>
        <v/>
      </c>
      <c r="DB24" s="191" t="str">
        <f t="shared" si="42"/>
        <v/>
      </c>
      <c r="DC24" s="189"/>
      <c r="DD24" s="189"/>
      <c r="DE24" s="190" t="str">
        <f t="shared" si="43"/>
        <v/>
      </c>
      <c r="DF24" s="191" t="str">
        <f t="shared" si="44"/>
        <v/>
      </c>
      <c r="DG24" s="189"/>
      <c r="DH24" s="189"/>
      <c r="DI24" s="190" t="str">
        <f t="shared" si="45"/>
        <v/>
      </c>
      <c r="DJ24" s="48" t="str">
        <f t="shared" si="67"/>
        <v/>
      </c>
      <c r="DK24" s="106"/>
      <c r="DL24" s="39" t="str">
        <f>IF(ISBLANK(Fran!$A24)," ",Fran!$A24)</f>
        <v xml:space="preserve"> </v>
      </c>
      <c r="DM24" s="40" t="str">
        <f>IF(ISBLANK(Fran!$B24)," ",Fran!$B24)</f>
        <v xml:space="preserve"> </v>
      </c>
      <c r="DN24" s="44"/>
      <c r="DO24" s="189"/>
      <c r="DP24" s="190" t="str">
        <f t="shared" si="46"/>
        <v/>
      </c>
      <c r="DQ24" s="191" t="str">
        <f t="shared" si="47"/>
        <v/>
      </c>
      <c r="DR24" s="189"/>
      <c r="DS24" s="189"/>
      <c r="DT24" s="190" t="str">
        <f t="shared" si="48"/>
        <v/>
      </c>
      <c r="DU24" s="191" t="str">
        <f t="shared" si="49"/>
        <v/>
      </c>
      <c r="DV24" s="189"/>
      <c r="DW24" s="189"/>
      <c r="DX24" s="190" t="str">
        <f t="shared" si="50"/>
        <v/>
      </c>
      <c r="DY24" s="191" t="str">
        <f t="shared" si="51"/>
        <v/>
      </c>
      <c r="DZ24" s="189"/>
      <c r="EA24" s="189"/>
      <c r="EB24" s="190" t="str">
        <f t="shared" si="52"/>
        <v/>
      </c>
      <c r="EC24" s="191" t="str">
        <f t="shared" si="53"/>
        <v/>
      </c>
      <c r="ED24" s="189"/>
      <c r="EE24" s="189"/>
      <c r="EF24" s="190" t="str">
        <f t="shared" si="54"/>
        <v/>
      </c>
      <c r="EG24" s="48" t="str">
        <f t="shared" si="55"/>
        <v/>
      </c>
      <c r="EH24" s="106"/>
      <c r="EI24" s="39" t="str">
        <f>IF(ISBLANK(Fran!$A24)," ",Fran!$A24)</f>
        <v xml:space="preserve"> </v>
      </c>
      <c r="EJ24" s="40" t="str">
        <f>IF(ISBLANK(Fran!$B24)," ",Fran!$B24)</f>
        <v xml:space="preserve"> </v>
      </c>
      <c r="EK24" s="188"/>
      <c r="EL24" s="189"/>
      <c r="EM24" s="190" t="str">
        <f t="shared" si="56"/>
        <v/>
      </c>
      <c r="EN24" s="191" t="str">
        <f t="shared" si="57"/>
        <v/>
      </c>
      <c r="EO24" s="189"/>
      <c r="EP24" s="189"/>
      <c r="EQ24" s="190" t="str">
        <f t="shared" si="58"/>
        <v/>
      </c>
      <c r="ER24" s="191" t="str">
        <f t="shared" si="59"/>
        <v/>
      </c>
      <c r="ES24" s="189"/>
      <c r="ET24" s="189"/>
      <c r="EU24" s="190" t="str">
        <f t="shared" si="60"/>
        <v/>
      </c>
      <c r="EV24" s="191" t="str">
        <f t="shared" si="61"/>
        <v/>
      </c>
      <c r="EW24" s="189"/>
      <c r="EX24" s="189"/>
      <c r="EY24" s="190" t="str">
        <f t="shared" si="62"/>
        <v/>
      </c>
      <c r="EZ24" s="191" t="str">
        <f t="shared" si="63"/>
        <v/>
      </c>
    </row>
    <row r="25" spans="1:156">
      <c r="A25" s="41" t="str">
        <f>IF(ISBLANK(Fran!A25)," ",Fran!A25)</f>
        <v xml:space="preserve"> </v>
      </c>
      <c r="B25" s="42" t="str">
        <f>IF(ISBLANK(Fran!B25)," ",Fran!B25)</f>
        <v xml:space="preserve"> </v>
      </c>
      <c r="C25" s="192"/>
      <c r="D25" s="193"/>
      <c r="E25" s="194" t="str">
        <f t="shared" si="0"/>
        <v/>
      </c>
      <c r="F25" s="195" t="str">
        <f t="shared" si="1"/>
        <v/>
      </c>
      <c r="G25" s="193"/>
      <c r="H25" s="193"/>
      <c r="I25" s="194" t="str">
        <f t="shared" si="2"/>
        <v/>
      </c>
      <c r="J25" s="195" t="str">
        <f t="shared" si="3"/>
        <v/>
      </c>
      <c r="K25" s="193"/>
      <c r="L25" s="193"/>
      <c r="M25" s="194" t="str">
        <f t="shared" si="68"/>
        <v/>
      </c>
      <c r="N25" s="195" t="str">
        <f t="shared" si="5"/>
        <v/>
      </c>
      <c r="O25" s="193"/>
      <c r="P25" s="193"/>
      <c r="Q25" s="194" t="str">
        <f t="shared" si="6"/>
        <v/>
      </c>
      <c r="R25" s="195" t="str">
        <f t="shared" si="7"/>
        <v/>
      </c>
      <c r="S25" s="193"/>
      <c r="T25" s="193"/>
      <c r="U25" s="194" t="str">
        <f t="shared" si="8"/>
        <v/>
      </c>
      <c r="V25" s="195" t="str">
        <f t="shared" si="9"/>
        <v/>
      </c>
      <c r="W25" s="106"/>
      <c r="X25" s="41" t="str">
        <f>IF(ISBLANK(Fran!A25)," ",Fran!A25)</f>
        <v xml:space="preserve"> </v>
      </c>
      <c r="Y25" s="42" t="str">
        <f>IF(ISBLANK(Fran!B25)," ",Fran!B25)</f>
        <v xml:space="preserve"> </v>
      </c>
      <c r="Z25" s="45"/>
      <c r="AA25" s="193"/>
      <c r="AB25" s="194" t="str">
        <f t="shared" si="10"/>
        <v/>
      </c>
      <c r="AC25" s="195" t="str">
        <f t="shared" si="11"/>
        <v/>
      </c>
      <c r="AD25" s="193"/>
      <c r="AE25" s="193"/>
      <c r="AF25" s="194" t="str">
        <f t="shared" si="12"/>
        <v/>
      </c>
      <c r="AG25" s="195" t="str">
        <f t="shared" si="13"/>
        <v/>
      </c>
      <c r="AH25" s="193"/>
      <c r="AI25" s="193"/>
      <c r="AJ25" s="194" t="str">
        <f t="shared" si="14"/>
        <v/>
      </c>
      <c r="AK25" s="195" t="str">
        <f t="shared" si="15"/>
        <v/>
      </c>
      <c r="AL25" s="193"/>
      <c r="AM25" s="193"/>
      <c r="AN25" s="194" t="str">
        <f t="shared" si="16"/>
        <v/>
      </c>
      <c r="AO25" s="195" t="str">
        <f t="shared" si="17"/>
        <v/>
      </c>
      <c r="AP25" s="193"/>
      <c r="AQ25" s="193"/>
      <c r="AR25" s="194" t="str">
        <f t="shared" si="18"/>
        <v/>
      </c>
      <c r="AS25" s="49" t="str">
        <f t="shared" si="64"/>
        <v/>
      </c>
      <c r="AT25" s="106"/>
      <c r="AU25" s="41" t="str">
        <f>IF(ISBLANK(Fran!X25)," ",Fran!X25)</f>
        <v/>
      </c>
      <c r="AV25" s="42" t="str">
        <f>IF(ISBLANK(Fran!Y25)," ",Fran!Y25)</f>
        <v/>
      </c>
      <c r="AW25" s="45"/>
      <c r="AX25" s="193"/>
      <c r="AY25" s="194" t="str">
        <f t="shared" si="19"/>
        <v/>
      </c>
      <c r="AZ25" s="195" t="str">
        <f t="shared" si="20"/>
        <v/>
      </c>
      <c r="BA25" s="193"/>
      <c r="BB25" s="193"/>
      <c r="BC25" s="194" t="str">
        <f t="shared" si="21"/>
        <v/>
      </c>
      <c r="BD25" s="195" t="str">
        <f t="shared" si="22"/>
        <v/>
      </c>
      <c r="BE25" s="193"/>
      <c r="BF25" s="193"/>
      <c r="BG25" s="194" t="str">
        <f t="shared" si="23"/>
        <v/>
      </c>
      <c r="BH25" s="195" t="str">
        <f t="shared" si="24"/>
        <v/>
      </c>
      <c r="BI25" s="193"/>
      <c r="BJ25" s="193"/>
      <c r="BK25" s="194" t="str">
        <f t="shared" si="25"/>
        <v/>
      </c>
      <c r="BL25" s="195" t="str">
        <f t="shared" si="26"/>
        <v/>
      </c>
      <c r="BM25" s="193"/>
      <c r="BN25" s="193"/>
      <c r="BO25" s="194" t="str">
        <f t="shared" si="27"/>
        <v/>
      </c>
      <c r="BP25" s="49" t="str">
        <f t="shared" si="65"/>
        <v/>
      </c>
      <c r="BQ25" s="106"/>
      <c r="BR25" s="41" t="str">
        <f>IF(ISBLANK(Fran!AU25)," ",Fran!AU25)</f>
        <v/>
      </c>
      <c r="BS25" s="42" t="str">
        <f>IF(ISBLANK(Fran!AV25)," ",Fran!AV25)</f>
        <v/>
      </c>
      <c r="BT25" s="45"/>
      <c r="BU25" s="193"/>
      <c r="BV25" s="194" t="str">
        <f t="shared" si="28"/>
        <v/>
      </c>
      <c r="BW25" s="195" t="str">
        <f t="shared" si="29"/>
        <v/>
      </c>
      <c r="BX25" s="193"/>
      <c r="BY25" s="193"/>
      <c r="BZ25" s="194" t="str">
        <f t="shared" si="30"/>
        <v/>
      </c>
      <c r="CA25" s="195" t="str">
        <f t="shared" si="31"/>
        <v/>
      </c>
      <c r="CB25" s="193"/>
      <c r="CC25" s="193"/>
      <c r="CD25" s="194" t="str">
        <f t="shared" si="32"/>
        <v/>
      </c>
      <c r="CE25" s="195" t="str">
        <f t="shared" si="33"/>
        <v/>
      </c>
      <c r="CF25" s="193"/>
      <c r="CG25" s="193"/>
      <c r="CH25" s="194" t="str">
        <f t="shared" si="34"/>
        <v/>
      </c>
      <c r="CI25" s="195" t="str">
        <f t="shared" si="35"/>
        <v/>
      </c>
      <c r="CJ25" s="193"/>
      <c r="CK25" s="193"/>
      <c r="CL25" s="194" t="str">
        <f t="shared" si="36"/>
        <v/>
      </c>
      <c r="CM25" s="49" t="str">
        <f t="shared" si="66"/>
        <v/>
      </c>
      <c r="CN25" s="106"/>
      <c r="CO25" s="41" t="str">
        <f>IF(ISBLANK(Fran!BR25)," ",Fran!BR25)</f>
        <v/>
      </c>
      <c r="CP25" s="42" t="str">
        <f>IF(ISBLANK(Fran!BS25)," ",Fran!BS25)</f>
        <v/>
      </c>
      <c r="CQ25" s="45"/>
      <c r="CR25" s="193"/>
      <c r="CS25" s="194" t="str">
        <f t="shared" si="37"/>
        <v/>
      </c>
      <c r="CT25" s="195" t="str">
        <f t="shared" si="38"/>
        <v/>
      </c>
      <c r="CU25" s="193"/>
      <c r="CV25" s="193"/>
      <c r="CW25" s="194" t="str">
        <f t="shared" si="39"/>
        <v/>
      </c>
      <c r="CX25" s="195" t="str">
        <f t="shared" si="40"/>
        <v/>
      </c>
      <c r="CY25" s="193"/>
      <c r="CZ25" s="193"/>
      <c r="DA25" s="194" t="str">
        <f t="shared" si="41"/>
        <v/>
      </c>
      <c r="DB25" s="195" t="str">
        <f t="shared" si="42"/>
        <v/>
      </c>
      <c r="DC25" s="193"/>
      <c r="DD25" s="193"/>
      <c r="DE25" s="194" t="str">
        <f t="shared" si="43"/>
        <v/>
      </c>
      <c r="DF25" s="195" t="str">
        <f t="shared" si="44"/>
        <v/>
      </c>
      <c r="DG25" s="193"/>
      <c r="DH25" s="193"/>
      <c r="DI25" s="194" t="str">
        <f t="shared" si="45"/>
        <v/>
      </c>
      <c r="DJ25" s="49" t="str">
        <f t="shared" si="67"/>
        <v/>
      </c>
      <c r="DK25" s="106"/>
      <c r="DL25" s="41" t="str">
        <f>IF(ISBLANK(Fran!$A25)," ",Fran!$A25)</f>
        <v xml:space="preserve"> </v>
      </c>
      <c r="DM25" s="42" t="str">
        <f>IF(ISBLANK(Fran!$B25)," ",Fran!$B25)</f>
        <v xml:space="preserve"> </v>
      </c>
      <c r="DN25" s="45"/>
      <c r="DO25" s="193"/>
      <c r="DP25" s="194" t="str">
        <f t="shared" si="46"/>
        <v/>
      </c>
      <c r="DQ25" s="195" t="str">
        <f t="shared" si="47"/>
        <v/>
      </c>
      <c r="DR25" s="193"/>
      <c r="DS25" s="193"/>
      <c r="DT25" s="194" t="str">
        <f t="shared" si="48"/>
        <v/>
      </c>
      <c r="DU25" s="195" t="str">
        <f t="shared" si="49"/>
        <v/>
      </c>
      <c r="DV25" s="193"/>
      <c r="DW25" s="193"/>
      <c r="DX25" s="194" t="str">
        <f t="shared" si="50"/>
        <v/>
      </c>
      <c r="DY25" s="195" t="str">
        <f t="shared" si="51"/>
        <v/>
      </c>
      <c r="DZ25" s="193"/>
      <c r="EA25" s="193"/>
      <c r="EB25" s="194" t="str">
        <f t="shared" si="52"/>
        <v/>
      </c>
      <c r="EC25" s="195" t="str">
        <f t="shared" si="53"/>
        <v/>
      </c>
      <c r="ED25" s="193"/>
      <c r="EE25" s="193"/>
      <c r="EF25" s="194" t="str">
        <f t="shared" si="54"/>
        <v/>
      </c>
      <c r="EG25" s="49" t="str">
        <f t="shared" si="55"/>
        <v/>
      </c>
      <c r="EH25" s="106"/>
      <c r="EI25" s="41" t="str">
        <f>IF(ISBLANK(Fran!$A25)," ",Fran!$A25)</f>
        <v xml:space="preserve"> </v>
      </c>
      <c r="EJ25" s="42" t="str">
        <f>IF(ISBLANK(Fran!$B25)," ",Fran!$B25)</f>
        <v xml:space="preserve"> </v>
      </c>
      <c r="EK25" s="192"/>
      <c r="EL25" s="193"/>
      <c r="EM25" s="194" t="str">
        <f t="shared" si="56"/>
        <v/>
      </c>
      <c r="EN25" s="195" t="str">
        <f t="shared" si="57"/>
        <v/>
      </c>
      <c r="EO25" s="193"/>
      <c r="EP25" s="193"/>
      <c r="EQ25" s="194" t="str">
        <f t="shared" si="58"/>
        <v/>
      </c>
      <c r="ER25" s="195" t="str">
        <f t="shared" si="59"/>
        <v/>
      </c>
      <c r="ES25" s="193"/>
      <c r="ET25" s="193"/>
      <c r="EU25" s="194" t="str">
        <f t="shared" si="60"/>
        <v/>
      </c>
      <c r="EV25" s="195" t="str">
        <f t="shared" si="61"/>
        <v/>
      </c>
      <c r="EW25" s="193"/>
      <c r="EX25" s="193"/>
      <c r="EY25" s="194" t="str">
        <f t="shared" si="62"/>
        <v/>
      </c>
      <c r="EZ25" s="195" t="str">
        <f t="shared" si="63"/>
        <v/>
      </c>
    </row>
    <row r="26" spans="1:156">
      <c r="A26" s="39" t="str">
        <f>IF(ISBLANK(Fran!A26)," ",Fran!A26)</f>
        <v xml:space="preserve"> </v>
      </c>
      <c r="B26" s="40" t="str">
        <f>IF(ISBLANK(Fran!B26)," ",Fran!B26)</f>
        <v xml:space="preserve"> </v>
      </c>
      <c r="C26" s="188"/>
      <c r="D26" s="189"/>
      <c r="E26" s="190" t="str">
        <f t="shared" si="0"/>
        <v/>
      </c>
      <c r="F26" s="191" t="str">
        <f t="shared" si="1"/>
        <v/>
      </c>
      <c r="G26" s="189"/>
      <c r="H26" s="189"/>
      <c r="I26" s="190" t="str">
        <f t="shared" si="2"/>
        <v/>
      </c>
      <c r="J26" s="191" t="str">
        <f t="shared" si="3"/>
        <v/>
      </c>
      <c r="K26" s="189"/>
      <c r="L26" s="189"/>
      <c r="M26" s="190" t="str">
        <f t="shared" si="68"/>
        <v/>
      </c>
      <c r="N26" s="191" t="str">
        <f t="shared" si="5"/>
        <v/>
      </c>
      <c r="O26" s="189"/>
      <c r="P26" s="189"/>
      <c r="Q26" s="190" t="str">
        <f t="shared" si="6"/>
        <v/>
      </c>
      <c r="R26" s="191" t="str">
        <f t="shared" si="7"/>
        <v/>
      </c>
      <c r="S26" s="189"/>
      <c r="T26" s="189"/>
      <c r="U26" s="190" t="str">
        <f t="shared" si="8"/>
        <v/>
      </c>
      <c r="V26" s="191" t="str">
        <f t="shared" si="9"/>
        <v/>
      </c>
      <c r="W26" s="106"/>
      <c r="X26" s="39" t="str">
        <f>IF(ISBLANK(Fran!A26)," ",Fran!A26)</f>
        <v xml:space="preserve"> </v>
      </c>
      <c r="Y26" s="40" t="str">
        <f>IF(ISBLANK(Fran!B26)," ",Fran!B26)</f>
        <v xml:space="preserve"> </v>
      </c>
      <c r="Z26" s="44"/>
      <c r="AA26" s="189"/>
      <c r="AB26" s="190" t="str">
        <f t="shared" si="10"/>
        <v/>
      </c>
      <c r="AC26" s="191" t="str">
        <f t="shared" si="11"/>
        <v/>
      </c>
      <c r="AD26" s="189"/>
      <c r="AE26" s="189"/>
      <c r="AF26" s="190" t="str">
        <f t="shared" si="12"/>
        <v/>
      </c>
      <c r="AG26" s="191" t="str">
        <f t="shared" si="13"/>
        <v/>
      </c>
      <c r="AH26" s="189"/>
      <c r="AI26" s="189"/>
      <c r="AJ26" s="190" t="str">
        <f t="shared" si="14"/>
        <v/>
      </c>
      <c r="AK26" s="191" t="str">
        <f t="shared" si="15"/>
        <v/>
      </c>
      <c r="AL26" s="189"/>
      <c r="AM26" s="189"/>
      <c r="AN26" s="190" t="str">
        <f t="shared" si="16"/>
        <v/>
      </c>
      <c r="AO26" s="191" t="str">
        <f t="shared" si="17"/>
        <v/>
      </c>
      <c r="AP26" s="189"/>
      <c r="AQ26" s="189"/>
      <c r="AR26" s="190" t="str">
        <f t="shared" si="18"/>
        <v/>
      </c>
      <c r="AS26" s="48" t="str">
        <f t="shared" si="64"/>
        <v/>
      </c>
      <c r="AT26" s="106"/>
      <c r="AU26" s="39" t="str">
        <f>IF(ISBLANK(Fran!X26)," ",Fran!X26)</f>
        <v/>
      </c>
      <c r="AV26" s="40" t="str">
        <f>IF(ISBLANK(Fran!Y26)," ",Fran!Y26)</f>
        <v/>
      </c>
      <c r="AW26" s="44"/>
      <c r="AX26" s="189"/>
      <c r="AY26" s="190" t="str">
        <f t="shared" si="19"/>
        <v/>
      </c>
      <c r="AZ26" s="191" t="str">
        <f t="shared" si="20"/>
        <v/>
      </c>
      <c r="BA26" s="189"/>
      <c r="BB26" s="189"/>
      <c r="BC26" s="190" t="str">
        <f t="shared" si="21"/>
        <v/>
      </c>
      <c r="BD26" s="191" t="str">
        <f t="shared" si="22"/>
        <v/>
      </c>
      <c r="BE26" s="189"/>
      <c r="BF26" s="189"/>
      <c r="BG26" s="190" t="str">
        <f t="shared" si="23"/>
        <v/>
      </c>
      <c r="BH26" s="191" t="str">
        <f t="shared" si="24"/>
        <v/>
      </c>
      <c r="BI26" s="189"/>
      <c r="BJ26" s="189"/>
      <c r="BK26" s="190" t="str">
        <f t="shared" si="25"/>
        <v/>
      </c>
      <c r="BL26" s="191" t="str">
        <f t="shared" si="26"/>
        <v/>
      </c>
      <c r="BM26" s="189"/>
      <c r="BN26" s="189"/>
      <c r="BO26" s="190" t="str">
        <f t="shared" si="27"/>
        <v/>
      </c>
      <c r="BP26" s="48" t="str">
        <f t="shared" si="65"/>
        <v/>
      </c>
      <c r="BQ26" s="106"/>
      <c r="BR26" s="39" t="str">
        <f>IF(ISBLANK(Fran!AU26)," ",Fran!AU26)</f>
        <v/>
      </c>
      <c r="BS26" s="40" t="str">
        <f>IF(ISBLANK(Fran!AV26)," ",Fran!AV26)</f>
        <v/>
      </c>
      <c r="BT26" s="44"/>
      <c r="BU26" s="189"/>
      <c r="BV26" s="190" t="str">
        <f t="shared" si="28"/>
        <v/>
      </c>
      <c r="BW26" s="191" t="str">
        <f t="shared" si="29"/>
        <v/>
      </c>
      <c r="BX26" s="189"/>
      <c r="BY26" s="189"/>
      <c r="BZ26" s="190" t="str">
        <f t="shared" si="30"/>
        <v/>
      </c>
      <c r="CA26" s="191" t="str">
        <f t="shared" si="31"/>
        <v/>
      </c>
      <c r="CB26" s="189"/>
      <c r="CC26" s="189"/>
      <c r="CD26" s="190" t="str">
        <f t="shared" si="32"/>
        <v/>
      </c>
      <c r="CE26" s="191" t="str">
        <f t="shared" si="33"/>
        <v/>
      </c>
      <c r="CF26" s="189"/>
      <c r="CG26" s="189"/>
      <c r="CH26" s="190" t="str">
        <f t="shared" si="34"/>
        <v/>
      </c>
      <c r="CI26" s="191" t="str">
        <f t="shared" si="35"/>
        <v/>
      </c>
      <c r="CJ26" s="189"/>
      <c r="CK26" s="189"/>
      <c r="CL26" s="190" t="str">
        <f t="shared" si="36"/>
        <v/>
      </c>
      <c r="CM26" s="48" t="str">
        <f t="shared" si="66"/>
        <v/>
      </c>
      <c r="CN26" s="106"/>
      <c r="CO26" s="39" t="str">
        <f>IF(ISBLANK(Fran!BR26)," ",Fran!BR26)</f>
        <v/>
      </c>
      <c r="CP26" s="40" t="str">
        <f>IF(ISBLANK(Fran!BS26)," ",Fran!BS26)</f>
        <v/>
      </c>
      <c r="CQ26" s="44"/>
      <c r="CR26" s="189"/>
      <c r="CS26" s="190" t="str">
        <f t="shared" si="37"/>
        <v/>
      </c>
      <c r="CT26" s="191" t="str">
        <f t="shared" si="38"/>
        <v/>
      </c>
      <c r="CU26" s="189"/>
      <c r="CV26" s="189"/>
      <c r="CW26" s="190" t="str">
        <f t="shared" si="39"/>
        <v/>
      </c>
      <c r="CX26" s="191" t="str">
        <f t="shared" si="40"/>
        <v/>
      </c>
      <c r="CY26" s="189"/>
      <c r="CZ26" s="189"/>
      <c r="DA26" s="190" t="str">
        <f t="shared" si="41"/>
        <v/>
      </c>
      <c r="DB26" s="191" t="str">
        <f t="shared" si="42"/>
        <v/>
      </c>
      <c r="DC26" s="189"/>
      <c r="DD26" s="189"/>
      <c r="DE26" s="190" t="str">
        <f t="shared" si="43"/>
        <v/>
      </c>
      <c r="DF26" s="191" t="str">
        <f t="shared" si="44"/>
        <v/>
      </c>
      <c r="DG26" s="189"/>
      <c r="DH26" s="189"/>
      <c r="DI26" s="190" t="str">
        <f t="shared" si="45"/>
        <v/>
      </c>
      <c r="DJ26" s="48" t="str">
        <f t="shared" si="67"/>
        <v/>
      </c>
      <c r="DK26" s="106"/>
      <c r="DL26" s="39" t="str">
        <f>IF(ISBLANK(Fran!$A26)," ",Fran!$A26)</f>
        <v xml:space="preserve"> </v>
      </c>
      <c r="DM26" s="40" t="str">
        <f>IF(ISBLANK(Fran!$B26)," ",Fran!$B26)</f>
        <v xml:space="preserve"> </v>
      </c>
      <c r="DN26" s="44"/>
      <c r="DO26" s="189"/>
      <c r="DP26" s="190" t="str">
        <f t="shared" si="46"/>
        <v/>
      </c>
      <c r="DQ26" s="191" t="str">
        <f t="shared" si="47"/>
        <v/>
      </c>
      <c r="DR26" s="189"/>
      <c r="DS26" s="189"/>
      <c r="DT26" s="190" t="str">
        <f t="shared" si="48"/>
        <v/>
      </c>
      <c r="DU26" s="191" t="str">
        <f t="shared" si="49"/>
        <v/>
      </c>
      <c r="DV26" s="189"/>
      <c r="DW26" s="189"/>
      <c r="DX26" s="190" t="str">
        <f t="shared" si="50"/>
        <v/>
      </c>
      <c r="DY26" s="191" t="str">
        <f t="shared" si="51"/>
        <v/>
      </c>
      <c r="DZ26" s="189"/>
      <c r="EA26" s="189"/>
      <c r="EB26" s="190" t="str">
        <f t="shared" si="52"/>
        <v/>
      </c>
      <c r="EC26" s="191" t="str">
        <f t="shared" si="53"/>
        <v/>
      </c>
      <c r="ED26" s="189"/>
      <c r="EE26" s="189"/>
      <c r="EF26" s="190" t="str">
        <f t="shared" si="54"/>
        <v/>
      </c>
      <c r="EG26" s="48" t="str">
        <f t="shared" si="55"/>
        <v/>
      </c>
      <c r="EH26" s="106"/>
      <c r="EI26" s="39" t="str">
        <f>IF(ISBLANK(Fran!$A26)," ",Fran!$A26)</f>
        <v xml:space="preserve"> </v>
      </c>
      <c r="EJ26" s="40" t="str">
        <f>IF(ISBLANK(Fran!$B26)," ",Fran!$B26)</f>
        <v xml:space="preserve"> </v>
      </c>
      <c r="EK26" s="188"/>
      <c r="EL26" s="189"/>
      <c r="EM26" s="190" t="str">
        <f t="shared" si="56"/>
        <v/>
      </c>
      <c r="EN26" s="191" t="str">
        <f t="shared" si="57"/>
        <v/>
      </c>
      <c r="EO26" s="189"/>
      <c r="EP26" s="189"/>
      <c r="EQ26" s="190" t="str">
        <f t="shared" si="58"/>
        <v/>
      </c>
      <c r="ER26" s="191" t="str">
        <f t="shared" si="59"/>
        <v/>
      </c>
      <c r="ES26" s="189"/>
      <c r="ET26" s="189"/>
      <c r="EU26" s="190" t="str">
        <f t="shared" si="60"/>
        <v/>
      </c>
      <c r="EV26" s="191" t="str">
        <f t="shared" si="61"/>
        <v/>
      </c>
      <c r="EW26" s="189"/>
      <c r="EX26" s="189"/>
      <c r="EY26" s="190" t="str">
        <f t="shared" si="62"/>
        <v/>
      </c>
      <c r="EZ26" s="191" t="str">
        <f t="shared" si="63"/>
        <v/>
      </c>
    </row>
    <row r="27" spans="1:156">
      <c r="A27" s="41" t="str">
        <f>IF(ISBLANK(Fran!A27)," ",Fran!A27)</f>
        <v xml:space="preserve"> </v>
      </c>
      <c r="B27" s="42" t="str">
        <f>IF(ISBLANK(Fran!B27)," ",Fran!B27)</f>
        <v xml:space="preserve"> </v>
      </c>
      <c r="C27" s="192"/>
      <c r="D27" s="193"/>
      <c r="E27" s="194" t="str">
        <f t="shared" si="0"/>
        <v/>
      </c>
      <c r="F27" s="195" t="str">
        <f t="shared" si="1"/>
        <v/>
      </c>
      <c r="G27" s="193"/>
      <c r="H27" s="193"/>
      <c r="I27" s="194" t="str">
        <f t="shared" si="2"/>
        <v/>
      </c>
      <c r="J27" s="195" t="str">
        <f t="shared" si="3"/>
        <v/>
      </c>
      <c r="K27" s="193"/>
      <c r="L27" s="193"/>
      <c r="M27" s="194" t="str">
        <f t="shared" si="68"/>
        <v/>
      </c>
      <c r="N27" s="195" t="str">
        <f t="shared" si="5"/>
        <v/>
      </c>
      <c r="O27" s="193"/>
      <c r="P27" s="193"/>
      <c r="Q27" s="194" t="str">
        <f t="shared" si="6"/>
        <v/>
      </c>
      <c r="R27" s="195" t="str">
        <f t="shared" si="7"/>
        <v/>
      </c>
      <c r="S27" s="193"/>
      <c r="T27" s="193"/>
      <c r="U27" s="194" t="str">
        <f t="shared" si="8"/>
        <v/>
      </c>
      <c r="V27" s="195" t="str">
        <f t="shared" si="9"/>
        <v/>
      </c>
      <c r="W27" s="106"/>
      <c r="X27" s="41" t="str">
        <f>IF(ISBLANK(Fran!A27)," ",Fran!A27)</f>
        <v xml:space="preserve"> </v>
      </c>
      <c r="Y27" s="42" t="str">
        <f>IF(ISBLANK(Fran!B27)," ",Fran!B27)</f>
        <v xml:space="preserve"> </v>
      </c>
      <c r="Z27" s="45"/>
      <c r="AA27" s="193"/>
      <c r="AB27" s="194" t="str">
        <f t="shared" si="10"/>
        <v/>
      </c>
      <c r="AC27" s="195" t="str">
        <f t="shared" si="11"/>
        <v/>
      </c>
      <c r="AD27" s="193"/>
      <c r="AE27" s="193"/>
      <c r="AF27" s="194" t="str">
        <f t="shared" si="12"/>
        <v/>
      </c>
      <c r="AG27" s="195" t="str">
        <f t="shared" si="13"/>
        <v/>
      </c>
      <c r="AH27" s="193"/>
      <c r="AI27" s="193"/>
      <c r="AJ27" s="194" t="str">
        <f t="shared" si="14"/>
        <v/>
      </c>
      <c r="AK27" s="195" t="str">
        <f t="shared" si="15"/>
        <v/>
      </c>
      <c r="AL27" s="193"/>
      <c r="AM27" s="193"/>
      <c r="AN27" s="194" t="str">
        <f t="shared" si="16"/>
        <v/>
      </c>
      <c r="AO27" s="195" t="str">
        <f t="shared" si="17"/>
        <v/>
      </c>
      <c r="AP27" s="193"/>
      <c r="AQ27" s="193"/>
      <c r="AR27" s="194" t="str">
        <f t="shared" si="18"/>
        <v/>
      </c>
      <c r="AS27" s="49" t="str">
        <f t="shared" si="64"/>
        <v/>
      </c>
      <c r="AT27" s="106"/>
      <c r="AU27" s="41" t="str">
        <f>IF(ISBLANK(Fran!X27)," ",Fran!X27)</f>
        <v/>
      </c>
      <c r="AV27" s="42" t="str">
        <f>IF(ISBLANK(Fran!Y27)," ",Fran!Y27)</f>
        <v/>
      </c>
      <c r="AW27" s="45"/>
      <c r="AX27" s="193"/>
      <c r="AY27" s="194" t="str">
        <f t="shared" si="19"/>
        <v/>
      </c>
      <c r="AZ27" s="195" t="str">
        <f t="shared" si="20"/>
        <v/>
      </c>
      <c r="BA27" s="193"/>
      <c r="BB27" s="193"/>
      <c r="BC27" s="194" t="str">
        <f t="shared" si="21"/>
        <v/>
      </c>
      <c r="BD27" s="195" t="str">
        <f t="shared" si="22"/>
        <v/>
      </c>
      <c r="BE27" s="193"/>
      <c r="BF27" s="193"/>
      <c r="BG27" s="194" t="str">
        <f t="shared" si="23"/>
        <v/>
      </c>
      <c r="BH27" s="195" t="str">
        <f t="shared" si="24"/>
        <v/>
      </c>
      <c r="BI27" s="193"/>
      <c r="BJ27" s="193"/>
      <c r="BK27" s="194" t="str">
        <f t="shared" si="25"/>
        <v/>
      </c>
      <c r="BL27" s="195" t="str">
        <f t="shared" si="26"/>
        <v/>
      </c>
      <c r="BM27" s="193"/>
      <c r="BN27" s="193"/>
      <c r="BO27" s="194" t="str">
        <f t="shared" si="27"/>
        <v/>
      </c>
      <c r="BP27" s="49" t="str">
        <f t="shared" si="65"/>
        <v/>
      </c>
      <c r="BQ27" s="106"/>
      <c r="BR27" s="41" t="str">
        <f>IF(ISBLANK(Fran!AU27)," ",Fran!AU27)</f>
        <v/>
      </c>
      <c r="BS27" s="42" t="str">
        <f>IF(ISBLANK(Fran!AV27)," ",Fran!AV27)</f>
        <v/>
      </c>
      <c r="BT27" s="45"/>
      <c r="BU27" s="193"/>
      <c r="BV27" s="194" t="str">
        <f t="shared" si="28"/>
        <v/>
      </c>
      <c r="BW27" s="195" t="str">
        <f t="shared" si="29"/>
        <v/>
      </c>
      <c r="BX27" s="193"/>
      <c r="BY27" s="193"/>
      <c r="BZ27" s="194" t="str">
        <f t="shared" si="30"/>
        <v/>
      </c>
      <c r="CA27" s="195" t="str">
        <f t="shared" si="31"/>
        <v/>
      </c>
      <c r="CB27" s="193"/>
      <c r="CC27" s="193"/>
      <c r="CD27" s="194" t="str">
        <f t="shared" si="32"/>
        <v/>
      </c>
      <c r="CE27" s="195" t="str">
        <f t="shared" si="33"/>
        <v/>
      </c>
      <c r="CF27" s="193"/>
      <c r="CG27" s="193"/>
      <c r="CH27" s="194" t="str">
        <f t="shared" si="34"/>
        <v/>
      </c>
      <c r="CI27" s="195" t="str">
        <f t="shared" si="35"/>
        <v/>
      </c>
      <c r="CJ27" s="193"/>
      <c r="CK27" s="193"/>
      <c r="CL27" s="194" t="str">
        <f t="shared" si="36"/>
        <v/>
      </c>
      <c r="CM27" s="49" t="str">
        <f t="shared" si="66"/>
        <v/>
      </c>
      <c r="CN27" s="106"/>
      <c r="CO27" s="41" t="str">
        <f>IF(ISBLANK(Fran!BR27)," ",Fran!BR27)</f>
        <v/>
      </c>
      <c r="CP27" s="42" t="str">
        <f>IF(ISBLANK(Fran!BS27)," ",Fran!BS27)</f>
        <v/>
      </c>
      <c r="CQ27" s="45"/>
      <c r="CR27" s="193"/>
      <c r="CS27" s="194" t="str">
        <f t="shared" si="37"/>
        <v/>
      </c>
      <c r="CT27" s="195" t="str">
        <f t="shared" si="38"/>
        <v/>
      </c>
      <c r="CU27" s="193"/>
      <c r="CV27" s="193"/>
      <c r="CW27" s="194" t="str">
        <f t="shared" si="39"/>
        <v/>
      </c>
      <c r="CX27" s="195" t="str">
        <f t="shared" si="40"/>
        <v/>
      </c>
      <c r="CY27" s="193"/>
      <c r="CZ27" s="193"/>
      <c r="DA27" s="194" t="str">
        <f t="shared" si="41"/>
        <v/>
      </c>
      <c r="DB27" s="195" t="str">
        <f t="shared" si="42"/>
        <v/>
      </c>
      <c r="DC27" s="193"/>
      <c r="DD27" s="193"/>
      <c r="DE27" s="194" t="str">
        <f t="shared" si="43"/>
        <v/>
      </c>
      <c r="DF27" s="195" t="str">
        <f t="shared" si="44"/>
        <v/>
      </c>
      <c r="DG27" s="193"/>
      <c r="DH27" s="193"/>
      <c r="DI27" s="194" t="str">
        <f t="shared" si="45"/>
        <v/>
      </c>
      <c r="DJ27" s="49" t="str">
        <f t="shared" si="67"/>
        <v/>
      </c>
      <c r="DK27" s="106"/>
      <c r="DL27" s="41" t="str">
        <f>IF(ISBLANK(Fran!$A27)," ",Fran!$A27)</f>
        <v xml:space="preserve"> </v>
      </c>
      <c r="DM27" s="42" t="str">
        <f>IF(ISBLANK(Fran!$B27)," ",Fran!$B27)</f>
        <v xml:space="preserve"> </v>
      </c>
      <c r="DN27" s="45"/>
      <c r="DO27" s="193"/>
      <c r="DP27" s="194" t="str">
        <f t="shared" si="46"/>
        <v/>
      </c>
      <c r="DQ27" s="195" t="str">
        <f t="shared" si="47"/>
        <v/>
      </c>
      <c r="DR27" s="193"/>
      <c r="DS27" s="193"/>
      <c r="DT27" s="194" t="str">
        <f t="shared" si="48"/>
        <v/>
      </c>
      <c r="DU27" s="195" t="str">
        <f t="shared" si="49"/>
        <v/>
      </c>
      <c r="DV27" s="193"/>
      <c r="DW27" s="193"/>
      <c r="DX27" s="194" t="str">
        <f t="shared" si="50"/>
        <v/>
      </c>
      <c r="DY27" s="195" t="str">
        <f t="shared" si="51"/>
        <v/>
      </c>
      <c r="DZ27" s="193"/>
      <c r="EA27" s="193"/>
      <c r="EB27" s="194" t="str">
        <f t="shared" si="52"/>
        <v/>
      </c>
      <c r="EC27" s="195" t="str">
        <f t="shared" si="53"/>
        <v/>
      </c>
      <c r="ED27" s="193"/>
      <c r="EE27" s="193"/>
      <c r="EF27" s="194" t="str">
        <f t="shared" si="54"/>
        <v/>
      </c>
      <c r="EG27" s="49" t="str">
        <f t="shared" si="55"/>
        <v/>
      </c>
      <c r="EH27" s="106"/>
      <c r="EI27" s="41" t="str">
        <f>IF(ISBLANK(Fran!$A27)," ",Fran!$A27)</f>
        <v xml:space="preserve"> </v>
      </c>
      <c r="EJ27" s="42" t="str">
        <f>IF(ISBLANK(Fran!$B27)," ",Fran!$B27)</f>
        <v xml:space="preserve"> </v>
      </c>
      <c r="EK27" s="192"/>
      <c r="EL27" s="193"/>
      <c r="EM27" s="194" t="str">
        <f t="shared" si="56"/>
        <v/>
      </c>
      <c r="EN27" s="195" t="str">
        <f t="shared" si="57"/>
        <v/>
      </c>
      <c r="EO27" s="193"/>
      <c r="EP27" s="193"/>
      <c r="EQ27" s="194" t="str">
        <f t="shared" si="58"/>
        <v/>
      </c>
      <c r="ER27" s="195" t="str">
        <f t="shared" si="59"/>
        <v/>
      </c>
      <c r="ES27" s="193"/>
      <c r="ET27" s="193"/>
      <c r="EU27" s="194" t="str">
        <f t="shared" si="60"/>
        <v/>
      </c>
      <c r="EV27" s="195" t="str">
        <f t="shared" si="61"/>
        <v/>
      </c>
      <c r="EW27" s="193"/>
      <c r="EX27" s="193"/>
      <c r="EY27" s="194" t="str">
        <f t="shared" si="62"/>
        <v/>
      </c>
      <c r="EZ27" s="195" t="str">
        <f t="shared" si="63"/>
        <v/>
      </c>
    </row>
    <row r="28" spans="1:156">
      <c r="A28" s="39" t="str">
        <f>IF(ISBLANK(Fran!A28)," ",Fran!A28)</f>
        <v xml:space="preserve"> </v>
      </c>
      <c r="B28" s="40" t="str">
        <f>IF(ISBLANK(Fran!B28)," ",Fran!B28)</f>
        <v xml:space="preserve"> </v>
      </c>
      <c r="C28" s="188"/>
      <c r="D28" s="189"/>
      <c r="E28" s="190" t="str">
        <f t="shared" si="0"/>
        <v/>
      </c>
      <c r="F28" s="191" t="str">
        <f t="shared" si="1"/>
        <v/>
      </c>
      <c r="G28" s="189"/>
      <c r="H28" s="189"/>
      <c r="I28" s="190" t="str">
        <f t="shared" si="2"/>
        <v/>
      </c>
      <c r="J28" s="191" t="str">
        <f t="shared" si="3"/>
        <v/>
      </c>
      <c r="K28" s="189"/>
      <c r="L28" s="189"/>
      <c r="M28" s="190" t="str">
        <f t="shared" si="68"/>
        <v/>
      </c>
      <c r="N28" s="191" t="str">
        <f t="shared" si="5"/>
        <v/>
      </c>
      <c r="O28" s="189"/>
      <c r="P28" s="189"/>
      <c r="Q28" s="190" t="str">
        <f t="shared" si="6"/>
        <v/>
      </c>
      <c r="R28" s="191" t="str">
        <f t="shared" si="7"/>
        <v/>
      </c>
      <c r="S28" s="189"/>
      <c r="T28" s="189"/>
      <c r="U28" s="190" t="str">
        <f t="shared" si="8"/>
        <v/>
      </c>
      <c r="V28" s="191" t="str">
        <f t="shared" si="9"/>
        <v/>
      </c>
      <c r="W28" s="106"/>
      <c r="X28" s="39" t="str">
        <f>IF(ISBLANK(Fran!A28)," ",Fran!A28)</f>
        <v xml:space="preserve"> </v>
      </c>
      <c r="Y28" s="40" t="str">
        <f>IF(ISBLANK(Fran!B28)," ",Fran!B28)</f>
        <v xml:space="preserve"> </v>
      </c>
      <c r="Z28" s="44"/>
      <c r="AA28" s="189"/>
      <c r="AB28" s="190" t="str">
        <f t="shared" si="10"/>
        <v/>
      </c>
      <c r="AC28" s="191" t="str">
        <f t="shared" si="11"/>
        <v/>
      </c>
      <c r="AD28" s="189"/>
      <c r="AE28" s="189"/>
      <c r="AF28" s="190" t="str">
        <f t="shared" si="12"/>
        <v/>
      </c>
      <c r="AG28" s="191" t="str">
        <f t="shared" si="13"/>
        <v/>
      </c>
      <c r="AH28" s="189"/>
      <c r="AI28" s="189"/>
      <c r="AJ28" s="190" t="str">
        <f t="shared" si="14"/>
        <v/>
      </c>
      <c r="AK28" s="191" t="str">
        <f t="shared" si="15"/>
        <v/>
      </c>
      <c r="AL28" s="189"/>
      <c r="AM28" s="189"/>
      <c r="AN28" s="190" t="str">
        <f t="shared" si="16"/>
        <v/>
      </c>
      <c r="AO28" s="191" t="str">
        <f t="shared" si="17"/>
        <v/>
      </c>
      <c r="AP28" s="189"/>
      <c r="AQ28" s="189"/>
      <c r="AR28" s="190" t="str">
        <f t="shared" si="18"/>
        <v/>
      </c>
      <c r="AS28" s="48" t="str">
        <f t="shared" si="64"/>
        <v/>
      </c>
      <c r="AT28" s="106"/>
      <c r="AU28" s="39" t="str">
        <f>IF(ISBLANK(Fran!X28)," ",Fran!X28)</f>
        <v/>
      </c>
      <c r="AV28" s="40" t="str">
        <f>IF(ISBLANK(Fran!Y28)," ",Fran!Y28)</f>
        <v/>
      </c>
      <c r="AW28" s="44"/>
      <c r="AX28" s="189"/>
      <c r="AY28" s="190" t="str">
        <f t="shared" si="19"/>
        <v/>
      </c>
      <c r="AZ28" s="191" t="str">
        <f t="shared" si="20"/>
        <v/>
      </c>
      <c r="BA28" s="189"/>
      <c r="BB28" s="189"/>
      <c r="BC28" s="190" t="str">
        <f t="shared" si="21"/>
        <v/>
      </c>
      <c r="BD28" s="191" t="str">
        <f t="shared" si="22"/>
        <v/>
      </c>
      <c r="BE28" s="189"/>
      <c r="BF28" s="189"/>
      <c r="BG28" s="190" t="str">
        <f t="shared" si="23"/>
        <v/>
      </c>
      <c r="BH28" s="191" t="str">
        <f t="shared" si="24"/>
        <v/>
      </c>
      <c r="BI28" s="189"/>
      <c r="BJ28" s="189"/>
      <c r="BK28" s="190" t="str">
        <f t="shared" si="25"/>
        <v/>
      </c>
      <c r="BL28" s="191" t="str">
        <f t="shared" si="26"/>
        <v/>
      </c>
      <c r="BM28" s="189"/>
      <c r="BN28" s="189"/>
      <c r="BO28" s="190" t="str">
        <f t="shared" si="27"/>
        <v/>
      </c>
      <c r="BP28" s="48" t="str">
        <f t="shared" si="65"/>
        <v/>
      </c>
      <c r="BQ28" s="106"/>
      <c r="BR28" s="39" t="str">
        <f>IF(ISBLANK(Fran!AU28)," ",Fran!AU28)</f>
        <v/>
      </c>
      <c r="BS28" s="40" t="str">
        <f>IF(ISBLANK(Fran!AV28)," ",Fran!AV28)</f>
        <v/>
      </c>
      <c r="BT28" s="44"/>
      <c r="BU28" s="189"/>
      <c r="BV28" s="190" t="str">
        <f t="shared" si="28"/>
        <v/>
      </c>
      <c r="BW28" s="191" t="str">
        <f t="shared" si="29"/>
        <v/>
      </c>
      <c r="BX28" s="189"/>
      <c r="BY28" s="189"/>
      <c r="BZ28" s="190" t="str">
        <f t="shared" si="30"/>
        <v/>
      </c>
      <c r="CA28" s="191" t="str">
        <f t="shared" si="31"/>
        <v/>
      </c>
      <c r="CB28" s="189"/>
      <c r="CC28" s="189"/>
      <c r="CD28" s="190" t="str">
        <f t="shared" si="32"/>
        <v/>
      </c>
      <c r="CE28" s="191" t="str">
        <f t="shared" si="33"/>
        <v/>
      </c>
      <c r="CF28" s="189"/>
      <c r="CG28" s="189"/>
      <c r="CH28" s="190" t="str">
        <f t="shared" si="34"/>
        <v/>
      </c>
      <c r="CI28" s="191" t="str">
        <f t="shared" si="35"/>
        <v/>
      </c>
      <c r="CJ28" s="189"/>
      <c r="CK28" s="189"/>
      <c r="CL28" s="190" t="str">
        <f t="shared" si="36"/>
        <v/>
      </c>
      <c r="CM28" s="48" t="str">
        <f t="shared" si="66"/>
        <v/>
      </c>
      <c r="CN28" s="106"/>
      <c r="CO28" s="39" t="str">
        <f>IF(ISBLANK(Fran!BR28)," ",Fran!BR28)</f>
        <v/>
      </c>
      <c r="CP28" s="40" t="str">
        <f>IF(ISBLANK(Fran!BS28)," ",Fran!BS28)</f>
        <v/>
      </c>
      <c r="CQ28" s="44"/>
      <c r="CR28" s="189"/>
      <c r="CS28" s="190" t="str">
        <f t="shared" si="37"/>
        <v/>
      </c>
      <c r="CT28" s="191" t="str">
        <f t="shared" si="38"/>
        <v/>
      </c>
      <c r="CU28" s="189"/>
      <c r="CV28" s="189"/>
      <c r="CW28" s="190" t="str">
        <f t="shared" si="39"/>
        <v/>
      </c>
      <c r="CX28" s="191" t="str">
        <f t="shared" si="40"/>
        <v/>
      </c>
      <c r="CY28" s="189"/>
      <c r="CZ28" s="189"/>
      <c r="DA28" s="190" t="str">
        <f t="shared" si="41"/>
        <v/>
      </c>
      <c r="DB28" s="191" t="str">
        <f t="shared" si="42"/>
        <v/>
      </c>
      <c r="DC28" s="189"/>
      <c r="DD28" s="189"/>
      <c r="DE28" s="190" t="str">
        <f t="shared" si="43"/>
        <v/>
      </c>
      <c r="DF28" s="191" t="str">
        <f t="shared" si="44"/>
        <v/>
      </c>
      <c r="DG28" s="189"/>
      <c r="DH28" s="189"/>
      <c r="DI28" s="190" t="str">
        <f t="shared" si="45"/>
        <v/>
      </c>
      <c r="DJ28" s="48" t="str">
        <f t="shared" si="67"/>
        <v/>
      </c>
      <c r="DK28" s="106"/>
      <c r="DL28" s="39" t="str">
        <f>IF(ISBLANK(Fran!$A28)," ",Fran!$A28)</f>
        <v xml:space="preserve"> </v>
      </c>
      <c r="DM28" s="40" t="str">
        <f>IF(ISBLANK(Fran!$B28)," ",Fran!$B28)</f>
        <v xml:space="preserve"> </v>
      </c>
      <c r="DN28" s="44"/>
      <c r="DO28" s="189"/>
      <c r="DP28" s="190" t="str">
        <f t="shared" si="46"/>
        <v/>
      </c>
      <c r="DQ28" s="191" t="str">
        <f t="shared" si="47"/>
        <v/>
      </c>
      <c r="DR28" s="189"/>
      <c r="DS28" s="189"/>
      <c r="DT28" s="190" t="str">
        <f t="shared" si="48"/>
        <v/>
      </c>
      <c r="DU28" s="191" t="str">
        <f t="shared" si="49"/>
        <v/>
      </c>
      <c r="DV28" s="189"/>
      <c r="DW28" s="189"/>
      <c r="DX28" s="190" t="str">
        <f t="shared" si="50"/>
        <v/>
      </c>
      <c r="DY28" s="191" t="str">
        <f t="shared" si="51"/>
        <v/>
      </c>
      <c r="DZ28" s="189"/>
      <c r="EA28" s="189"/>
      <c r="EB28" s="190" t="str">
        <f t="shared" si="52"/>
        <v/>
      </c>
      <c r="EC28" s="191" t="str">
        <f t="shared" si="53"/>
        <v/>
      </c>
      <c r="ED28" s="189"/>
      <c r="EE28" s="189"/>
      <c r="EF28" s="190" t="str">
        <f t="shared" si="54"/>
        <v/>
      </c>
      <c r="EG28" s="48" t="str">
        <f t="shared" si="55"/>
        <v/>
      </c>
      <c r="EH28" s="106"/>
      <c r="EI28" s="39" t="str">
        <f>IF(ISBLANK(Fran!$A28)," ",Fran!$A28)</f>
        <v xml:space="preserve"> </v>
      </c>
      <c r="EJ28" s="40" t="str">
        <f>IF(ISBLANK(Fran!$B28)," ",Fran!$B28)</f>
        <v xml:space="preserve"> </v>
      </c>
      <c r="EK28" s="188"/>
      <c r="EL28" s="189"/>
      <c r="EM28" s="190" t="str">
        <f t="shared" si="56"/>
        <v/>
      </c>
      <c r="EN28" s="191" t="str">
        <f t="shared" si="57"/>
        <v/>
      </c>
      <c r="EO28" s="189"/>
      <c r="EP28" s="189"/>
      <c r="EQ28" s="190" t="str">
        <f t="shared" si="58"/>
        <v/>
      </c>
      <c r="ER28" s="191" t="str">
        <f t="shared" si="59"/>
        <v/>
      </c>
      <c r="ES28" s="189"/>
      <c r="ET28" s="189"/>
      <c r="EU28" s="190" t="str">
        <f t="shared" si="60"/>
        <v/>
      </c>
      <c r="EV28" s="191" t="str">
        <f t="shared" si="61"/>
        <v/>
      </c>
      <c r="EW28" s="189"/>
      <c r="EX28" s="189"/>
      <c r="EY28" s="190" t="str">
        <f t="shared" si="62"/>
        <v/>
      </c>
      <c r="EZ28" s="191" t="str">
        <f t="shared" si="63"/>
        <v/>
      </c>
    </row>
    <row r="29" spans="1:156">
      <c r="A29" s="41" t="str">
        <f>IF(ISBLANK(Fran!A29)," ",Fran!A29)</f>
        <v xml:space="preserve"> </v>
      </c>
      <c r="B29" s="42" t="str">
        <f>IF(ISBLANK(Fran!B29)," ",Fran!B29)</f>
        <v xml:space="preserve"> </v>
      </c>
      <c r="C29" s="192"/>
      <c r="D29" s="193"/>
      <c r="E29" s="194" t="str">
        <f t="shared" si="0"/>
        <v/>
      </c>
      <c r="F29" s="195" t="str">
        <f t="shared" si="1"/>
        <v/>
      </c>
      <c r="G29" s="193"/>
      <c r="H29" s="193"/>
      <c r="I29" s="194" t="str">
        <f t="shared" si="2"/>
        <v/>
      </c>
      <c r="J29" s="195" t="str">
        <f t="shared" si="3"/>
        <v/>
      </c>
      <c r="K29" s="193"/>
      <c r="L29" s="193"/>
      <c r="M29" s="194" t="str">
        <f t="shared" si="68"/>
        <v/>
      </c>
      <c r="N29" s="195" t="str">
        <f t="shared" si="5"/>
        <v/>
      </c>
      <c r="O29" s="193"/>
      <c r="P29" s="193"/>
      <c r="Q29" s="194" t="str">
        <f t="shared" si="6"/>
        <v/>
      </c>
      <c r="R29" s="195" t="str">
        <f t="shared" si="7"/>
        <v/>
      </c>
      <c r="S29" s="193"/>
      <c r="T29" s="193"/>
      <c r="U29" s="194" t="str">
        <f t="shared" si="8"/>
        <v/>
      </c>
      <c r="V29" s="195" t="str">
        <f t="shared" si="9"/>
        <v/>
      </c>
      <c r="W29" s="106"/>
      <c r="X29" s="41" t="str">
        <f>IF(ISBLANK(Fran!A29)," ",Fran!A29)</f>
        <v xml:space="preserve"> </v>
      </c>
      <c r="Y29" s="42" t="str">
        <f>IF(ISBLANK(Fran!B29)," ",Fran!B29)</f>
        <v xml:space="preserve"> </v>
      </c>
      <c r="Z29" s="45"/>
      <c r="AA29" s="193"/>
      <c r="AB29" s="194" t="str">
        <f t="shared" si="10"/>
        <v/>
      </c>
      <c r="AC29" s="195" t="str">
        <f t="shared" si="11"/>
        <v/>
      </c>
      <c r="AD29" s="193"/>
      <c r="AE29" s="193"/>
      <c r="AF29" s="194" t="str">
        <f t="shared" si="12"/>
        <v/>
      </c>
      <c r="AG29" s="195" t="str">
        <f t="shared" si="13"/>
        <v/>
      </c>
      <c r="AH29" s="193"/>
      <c r="AI29" s="193"/>
      <c r="AJ29" s="194" t="str">
        <f t="shared" si="14"/>
        <v/>
      </c>
      <c r="AK29" s="195" t="str">
        <f t="shared" si="15"/>
        <v/>
      </c>
      <c r="AL29" s="193"/>
      <c r="AM29" s="193"/>
      <c r="AN29" s="194" t="str">
        <f t="shared" si="16"/>
        <v/>
      </c>
      <c r="AO29" s="195" t="str">
        <f t="shared" si="17"/>
        <v/>
      </c>
      <c r="AP29" s="193"/>
      <c r="AQ29" s="193"/>
      <c r="AR29" s="194" t="str">
        <f t="shared" si="18"/>
        <v/>
      </c>
      <c r="AS29" s="49" t="str">
        <f t="shared" si="64"/>
        <v/>
      </c>
      <c r="AT29" s="106"/>
      <c r="AU29" s="41" t="str">
        <f>IF(ISBLANK(Fran!X29)," ",Fran!X29)</f>
        <v/>
      </c>
      <c r="AV29" s="42" t="str">
        <f>IF(ISBLANK(Fran!Y29)," ",Fran!Y29)</f>
        <v/>
      </c>
      <c r="AW29" s="45"/>
      <c r="AX29" s="193"/>
      <c r="AY29" s="194" t="str">
        <f t="shared" si="19"/>
        <v/>
      </c>
      <c r="AZ29" s="195" t="str">
        <f t="shared" si="20"/>
        <v/>
      </c>
      <c r="BA29" s="193"/>
      <c r="BB29" s="193"/>
      <c r="BC29" s="194" t="str">
        <f t="shared" si="21"/>
        <v/>
      </c>
      <c r="BD29" s="195" t="str">
        <f t="shared" si="22"/>
        <v/>
      </c>
      <c r="BE29" s="193"/>
      <c r="BF29" s="193"/>
      <c r="BG29" s="194" t="str">
        <f t="shared" si="23"/>
        <v/>
      </c>
      <c r="BH29" s="195" t="str">
        <f t="shared" si="24"/>
        <v/>
      </c>
      <c r="BI29" s="193"/>
      <c r="BJ29" s="193"/>
      <c r="BK29" s="194" t="str">
        <f t="shared" si="25"/>
        <v/>
      </c>
      <c r="BL29" s="195" t="str">
        <f t="shared" si="26"/>
        <v/>
      </c>
      <c r="BM29" s="193"/>
      <c r="BN29" s="193"/>
      <c r="BO29" s="194" t="str">
        <f t="shared" si="27"/>
        <v/>
      </c>
      <c r="BP29" s="49" t="str">
        <f t="shared" si="65"/>
        <v/>
      </c>
      <c r="BQ29" s="106"/>
      <c r="BR29" s="41" t="str">
        <f>IF(ISBLANK(Fran!AU29)," ",Fran!AU29)</f>
        <v/>
      </c>
      <c r="BS29" s="42" t="str">
        <f>IF(ISBLANK(Fran!AV29)," ",Fran!AV29)</f>
        <v/>
      </c>
      <c r="BT29" s="45"/>
      <c r="BU29" s="193"/>
      <c r="BV29" s="194" t="str">
        <f t="shared" si="28"/>
        <v/>
      </c>
      <c r="BW29" s="195" t="str">
        <f t="shared" si="29"/>
        <v/>
      </c>
      <c r="BX29" s="193"/>
      <c r="BY29" s="193"/>
      <c r="BZ29" s="194" t="str">
        <f t="shared" si="30"/>
        <v/>
      </c>
      <c r="CA29" s="195" t="str">
        <f t="shared" si="31"/>
        <v/>
      </c>
      <c r="CB29" s="193"/>
      <c r="CC29" s="193"/>
      <c r="CD29" s="194" t="str">
        <f t="shared" si="32"/>
        <v/>
      </c>
      <c r="CE29" s="195" t="str">
        <f t="shared" si="33"/>
        <v/>
      </c>
      <c r="CF29" s="193"/>
      <c r="CG29" s="193"/>
      <c r="CH29" s="194" t="str">
        <f t="shared" si="34"/>
        <v/>
      </c>
      <c r="CI29" s="195" t="str">
        <f t="shared" si="35"/>
        <v/>
      </c>
      <c r="CJ29" s="193"/>
      <c r="CK29" s="193"/>
      <c r="CL29" s="194" t="str">
        <f t="shared" si="36"/>
        <v/>
      </c>
      <c r="CM29" s="49" t="str">
        <f t="shared" si="66"/>
        <v/>
      </c>
      <c r="CN29" s="106"/>
      <c r="CO29" s="41" t="str">
        <f>IF(ISBLANK(Fran!BR29)," ",Fran!BR29)</f>
        <v/>
      </c>
      <c r="CP29" s="42" t="str">
        <f>IF(ISBLANK(Fran!BS29)," ",Fran!BS29)</f>
        <v/>
      </c>
      <c r="CQ29" s="45"/>
      <c r="CR29" s="193"/>
      <c r="CS29" s="194" t="str">
        <f t="shared" si="37"/>
        <v/>
      </c>
      <c r="CT29" s="195" t="str">
        <f t="shared" si="38"/>
        <v/>
      </c>
      <c r="CU29" s="193"/>
      <c r="CV29" s="193"/>
      <c r="CW29" s="194" t="str">
        <f t="shared" si="39"/>
        <v/>
      </c>
      <c r="CX29" s="195" t="str">
        <f t="shared" si="40"/>
        <v/>
      </c>
      <c r="CY29" s="193"/>
      <c r="CZ29" s="193"/>
      <c r="DA29" s="194" t="str">
        <f t="shared" si="41"/>
        <v/>
      </c>
      <c r="DB29" s="195" t="str">
        <f t="shared" si="42"/>
        <v/>
      </c>
      <c r="DC29" s="193"/>
      <c r="DD29" s="193"/>
      <c r="DE29" s="194" t="str">
        <f t="shared" si="43"/>
        <v/>
      </c>
      <c r="DF29" s="195" t="str">
        <f t="shared" si="44"/>
        <v/>
      </c>
      <c r="DG29" s="193"/>
      <c r="DH29" s="193"/>
      <c r="DI29" s="194" t="str">
        <f t="shared" si="45"/>
        <v/>
      </c>
      <c r="DJ29" s="49" t="str">
        <f t="shared" si="67"/>
        <v/>
      </c>
      <c r="DK29" s="106"/>
      <c r="DL29" s="41" t="str">
        <f>IF(ISBLANK(Fran!$A29)," ",Fran!$A29)</f>
        <v xml:space="preserve"> </v>
      </c>
      <c r="DM29" s="42" t="str">
        <f>IF(ISBLANK(Fran!$B29)," ",Fran!$B29)</f>
        <v xml:space="preserve"> </v>
      </c>
      <c r="DN29" s="45"/>
      <c r="DO29" s="193"/>
      <c r="DP29" s="194" t="str">
        <f t="shared" si="46"/>
        <v/>
      </c>
      <c r="DQ29" s="195" t="str">
        <f t="shared" si="47"/>
        <v/>
      </c>
      <c r="DR29" s="193"/>
      <c r="DS29" s="193"/>
      <c r="DT29" s="194" t="str">
        <f t="shared" si="48"/>
        <v/>
      </c>
      <c r="DU29" s="195" t="str">
        <f t="shared" si="49"/>
        <v/>
      </c>
      <c r="DV29" s="193"/>
      <c r="DW29" s="193"/>
      <c r="DX29" s="194" t="str">
        <f t="shared" si="50"/>
        <v/>
      </c>
      <c r="DY29" s="195" t="str">
        <f t="shared" si="51"/>
        <v/>
      </c>
      <c r="DZ29" s="193"/>
      <c r="EA29" s="193"/>
      <c r="EB29" s="194" t="str">
        <f t="shared" si="52"/>
        <v/>
      </c>
      <c r="EC29" s="195" t="str">
        <f t="shared" si="53"/>
        <v/>
      </c>
      <c r="ED29" s="193"/>
      <c r="EE29" s="193"/>
      <c r="EF29" s="194" t="str">
        <f t="shared" si="54"/>
        <v/>
      </c>
      <c r="EG29" s="49" t="str">
        <f t="shared" si="55"/>
        <v/>
      </c>
      <c r="EH29" s="106"/>
      <c r="EI29" s="41" t="str">
        <f>IF(ISBLANK(Fran!$A29)," ",Fran!$A29)</f>
        <v xml:space="preserve"> </v>
      </c>
      <c r="EJ29" s="42" t="str">
        <f>IF(ISBLANK(Fran!$B29)," ",Fran!$B29)</f>
        <v xml:space="preserve"> </v>
      </c>
      <c r="EK29" s="192"/>
      <c r="EL29" s="193"/>
      <c r="EM29" s="194" t="str">
        <f t="shared" si="56"/>
        <v/>
      </c>
      <c r="EN29" s="195" t="str">
        <f t="shared" si="57"/>
        <v/>
      </c>
      <c r="EO29" s="193"/>
      <c r="EP29" s="193"/>
      <c r="EQ29" s="194" t="str">
        <f t="shared" si="58"/>
        <v/>
      </c>
      <c r="ER29" s="195" t="str">
        <f t="shared" si="59"/>
        <v/>
      </c>
      <c r="ES29" s="193"/>
      <c r="ET29" s="193"/>
      <c r="EU29" s="194" t="str">
        <f t="shared" si="60"/>
        <v/>
      </c>
      <c r="EV29" s="195" t="str">
        <f t="shared" si="61"/>
        <v/>
      </c>
      <c r="EW29" s="193"/>
      <c r="EX29" s="193"/>
      <c r="EY29" s="194" t="str">
        <f t="shared" si="62"/>
        <v/>
      </c>
      <c r="EZ29" s="195" t="str">
        <f t="shared" si="63"/>
        <v/>
      </c>
    </row>
    <row r="30" spans="1:156">
      <c r="A30" s="39" t="str">
        <f>IF(ISBLANK(Fran!A30)," ",Fran!A30)</f>
        <v xml:space="preserve"> </v>
      </c>
      <c r="B30" s="40" t="str">
        <f>IF(ISBLANK(Fran!B30)," ",Fran!B30)</f>
        <v xml:space="preserve"> </v>
      </c>
      <c r="C30" s="188"/>
      <c r="D30" s="189"/>
      <c r="E30" s="190" t="str">
        <f t="shared" si="0"/>
        <v/>
      </c>
      <c r="F30" s="191" t="str">
        <f t="shared" ref="F30:F35" si="69">IF(E30=" "," ",IF(E30="E"," ",IF(E30="abs"," ",IF(E30&gt;=75,"X",IF(E30&gt;=50,"/",".")))))</f>
        <v/>
      </c>
      <c r="G30" s="189"/>
      <c r="H30" s="189"/>
      <c r="I30" s="190" t="str">
        <f t="shared" si="2"/>
        <v/>
      </c>
      <c r="J30" s="191" t="str">
        <f t="shared" ref="J30:J35" si="70">IF(I30=" "," ",IF(I30="E"," ",IF(I30="abs"," ",IF(I30&gt;=75,"X",IF(I30&gt;=50,"/",".")))))</f>
        <v/>
      </c>
      <c r="K30" s="189"/>
      <c r="L30" s="189"/>
      <c r="M30" s="190" t="str">
        <f t="shared" si="68"/>
        <v/>
      </c>
      <c r="N30" s="191" t="str">
        <f t="shared" ref="N30:N35" si="71">IF(M30=" "," ",IF(M30="E"," ",IF(M30="abs"," ",IF(M30&gt;=75,"X",IF(M30&gt;=50,"/",".")))))</f>
        <v/>
      </c>
      <c r="O30" s="189"/>
      <c r="P30" s="189"/>
      <c r="Q30" s="190" t="str">
        <f t="shared" si="6"/>
        <v/>
      </c>
      <c r="R30" s="191" t="str">
        <f t="shared" si="7"/>
        <v/>
      </c>
      <c r="S30" s="189"/>
      <c r="T30" s="189"/>
      <c r="U30" s="190" t="str">
        <f t="shared" si="8"/>
        <v/>
      </c>
      <c r="V30" s="191" t="str">
        <f t="shared" ref="V30:V35" si="72">IF(U30=" "," ",IF(U30="E"," ",IF(U30="abs"," ",IF(U30&gt;=75,"X",IF(U30&gt;=50,"/",".")))))</f>
        <v/>
      </c>
      <c r="W30" s="106"/>
      <c r="X30" s="39" t="str">
        <f>IF(ISBLANK(Fran!A30)," ",Fran!A30)</f>
        <v xml:space="preserve"> </v>
      </c>
      <c r="Y30" s="40" t="str">
        <f>IF(ISBLANK(Fran!B30)," ",Fran!B30)</f>
        <v xml:space="preserve"> </v>
      </c>
      <c r="Z30" s="44"/>
      <c r="AA30" s="189"/>
      <c r="AB30" s="190" t="str">
        <f t="shared" si="10"/>
        <v/>
      </c>
      <c r="AC30" s="191" t="str">
        <f t="shared" si="11"/>
        <v/>
      </c>
      <c r="AD30" s="189"/>
      <c r="AE30" s="189"/>
      <c r="AF30" s="190" t="str">
        <f t="shared" si="12"/>
        <v/>
      </c>
      <c r="AG30" s="191" t="str">
        <f t="shared" si="13"/>
        <v/>
      </c>
      <c r="AH30" s="189"/>
      <c r="AI30" s="189"/>
      <c r="AJ30" s="190" t="str">
        <f t="shared" si="14"/>
        <v/>
      </c>
      <c r="AK30" s="191" t="str">
        <f t="shared" si="15"/>
        <v/>
      </c>
      <c r="AL30" s="189"/>
      <c r="AM30" s="189"/>
      <c r="AN30" s="190" t="str">
        <f t="shared" si="16"/>
        <v/>
      </c>
      <c r="AO30" s="191" t="str">
        <f t="shared" si="17"/>
        <v/>
      </c>
      <c r="AP30" s="189"/>
      <c r="AQ30" s="189"/>
      <c r="AR30" s="190" t="str">
        <f t="shared" si="18"/>
        <v/>
      </c>
      <c r="AS30" s="48" t="str">
        <f t="shared" ref="AS30:AS35" si="73">IF(AR30=" "," ",IF(AR30="E"," ",IF(AR30="abs"," ",IF(AR30&gt;=75,"X",IF(AR30&gt;=50,"/",".")))))</f>
        <v/>
      </c>
      <c r="AT30" s="106"/>
      <c r="AU30" s="39" t="str">
        <f>IF(ISBLANK(Fran!X30)," ",Fran!X30)</f>
        <v/>
      </c>
      <c r="AV30" s="40" t="str">
        <f>IF(ISBLANK(Fran!Y30)," ",Fran!Y30)</f>
        <v/>
      </c>
      <c r="AW30" s="44"/>
      <c r="AX30" s="189"/>
      <c r="AY30" s="190" t="str">
        <f t="shared" si="19"/>
        <v/>
      </c>
      <c r="AZ30" s="191" t="str">
        <f t="shared" si="20"/>
        <v/>
      </c>
      <c r="BA30" s="189"/>
      <c r="BB30" s="189"/>
      <c r="BC30" s="190" t="str">
        <f t="shared" si="21"/>
        <v/>
      </c>
      <c r="BD30" s="191" t="str">
        <f t="shared" si="22"/>
        <v/>
      </c>
      <c r="BE30" s="189"/>
      <c r="BF30" s="189"/>
      <c r="BG30" s="190" t="str">
        <f t="shared" si="23"/>
        <v/>
      </c>
      <c r="BH30" s="191" t="str">
        <f t="shared" si="24"/>
        <v/>
      </c>
      <c r="BI30" s="189"/>
      <c r="BJ30" s="189"/>
      <c r="BK30" s="190" t="str">
        <f t="shared" si="25"/>
        <v/>
      </c>
      <c r="BL30" s="191" t="str">
        <f t="shared" si="26"/>
        <v/>
      </c>
      <c r="BM30" s="189"/>
      <c r="BN30" s="189"/>
      <c r="BO30" s="190" t="str">
        <f t="shared" si="27"/>
        <v/>
      </c>
      <c r="BP30" s="48" t="str">
        <f t="shared" si="65"/>
        <v/>
      </c>
      <c r="BQ30" s="106"/>
      <c r="BR30" s="39" t="str">
        <f>IF(ISBLANK(Fran!AU30)," ",Fran!AU30)</f>
        <v/>
      </c>
      <c r="BS30" s="40" t="str">
        <f>IF(ISBLANK(Fran!AV30)," ",Fran!AV30)</f>
        <v/>
      </c>
      <c r="BT30" s="44"/>
      <c r="BU30" s="189"/>
      <c r="BV30" s="190" t="str">
        <f t="shared" si="28"/>
        <v/>
      </c>
      <c r="BW30" s="191" t="str">
        <f t="shared" si="29"/>
        <v/>
      </c>
      <c r="BX30" s="189"/>
      <c r="BY30" s="189"/>
      <c r="BZ30" s="190" t="str">
        <f t="shared" si="30"/>
        <v/>
      </c>
      <c r="CA30" s="191" t="str">
        <f t="shared" si="31"/>
        <v/>
      </c>
      <c r="CB30" s="189"/>
      <c r="CC30" s="189"/>
      <c r="CD30" s="190" t="str">
        <f t="shared" si="32"/>
        <v/>
      </c>
      <c r="CE30" s="191" t="str">
        <f t="shared" si="33"/>
        <v/>
      </c>
      <c r="CF30" s="189"/>
      <c r="CG30" s="189"/>
      <c r="CH30" s="190" t="str">
        <f t="shared" si="34"/>
        <v/>
      </c>
      <c r="CI30" s="191" t="str">
        <f t="shared" si="35"/>
        <v/>
      </c>
      <c r="CJ30" s="189"/>
      <c r="CK30" s="189"/>
      <c r="CL30" s="190" t="str">
        <f t="shared" si="36"/>
        <v/>
      </c>
      <c r="CM30" s="48" t="str">
        <f t="shared" si="66"/>
        <v/>
      </c>
      <c r="CN30" s="106"/>
      <c r="CO30" s="39" t="str">
        <f>IF(ISBLANK(Fran!BR30)," ",Fran!BR30)</f>
        <v/>
      </c>
      <c r="CP30" s="40" t="str">
        <f>IF(ISBLANK(Fran!BS30)," ",Fran!BS30)</f>
        <v/>
      </c>
      <c r="CQ30" s="44"/>
      <c r="CR30" s="189"/>
      <c r="CS30" s="190" t="str">
        <f t="shared" si="37"/>
        <v/>
      </c>
      <c r="CT30" s="191" t="str">
        <f t="shared" si="38"/>
        <v/>
      </c>
      <c r="CU30" s="189"/>
      <c r="CV30" s="189"/>
      <c r="CW30" s="190" t="str">
        <f t="shared" si="39"/>
        <v/>
      </c>
      <c r="CX30" s="191" t="str">
        <f t="shared" si="40"/>
        <v/>
      </c>
      <c r="CY30" s="189"/>
      <c r="CZ30" s="189"/>
      <c r="DA30" s="190" t="str">
        <f t="shared" si="41"/>
        <v/>
      </c>
      <c r="DB30" s="191" t="str">
        <f t="shared" si="42"/>
        <v/>
      </c>
      <c r="DC30" s="189"/>
      <c r="DD30" s="189"/>
      <c r="DE30" s="190" t="str">
        <f t="shared" si="43"/>
        <v/>
      </c>
      <c r="DF30" s="191" t="str">
        <f t="shared" si="44"/>
        <v/>
      </c>
      <c r="DG30" s="189"/>
      <c r="DH30" s="189"/>
      <c r="DI30" s="190" t="str">
        <f t="shared" si="45"/>
        <v/>
      </c>
      <c r="DJ30" s="48" t="str">
        <f t="shared" si="67"/>
        <v/>
      </c>
      <c r="DK30" s="106"/>
      <c r="DL30" s="39" t="str">
        <f>IF(ISBLANK(Fran!$A30)," ",Fran!$A30)</f>
        <v xml:space="preserve"> </v>
      </c>
      <c r="DM30" s="40" t="str">
        <f>IF(ISBLANK(Fran!$B30)," ",Fran!$B30)</f>
        <v xml:space="preserve"> </v>
      </c>
      <c r="DN30" s="44"/>
      <c r="DO30" s="189"/>
      <c r="DP30" s="190" t="str">
        <f t="shared" si="46"/>
        <v/>
      </c>
      <c r="DQ30" s="191" t="str">
        <f t="shared" si="47"/>
        <v/>
      </c>
      <c r="DR30" s="189"/>
      <c r="DS30" s="189"/>
      <c r="DT30" s="190" t="str">
        <f t="shared" si="48"/>
        <v/>
      </c>
      <c r="DU30" s="191" t="str">
        <f t="shared" si="49"/>
        <v/>
      </c>
      <c r="DV30" s="189"/>
      <c r="DW30" s="189"/>
      <c r="DX30" s="190" t="str">
        <f t="shared" si="50"/>
        <v/>
      </c>
      <c r="DY30" s="191" t="str">
        <f t="shared" si="51"/>
        <v/>
      </c>
      <c r="DZ30" s="189"/>
      <c r="EA30" s="189"/>
      <c r="EB30" s="190" t="str">
        <f t="shared" si="52"/>
        <v/>
      </c>
      <c r="EC30" s="191" t="str">
        <f t="shared" si="53"/>
        <v/>
      </c>
      <c r="ED30" s="189"/>
      <c r="EE30" s="189"/>
      <c r="EF30" s="190" t="str">
        <f t="shared" si="54"/>
        <v/>
      </c>
      <c r="EG30" s="48" t="str">
        <f t="shared" si="55"/>
        <v/>
      </c>
      <c r="EH30" s="106"/>
      <c r="EI30" s="39" t="str">
        <f>IF(ISBLANK(Fran!$A30)," ",Fran!$A30)</f>
        <v xml:space="preserve"> </v>
      </c>
      <c r="EJ30" s="40" t="str">
        <f>IF(ISBLANK(Fran!$B30)," ",Fran!$B30)</f>
        <v xml:space="preserve"> </v>
      </c>
      <c r="EK30" s="188"/>
      <c r="EL30" s="189"/>
      <c r="EM30" s="190" t="str">
        <f t="shared" si="56"/>
        <v/>
      </c>
      <c r="EN30" s="191" t="str">
        <f t="shared" si="57"/>
        <v/>
      </c>
      <c r="EO30" s="189"/>
      <c r="EP30" s="189"/>
      <c r="EQ30" s="190" t="str">
        <f t="shared" si="58"/>
        <v/>
      </c>
      <c r="ER30" s="191" t="str">
        <f t="shared" si="59"/>
        <v/>
      </c>
      <c r="ES30" s="189"/>
      <c r="ET30" s="189"/>
      <c r="EU30" s="190" t="str">
        <f t="shared" si="60"/>
        <v/>
      </c>
      <c r="EV30" s="191" t="str">
        <f t="shared" si="61"/>
        <v/>
      </c>
      <c r="EW30" s="189"/>
      <c r="EX30" s="189"/>
      <c r="EY30" s="190" t="str">
        <f t="shared" si="62"/>
        <v/>
      </c>
      <c r="EZ30" s="191" t="str">
        <f t="shared" si="63"/>
        <v/>
      </c>
    </row>
    <row r="31" spans="1:156">
      <c r="A31" s="41" t="str">
        <f>IF(ISBLANK(Fran!A31)," ",Fran!A31)</f>
        <v xml:space="preserve"> </v>
      </c>
      <c r="B31" s="42" t="str">
        <f>IF(ISBLANK(Fran!B31)," ",Fran!B31)</f>
        <v xml:space="preserve"> </v>
      </c>
      <c r="C31" s="192"/>
      <c r="D31" s="193"/>
      <c r="E31" s="194" t="str">
        <f t="shared" si="0"/>
        <v/>
      </c>
      <c r="F31" s="195" t="str">
        <f t="shared" si="69"/>
        <v/>
      </c>
      <c r="G31" s="193"/>
      <c r="H31" s="193"/>
      <c r="I31" s="194" t="str">
        <f t="shared" si="2"/>
        <v/>
      </c>
      <c r="J31" s="195" t="str">
        <f t="shared" si="70"/>
        <v/>
      </c>
      <c r="K31" s="193"/>
      <c r="L31" s="193"/>
      <c r="M31" s="194" t="str">
        <f t="shared" si="68"/>
        <v/>
      </c>
      <c r="N31" s="195" t="str">
        <f t="shared" si="71"/>
        <v/>
      </c>
      <c r="O31" s="193"/>
      <c r="P31" s="193"/>
      <c r="Q31" s="194" t="str">
        <f t="shared" si="6"/>
        <v/>
      </c>
      <c r="R31" s="195" t="str">
        <f t="shared" si="7"/>
        <v/>
      </c>
      <c r="S31" s="193"/>
      <c r="T31" s="193"/>
      <c r="U31" s="194" t="str">
        <f t="shared" si="8"/>
        <v/>
      </c>
      <c r="V31" s="195" t="str">
        <f t="shared" si="72"/>
        <v/>
      </c>
      <c r="W31" s="106"/>
      <c r="X31" s="41" t="str">
        <f>IF(ISBLANK(Fran!A31)," ",Fran!A31)</f>
        <v xml:space="preserve"> </v>
      </c>
      <c r="Y31" s="42" t="str">
        <f>IF(ISBLANK(Fran!B31)," ",Fran!B31)</f>
        <v xml:space="preserve"> </v>
      </c>
      <c r="Z31" s="45"/>
      <c r="AA31" s="193"/>
      <c r="AB31" s="194" t="str">
        <f t="shared" si="10"/>
        <v/>
      </c>
      <c r="AC31" s="195" t="str">
        <f t="shared" si="11"/>
        <v/>
      </c>
      <c r="AD31" s="193"/>
      <c r="AE31" s="193"/>
      <c r="AF31" s="194" t="str">
        <f t="shared" si="12"/>
        <v/>
      </c>
      <c r="AG31" s="195" t="str">
        <f t="shared" si="13"/>
        <v/>
      </c>
      <c r="AH31" s="193"/>
      <c r="AI31" s="193"/>
      <c r="AJ31" s="194" t="str">
        <f t="shared" si="14"/>
        <v/>
      </c>
      <c r="AK31" s="195" t="str">
        <f t="shared" si="15"/>
        <v/>
      </c>
      <c r="AL31" s="193"/>
      <c r="AM31" s="193"/>
      <c r="AN31" s="194" t="str">
        <f t="shared" si="16"/>
        <v/>
      </c>
      <c r="AO31" s="195" t="str">
        <f t="shared" si="17"/>
        <v/>
      </c>
      <c r="AP31" s="193"/>
      <c r="AQ31" s="193"/>
      <c r="AR31" s="194" t="str">
        <f t="shared" si="18"/>
        <v/>
      </c>
      <c r="AS31" s="49" t="str">
        <f t="shared" si="73"/>
        <v/>
      </c>
      <c r="AT31" s="106"/>
      <c r="AU31" s="41" t="str">
        <f>IF(ISBLANK(Fran!X31)," ",Fran!X31)</f>
        <v/>
      </c>
      <c r="AV31" s="42" t="str">
        <f>IF(ISBLANK(Fran!Y31)," ",Fran!Y31)</f>
        <v/>
      </c>
      <c r="AW31" s="45"/>
      <c r="AX31" s="193"/>
      <c r="AY31" s="194" t="str">
        <f t="shared" si="19"/>
        <v/>
      </c>
      <c r="AZ31" s="195" t="str">
        <f t="shared" si="20"/>
        <v/>
      </c>
      <c r="BA31" s="193"/>
      <c r="BB31" s="193"/>
      <c r="BC31" s="194" t="str">
        <f t="shared" si="21"/>
        <v/>
      </c>
      <c r="BD31" s="195" t="str">
        <f t="shared" si="22"/>
        <v/>
      </c>
      <c r="BE31" s="193"/>
      <c r="BF31" s="193"/>
      <c r="BG31" s="194" t="str">
        <f t="shared" si="23"/>
        <v/>
      </c>
      <c r="BH31" s="195" t="str">
        <f t="shared" si="24"/>
        <v/>
      </c>
      <c r="BI31" s="193"/>
      <c r="BJ31" s="193"/>
      <c r="BK31" s="194" t="str">
        <f t="shared" si="25"/>
        <v/>
      </c>
      <c r="BL31" s="195" t="str">
        <f t="shared" si="26"/>
        <v/>
      </c>
      <c r="BM31" s="193"/>
      <c r="BN31" s="193"/>
      <c r="BO31" s="194" t="str">
        <f t="shared" si="27"/>
        <v/>
      </c>
      <c r="BP31" s="49" t="str">
        <f t="shared" si="65"/>
        <v/>
      </c>
      <c r="BQ31" s="106"/>
      <c r="BR31" s="41" t="str">
        <f>IF(ISBLANK(Fran!AU31)," ",Fran!AU31)</f>
        <v/>
      </c>
      <c r="BS31" s="42" t="str">
        <f>IF(ISBLANK(Fran!AV31)," ",Fran!AV31)</f>
        <v/>
      </c>
      <c r="BT31" s="45"/>
      <c r="BU31" s="193"/>
      <c r="BV31" s="194" t="str">
        <f t="shared" si="28"/>
        <v/>
      </c>
      <c r="BW31" s="195" t="str">
        <f t="shared" si="29"/>
        <v/>
      </c>
      <c r="BX31" s="193"/>
      <c r="BY31" s="193"/>
      <c r="BZ31" s="194" t="str">
        <f t="shared" si="30"/>
        <v/>
      </c>
      <c r="CA31" s="195" t="str">
        <f t="shared" si="31"/>
        <v/>
      </c>
      <c r="CB31" s="193"/>
      <c r="CC31" s="193"/>
      <c r="CD31" s="194" t="str">
        <f t="shared" si="32"/>
        <v/>
      </c>
      <c r="CE31" s="195" t="str">
        <f t="shared" si="33"/>
        <v/>
      </c>
      <c r="CF31" s="193"/>
      <c r="CG31" s="193"/>
      <c r="CH31" s="194" t="str">
        <f t="shared" si="34"/>
        <v/>
      </c>
      <c r="CI31" s="195" t="str">
        <f t="shared" si="35"/>
        <v/>
      </c>
      <c r="CJ31" s="193"/>
      <c r="CK31" s="193"/>
      <c r="CL31" s="194" t="str">
        <f t="shared" si="36"/>
        <v/>
      </c>
      <c r="CM31" s="49" t="str">
        <f t="shared" si="66"/>
        <v/>
      </c>
      <c r="CN31" s="106"/>
      <c r="CO31" s="41" t="str">
        <f>IF(ISBLANK(Fran!BR31)," ",Fran!BR31)</f>
        <v/>
      </c>
      <c r="CP31" s="42" t="str">
        <f>IF(ISBLANK(Fran!BS31)," ",Fran!BS31)</f>
        <v/>
      </c>
      <c r="CQ31" s="45"/>
      <c r="CR31" s="193"/>
      <c r="CS31" s="194" t="str">
        <f t="shared" si="37"/>
        <v/>
      </c>
      <c r="CT31" s="195" t="str">
        <f t="shared" si="38"/>
        <v/>
      </c>
      <c r="CU31" s="193"/>
      <c r="CV31" s="193"/>
      <c r="CW31" s="194" t="str">
        <f t="shared" si="39"/>
        <v/>
      </c>
      <c r="CX31" s="195" t="str">
        <f t="shared" si="40"/>
        <v/>
      </c>
      <c r="CY31" s="193"/>
      <c r="CZ31" s="193"/>
      <c r="DA31" s="194" t="str">
        <f t="shared" si="41"/>
        <v/>
      </c>
      <c r="DB31" s="195" t="str">
        <f t="shared" si="42"/>
        <v/>
      </c>
      <c r="DC31" s="193"/>
      <c r="DD31" s="193"/>
      <c r="DE31" s="194" t="str">
        <f t="shared" si="43"/>
        <v/>
      </c>
      <c r="DF31" s="195" t="str">
        <f t="shared" si="44"/>
        <v/>
      </c>
      <c r="DG31" s="193"/>
      <c r="DH31" s="193"/>
      <c r="DI31" s="194" t="str">
        <f t="shared" si="45"/>
        <v/>
      </c>
      <c r="DJ31" s="49" t="str">
        <f t="shared" si="67"/>
        <v/>
      </c>
      <c r="DK31" s="106"/>
      <c r="DL31" s="41" t="str">
        <f>IF(ISBLANK(Fran!$A31)," ",Fran!$A31)</f>
        <v xml:space="preserve"> </v>
      </c>
      <c r="DM31" s="42" t="str">
        <f>IF(ISBLANK(Fran!$B31)," ",Fran!$B31)</f>
        <v xml:space="preserve"> </v>
      </c>
      <c r="DN31" s="45"/>
      <c r="DO31" s="193"/>
      <c r="DP31" s="194" t="str">
        <f t="shared" si="46"/>
        <v/>
      </c>
      <c r="DQ31" s="195" t="str">
        <f t="shared" si="47"/>
        <v/>
      </c>
      <c r="DR31" s="193"/>
      <c r="DS31" s="193"/>
      <c r="DT31" s="194" t="str">
        <f t="shared" si="48"/>
        <v/>
      </c>
      <c r="DU31" s="195" t="str">
        <f t="shared" si="49"/>
        <v/>
      </c>
      <c r="DV31" s="193"/>
      <c r="DW31" s="193"/>
      <c r="DX31" s="194" t="str">
        <f t="shared" si="50"/>
        <v/>
      </c>
      <c r="DY31" s="195" t="str">
        <f t="shared" si="51"/>
        <v/>
      </c>
      <c r="DZ31" s="193"/>
      <c r="EA31" s="193"/>
      <c r="EB31" s="194" t="str">
        <f t="shared" si="52"/>
        <v/>
      </c>
      <c r="EC31" s="195" t="str">
        <f t="shared" si="53"/>
        <v/>
      </c>
      <c r="ED31" s="193"/>
      <c r="EE31" s="193"/>
      <c r="EF31" s="194" t="str">
        <f t="shared" si="54"/>
        <v/>
      </c>
      <c r="EG31" s="49" t="str">
        <f t="shared" si="55"/>
        <v/>
      </c>
      <c r="EH31" s="106"/>
      <c r="EI31" s="41" t="str">
        <f>IF(ISBLANK(Fran!$A31)," ",Fran!$A31)</f>
        <v xml:space="preserve"> </v>
      </c>
      <c r="EJ31" s="42" t="str">
        <f>IF(ISBLANK(Fran!$B31)," ",Fran!$B31)</f>
        <v xml:space="preserve"> </v>
      </c>
      <c r="EK31" s="192"/>
      <c r="EL31" s="193"/>
      <c r="EM31" s="194" t="str">
        <f t="shared" si="56"/>
        <v/>
      </c>
      <c r="EN31" s="195" t="str">
        <f t="shared" si="57"/>
        <v/>
      </c>
      <c r="EO31" s="193"/>
      <c r="EP31" s="193"/>
      <c r="EQ31" s="194" t="str">
        <f t="shared" si="58"/>
        <v/>
      </c>
      <c r="ER31" s="195" t="str">
        <f t="shared" si="59"/>
        <v/>
      </c>
      <c r="ES31" s="193"/>
      <c r="ET31" s="193"/>
      <c r="EU31" s="194" t="str">
        <f t="shared" si="60"/>
        <v/>
      </c>
      <c r="EV31" s="195" t="str">
        <f t="shared" si="61"/>
        <v/>
      </c>
      <c r="EW31" s="193"/>
      <c r="EX31" s="193"/>
      <c r="EY31" s="194" t="str">
        <f t="shared" si="62"/>
        <v/>
      </c>
      <c r="EZ31" s="195" t="str">
        <f t="shared" si="63"/>
        <v/>
      </c>
    </row>
    <row r="32" spans="1:156">
      <c r="A32" s="39" t="str">
        <f>IF(ISBLANK(Fran!A32)," ",Fran!A32)</f>
        <v xml:space="preserve"> </v>
      </c>
      <c r="B32" s="40" t="str">
        <f>IF(ISBLANK(Fran!B32)," ",Fran!B32)</f>
        <v xml:space="preserve"> </v>
      </c>
      <c r="C32" s="188"/>
      <c r="D32" s="189"/>
      <c r="E32" s="190" t="str">
        <f t="shared" si="0"/>
        <v/>
      </c>
      <c r="F32" s="191" t="str">
        <f t="shared" si="69"/>
        <v/>
      </c>
      <c r="G32" s="189"/>
      <c r="H32" s="189"/>
      <c r="I32" s="190" t="str">
        <f t="shared" si="2"/>
        <v/>
      </c>
      <c r="J32" s="191" t="str">
        <f t="shared" si="70"/>
        <v/>
      </c>
      <c r="K32" s="189"/>
      <c r="L32" s="189"/>
      <c r="M32" s="190" t="str">
        <f t="shared" si="68"/>
        <v/>
      </c>
      <c r="N32" s="191" t="str">
        <f t="shared" si="71"/>
        <v/>
      </c>
      <c r="O32" s="189"/>
      <c r="P32" s="189"/>
      <c r="Q32" s="190" t="str">
        <f t="shared" si="6"/>
        <v/>
      </c>
      <c r="R32" s="191" t="str">
        <f t="shared" si="7"/>
        <v/>
      </c>
      <c r="S32" s="189"/>
      <c r="T32" s="189"/>
      <c r="U32" s="190" t="str">
        <f t="shared" si="8"/>
        <v/>
      </c>
      <c r="V32" s="191" t="str">
        <f t="shared" si="72"/>
        <v/>
      </c>
      <c r="W32" s="106"/>
      <c r="X32" s="39" t="str">
        <f>IF(ISBLANK(Fran!A32)," ",Fran!A32)</f>
        <v xml:space="preserve"> </v>
      </c>
      <c r="Y32" s="40" t="str">
        <f>IF(ISBLANK(Fran!B32)," ",Fran!B32)</f>
        <v xml:space="preserve"> </v>
      </c>
      <c r="Z32" s="44"/>
      <c r="AA32" s="189"/>
      <c r="AB32" s="190" t="str">
        <f t="shared" si="10"/>
        <v/>
      </c>
      <c r="AC32" s="191" t="str">
        <f t="shared" si="11"/>
        <v/>
      </c>
      <c r="AD32" s="189"/>
      <c r="AE32" s="189"/>
      <c r="AF32" s="190" t="str">
        <f t="shared" si="12"/>
        <v/>
      </c>
      <c r="AG32" s="191" t="str">
        <f t="shared" si="13"/>
        <v/>
      </c>
      <c r="AH32" s="189"/>
      <c r="AI32" s="189"/>
      <c r="AJ32" s="190" t="str">
        <f t="shared" si="14"/>
        <v/>
      </c>
      <c r="AK32" s="191" t="str">
        <f t="shared" si="15"/>
        <v/>
      </c>
      <c r="AL32" s="189"/>
      <c r="AM32" s="189"/>
      <c r="AN32" s="190" t="str">
        <f t="shared" si="16"/>
        <v/>
      </c>
      <c r="AO32" s="191" t="str">
        <f t="shared" si="17"/>
        <v/>
      </c>
      <c r="AP32" s="189"/>
      <c r="AQ32" s="189"/>
      <c r="AR32" s="190" t="str">
        <f t="shared" si="18"/>
        <v/>
      </c>
      <c r="AS32" s="48" t="str">
        <f t="shared" si="73"/>
        <v/>
      </c>
      <c r="AT32" s="106"/>
      <c r="AU32" s="39" t="str">
        <f>IF(ISBLANK(Fran!X32)," ",Fran!X32)</f>
        <v/>
      </c>
      <c r="AV32" s="40" t="str">
        <f>IF(ISBLANK(Fran!Y32)," ",Fran!Y32)</f>
        <v/>
      </c>
      <c r="AW32" s="44"/>
      <c r="AX32" s="189"/>
      <c r="AY32" s="190" t="str">
        <f t="shared" si="19"/>
        <v/>
      </c>
      <c r="AZ32" s="191" t="str">
        <f t="shared" si="20"/>
        <v/>
      </c>
      <c r="BA32" s="189"/>
      <c r="BB32" s="189"/>
      <c r="BC32" s="190" t="str">
        <f t="shared" si="21"/>
        <v/>
      </c>
      <c r="BD32" s="191" t="str">
        <f t="shared" si="22"/>
        <v/>
      </c>
      <c r="BE32" s="189"/>
      <c r="BF32" s="189"/>
      <c r="BG32" s="190" t="str">
        <f t="shared" si="23"/>
        <v/>
      </c>
      <c r="BH32" s="191" t="str">
        <f t="shared" si="24"/>
        <v/>
      </c>
      <c r="BI32" s="189"/>
      <c r="BJ32" s="189"/>
      <c r="BK32" s="190" t="str">
        <f t="shared" si="25"/>
        <v/>
      </c>
      <c r="BL32" s="191" t="str">
        <f t="shared" si="26"/>
        <v/>
      </c>
      <c r="BM32" s="189"/>
      <c r="BN32" s="189"/>
      <c r="BO32" s="190" t="str">
        <f t="shared" si="27"/>
        <v/>
      </c>
      <c r="BP32" s="48" t="str">
        <f t="shared" si="65"/>
        <v/>
      </c>
      <c r="BQ32" s="106"/>
      <c r="BR32" s="39" t="str">
        <f>IF(ISBLANK(Fran!AU32)," ",Fran!AU32)</f>
        <v/>
      </c>
      <c r="BS32" s="40" t="str">
        <f>IF(ISBLANK(Fran!AV32)," ",Fran!AV32)</f>
        <v/>
      </c>
      <c r="BT32" s="44"/>
      <c r="BU32" s="189"/>
      <c r="BV32" s="190" t="str">
        <f t="shared" si="28"/>
        <v/>
      </c>
      <c r="BW32" s="191" t="str">
        <f t="shared" si="29"/>
        <v/>
      </c>
      <c r="BX32" s="189"/>
      <c r="BY32" s="189"/>
      <c r="BZ32" s="190" t="str">
        <f t="shared" si="30"/>
        <v/>
      </c>
      <c r="CA32" s="191" t="str">
        <f t="shared" si="31"/>
        <v/>
      </c>
      <c r="CB32" s="189"/>
      <c r="CC32" s="189"/>
      <c r="CD32" s="190" t="str">
        <f t="shared" si="32"/>
        <v/>
      </c>
      <c r="CE32" s="191" t="str">
        <f t="shared" si="33"/>
        <v/>
      </c>
      <c r="CF32" s="189"/>
      <c r="CG32" s="189"/>
      <c r="CH32" s="190" t="str">
        <f t="shared" si="34"/>
        <v/>
      </c>
      <c r="CI32" s="191" t="str">
        <f t="shared" si="35"/>
        <v/>
      </c>
      <c r="CJ32" s="189"/>
      <c r="CK32" s="189"/>
      <c r="CL32" s="190" t="str">
        <f t="shared" si="36"/>
        <v/>
      </c>
      <c r="CM32" s="48" t="str">
        <f t="shared" si="66"/>
        <v/>
      </c>
      <c r="CN32" s="106"/>
      <c r="CO32" s="39" t="str">
        <f>IF(ISBLANK(Fran!BR32)," ",Fran!BR32)</f>
        <v/>
      </c>
      <c r="CP32" s="40" t="str">
        <f>IF(ISBLANK(Fran!BS32)," ",Fran!BS32)</f>
        <v/>
      </c>
      <c r="CQ32" s="44"/>
      <c r="CR32" s="189"/>
      <c r="CS32" s="190" t="str">
        <f t="shared" si="37"/>
        <v/>
      </c>
      <c r="CT32" s="191" t="str">
        <f t="shared" si="38"/>
        <v/>
      </c>
      <c r="CU32" s="189"/>
      <c r="CV32" s="189"/>
      <c r="CW32" s="190" t="str">
        <f t="shared" si="39"/>
        <v/>
      </c>
      <c r="CX32" s="191" t="str">
        <f t="shared" si="40"/>
        <v/>
      </c>
      <c r="CY32" s="189"/>
      <c r="CZ32" s="189"/>
      <c r="DA32" s="190" t="str">
        <f t="shared" si="41"/>
        <v/>
      </c>
      <c r="DB32" s="191" t="str">
        <f t="shared" si="42"/>
        <v/>
      </c>
      <c r="DC32" s="189"/>
      <c r="DD32" s="189"/>
      <c r="DE32" s="190" t="str">
        <f t="shared" si="43"/>
        <v/>
      </c>
      <c r="DF32" s="191" t="str">
        <f t="shared" si="44"/>
        <v/>
      </c>
      <c r="DG32" s="189"/>
      <c r="DH32" s="189"/>
      <c r="DI32" s="190" t="str">
        <f t="shared" si="45"/>
        <v/>
      </c>
      <c r="DJ32" s="48" t="str">
        <f t="shared" si="67"/>
        <v/>
      </c>
      <c r="DK32" s="106"/>
      <c r="DL32" s="39" t="str">
        <f>IF(ISBLANK(Fran!$A32)," ",Fran!$A32)</f>
        <v xml:space="preserve"> </v>
      </c>
      <c r="DM32" s="40" t="str">
        <f>IF(ISBLANK(Fran!$B32)," ",Fran!$B32)</f>
        <v xml:space="preserve"> </v>
      </c>
      <c r="DN32" s="44"/>
      <c r="DO32" s="189"/>
      <c r="DP32" s="190" t="str">
        <f t="shared" si="46"/>
        <v/>
      </c>
      <c r="DQ32" s="191" t="str">
        <f t="shared" si="47"/>
        <v/>
      </c>
      <c r="DR32" s="189"/>
      <c r="DS32" s="189"/>
      <c r="DT32" s="190" t="str">
        <f t="shared" si="48"/>
        <v/>
      </c>
      <c r="DU32" s="191" t="str">
        <f t="shared" si="49"/>
        <v/>
      </c>
      <c r="DV32" s="189"/>
      <c r="DW32" s="189"/>
      <c r="DX32" s="190" t="str">
        <f t="shared" si="50"/>
        <v/>
      </c>
      <c r="DY32" s="191" t="str">
        <f t="shared" si="51"/>
        <v/>
      </c>
      <c r="DZ32" s="189"/>
      <c r="EA32" s="189"/>
      <c r="EB32" s="190" t="str">
        <f t="shared" si="52"/>
        <v/>
      </c>
      <c r="EC32" s="191" t="str">
        <f t="shared" si="53"/>
        <v/>
      </c>
      <c r="ED32" s="189"/>
      <c r="EE32" s="189"/>
      <c r="EF32" s="190" t="str">
        <f t="shared" si="54"/>
        <v/>
      </c>
      <c r="EG32" s="48" t="str">
        <f t="shared" si="55"/>
        <v/>
      </c>
      <c r="EH32" s="106"/>
      <c r="EI32" s="39" t="str">
        <f>IF(ISBLANK(Fran!$A32)," ",Fran!$A32)</f>
        <v xml:space="preserve"> </v>
      </c>
      <c r="EJ32" s="40" t="str">
        <f>IF(ISBLANK(Fran!$B32)," ",Fran!$B32)</f>
        <v xml:space="preserve"> </v>
      </c>
      <c r="EK32" s="188"/>
      <c r="EL32" s="189"/>
      <c r="EM32" s="190" t="str">
        <f t="shared" si="56"/>
        <v/>
      </c>
      <c r="EN32" s="191" t="str">
        <f t="shared" si="57"/>
        <v/>
      </c>
      <c r="EO32" s="189"/>
      <c r="EP32" s="189"/>
      <c r="EQ32" s="190" t="str">
        <f t="shared" si="58"/>
        <v/>
      </c>
      <c r="ER32" s="191" t="str">
        <f t="shared" si="59"/>
        <v/>
      </c>
      <c r="ES32" s="189"/>
      <c r="ET32" s="189"/>
      <c r="EU32" s="190" t="str">
        <f t="shared" si="60"/>
        <v/>
      </c>
      <c r="EV32" s="191" t="str">
        <f t="shared" si="61"/>
        <v/>
      </c>
      <c r="EW32" s="189"/>
      <c r="EX32" s="189"/>
      <c r="EY32" s="190" t="str">
        <f t="shared" si="62"/>
        <v/>
      </c>
      <c r="EZ32" s="191" t="str">
        <f t="shared" si="63"/>
        <v/>
      </c>
    </row>
    <row r="33" spans="1:156">
      <c r="A33" s="41" t="str">
        <f>IF(ISBLANK(Fran!A33)," ",Fran!A33)</f>
        <v xml:space="preserve"> </v>
      </c>
      <c r="B33" s="42" t="str">
        <f>IF(ISBLANK(Fran!B33)," ",Fran!B33)</f>
        <v xml:space="preserve"> </v>
      </c>
      <c r="C33" s="192"/>
      <c r="D33" s="193"/>
      <c r="E33" s="194" t="str">
        <f t="shared" si="0"/>
        <v/>
      </c>
      <c r="F33" s="195" t="str">
        <f t="shared" si="69"/>
        <v/>
      </c>
      <c r="G33" s="193"/>
      <c r="H33" s="193"/>
      <c r="I33" s="194" t="str">
        <f t="shared" si="2"/>
        <v/>
      </c>
      <c r="J33" s="195" t="str">
        <f t="shared" si="70"/>
        <v/>
      </c>
      <c r="K33" s="193"/>
      <c r="L33" s="193"/>
      <c r="M33" s="194" t="str">
        <f t="shared" si="68"/>
        <v/>
      </c>
      <c r="N33" s="195" t="str">
        <f t="shared" si="71"/>
        <v/>
      </c>
      <c r="O33" s="193"/>
      <c r="P33" s="193"/>
      <c r="Q33" s="194" t="str">
        <f t="shared" si="6"/>
        <v/>
      </c>
      <c r="R33" s="195" t="str">
        <f t="shared" si="7"/>
        <v/>
      </c>
      <c r="S33" s="193"/>
      <c r="T33" s="193"/>
      <c r="U33" s="194" t="str">
        <f t="shared" si="8"/>
        <v/>
      </c>
      <c r="V33" s="195" t="str">
        <f t="shared" si="72"/>
        <v/>
      </c>
      <c r="W33" s="106"/>
      <c r="X33" s="41" t="str">
        <f>IF(ISBLANK(Fran!A33)," ",Fran!A33)</f>
        <v xml:space="preserve"> </v>
      </c>
      <c r="Y33" s="42" t="str">
        <f>IF(ISBLANK(Fran!B33)," ",Fran!B33)</f>
        <v xml:space="preserve"> </v>
      </c>
      <c r="Z33" s="45"/>
      <c r="AA33" s="193"/>
      <c r="AB33" s="194" t="str">
        <f t="shared" si="10"/>
        <v/>
      </c>
      <c r="AC33" s="195" t="str">
        <f t="shared" si="11"/>
        <v/>
      </c>
      <c r="AD33" s="193"/>
      <c r="AE33" s="193"/>
      <c r="AF33" s="194" t="str">
        <f t="shared" si="12"/>
        <v/>
      </c>
      <c r="AG33" s="195" t="str">
        <f t="shared" si="13"/>
        <v/>
      </c>
      <c r="AH33" s="193"/>
      <c r="AI33" s="193"/>
      <c r="AJ33" s="194" t="str">
        <f t="shared" si="14"/>
        <v/>
      </c>
      <c r="AK33" s="195" t="str">
        <f t="shared" si="15"/>
        <v/>
      </c>
      <c r="AL33" s="193"/>
      <c r="AM33" s="193"/>
      <c r="AN33" s="194" t="str">
        <f t="shared" si="16"/>
        <v/>
      </c>
      <c r="AO33" s="195" t="str">
        <f t="shared" si="17"/>
        <v/>
      </c>
      <c r="AP33" s="193"/>
      <c r="AQ33" s="193"/>
      <c r="AR33" s="194" t="str">
        <f t="shared" si="18"/>
        <v/>
      </c>
      <c r="AS33" s="49" t="str">
        <f t="shared" si="73"/>
        <v/>
      </c>
      <c r="AT33" s="106"/>
      <c r="AU33" s="41" t="str">
        <f>IF(ISBLANK(Fran!X33)," ",Fran!X33)</f>
        <v/>
      </c>
      <c r="AV33" s="42" t="str">
        <f>IF(ISBLANK(Fran!Y33)," ",Fran!Y33)</f>
        <v/>
      </c>
      <c r="AW33" s="45"/>
      <c r="AX33" s="193"/>
      <c r="AY33" s="194" t="str">
        <f t="shared" si="19"/>
        <v/>
      </c>
      <c r="AZ33" s="195" t="str">
        <f t="shared" si="20"/>
        <v/>
      </c>
      <c r="BA33" s="193"/>
      <c r="BB33" s="193"/>
      <c r="BC33" s="194" t="str">
        <f t="shared" si="21"/>
        <v/>
      </c>
      <c r="BD33" s="195" t="str">
        <f t="shared" si="22"/>
        <v/>
      </c>
      <c r="BE33" s="193"/>
      <c r="BF33" s="193"/>
      <c r="BG33" s="194" t="str">
        <f t="shared" si="23"/>
        <v/>
      </c>
      <c r="BH33" s="195" t="str">
        <f t="shared" si="24"/>
        <v/>
      </c>
      <c r="BI33" s="193"/>
      <c r="BJ33" s="193"/>
      <c r="BK33" s="194" t="str">
        <f t="shared" si="25"/>
        <v/>
      </c>
      <c r="BL33" s="195" t="str">
        <f t="shared" si="26"/>
        <v/>
      </c>
      <c r="BM33" s="193"/>
      <c r="BN33" s="193"/>
      <c r="BO33" s="194" t="str">
        <f t="shared" si="27"/>
        <v/>
      </c>
      <c r="BP33" s="49" t="str">
        <f t="shared" si="65"/>
        <v/>
      </c>
      <c r="BQ33" s="106"/>
      <c r="BR33" s="41" t="str">
        <f>IF(ISBLANK(Fran!AU33)," ",Fran!AU33)</f>
        <v/>
      </c>
      <c r="BS33" s="42" t="str">
        <f>IF(ISBLANK(Fran!AV33)," ",Fran!AV33)</f>
        <v/>
      </c>
      <c r="BT33" s="45"/>
      <c r="BU33" s="193"/>
      <c r="BV33" s="194" t="str">
        <f t="shared" si="28"/>
        <v/>
      </c>
      <c r="BW33" s="195" t="str">
        <f t="shared" si="29"/>
        <v/>
      </c>
      <c r="BX33" s="193"/>
      <c r="BY33" s="193"/>
      <c r="BZ33" s="194" t="str">
        <f t="shared" si="30"/>
        <v/>
      </c>
      <c r="CA33" s="195" t="str">
        <f t="shared" si="31"/>
        <v/>
      </c>
      <c r="CB33" s="193"/>
      <c r="CC33" s="193"/>
      <c r="CD33" s="194" t="str">
        <f t="shared" si="32"/>
        <v/>
      </c>
      <c r="CE33" s="195" t="str">
        <f t="shared" si="33"/>
        <v/>
      </c>
      <c r="CF33" s="193"/>
      <c r="CG33" s="193"/>
      <c r="CH33" s="194" t="str">
        <f t="shared" si="34"/>
        <v/>
      </c>
      <c r="CI33" s="195" t="str">
        <f t="shared" si="35"/>
        <v/>
      </c>
      <c r="CJ33" s="193"/>
      <c r="CK33" s="193"/>
      <c r="CL33" s="194" t="str">
        <f t="shared" si="36"/>
        <v/>
      </c>
      <c r="CM33" s="49" t="str">
        <f t="shared" si="66"/>
        <v/>
      </c>
      <c r="CN33" s="106"/>
      <c r="CO33" s="41" t="str">
        <f>IF(ISBLANK(Fran!BR33)," ",Fran!BR33)</f>
        <v/>
      </c>
      <c r="CP33" s="42" t="str">
        <f>IF(ISBLANK(Fran!BS33)," ",Fran!BS33)</f>
        <v/>
      </c>
      <c r="CQ33" s="45"/>
      <c r="CR33" s="193"/>
      <c r="CS33" s="194" t="str">
        <f t="shared" si="37"/>
        <v/>
      </c>
      <c r="CT33" s="195" t="str">
        <f t="shared" si="38"/>
        <v/>
      </c>
      <c r="CU33" s="193"/>
      <c r="CV33" s="193"/>
      <c r="CW33" s="194" t="str">
        <f t="shared" si="39"/>
        <v/>
      </c>
      <c r="CX33" s="195" t="str">
        <f t="shared" si="40"/>
        <v/>
      </c>
      <c r="CY33" s="193"/>
      <c r="CZ33" s="193"/>
      <c r="DA33" s="194" t="str">
        <f t="shared" si="41"/>
        <v/>
      </c>
      <c r="DB33" s="195" t="str">
        <f t="shared" si="42"/>
        <v/>
      </c>
      <c r="DC33" s="193"/>
      <c r="DD33" s="193"/>
      <c r="DE33" s="194" t="str">
        <f t="shared" si="43"/>
        <v/>
      </c>
      <c r="DF33" s="195" t="str">
        <f t="shared" si="44"/>
        <v/>
      </c>
      <c r="DG33" s="193"/>
      <c r="DH33" s="193"/>
      <c r="DI33" s="194" t="str">
        <f t="shared" si="45"/>
        <v/>
      </c>
      <c r="DJ33" s="49" t="str">
        <f t="shared" si="67"/>
        <v/>
      </c>
      <c r="DK33" s="106"/>
      <c r="DL33" s="41" t="str">
        <f>IF(ISBLANK(Fran!$A33)," ",Fran!$A33)</f>
        <v xml:space="preserve"> </v>
      </c>
      <c r="DM33" s="42" t="str">
        <f>IF(ISBLANK(Fran!$B33)," ",Fran!$B33)</f>
        <v xml:space="preserve"> </v>
      </c>
      <c r="DN33" s="45"/>
      <c r="DO33" s="193"/>
      <c r="DP33" s="194" t="str">
        <f t="shared" si="46"/>
        <v/>
      </c>
      <c r="DQ33" s="195" t="str">
        <f t="shared" si="47"/>
        <v/>
      </c>
      <c r="DR33" s="193"/>
      <c r="DS33" s="193"/>
      <c r="DT33" s="194" t="str">
        <f t="shared" si="48"/>
        <v/>
      </c>
      <c r="DU33" s="195" t="str">
        <f t="shared" si="49"/>
        <v/>
      </c>
      <c r="DV33" s="193"/>
      <c r="DW33" s="193"/>
      <c r="DX33" s="194" t="str">
        <f t="shared" si="50"/>
        <v/>
      </c>
      <c r="DY33" s="195" t="str">
        <f t="shared" si="51"/>
        <v/>
      </c>
      <c r="DZ33" s="193"/>
      <c r="EA33" s="193"/>
      <c r="EB33" s="194" t="str">
        <f t="shared" si="52"/>
        <v/>
      </c>
      <c r="EC33" s="195" t="str">
        <f t="shared" si="53"/>
        <v/>
      </c>
      <c r="ED33" s="193"/>
      <c r="EE33" s="193"/>
      <c r="EF33" s="194" t="str">
        <f t="shared" si="54"/>
        <v/>
      </c>
      <c r="EG33" s="49" t="str">
        <f t="shared" si="55"/>
        <v/>
      </c>
      <c r="EH33" s="106"/>
      <c r="EI33" s="41" t="str">
        <f>IF(ISBLANK(Fran!$A33)," ",Fran!$A33)</f>
        <v xml:space="preserve"> </v>
      </c>
      <c r="EJ33" s="42" t="str">
        <f>IF(ISBLANK(Fran!$B33)," ",Fran!$B33)</f>
        <v xml:space="preserve"> </v>
      </c>
      <c r="EK33" s="192"/>
      <c r="EL33" s="193"/>
      <c r="EM33" s="194" t="str">
        <f t="shared" si="56"/>
        <v/>
      </c>
      <c r="EN33" s="195" t="str">
        <f t="shared" si="57"/>
        <v/>
      </c>
      <c r="EO33" s="193"/>
      <c r="EP33" s="193"/>
      <c r="EQ33" s="194" t="str">
        <f t="shared" si="58"/>
        <v/>
      </c>
      <c r="ER33" s="195" t="str">
        <f t="shared" si="59"/>
        <v/>
      </c>
      <c r="ES33" s="193"/>
      <c r="ET33" s="193"/>
      <c r="EU33" s="194" t="str">
        <f t="shared" si="60"/>
        <v/>
      </c>
      <c r="EV33" s="195" t="str">
        <f t="shared" si="61"/>
        <v/>
      </c>
      <c r="EW33" s="193"/>
      <c r="EX33" s="193"/>
      <c r="EY33" s="194" t="str">
        <f t="shared" si="62"/>
        <v/>
      </c>
      <c r="EZ33" s="195" t="str">
        <f t="shared" si="63"/>
        <v/>
      </c>
    </row>
    <row r="34" spans="1:156">
      <c r="A34" s="39" t="str">
        <f>IF(ISBLANK(Fran!A34)," ",Fran!A34)</f>
        <v xml:space="preserve"> </v>
      </c>
      <c r="B34" s="40" t="str">
        <f>IF(ISBLANK(Fran!B34)," ",Fran!B34)</f>
        <v xml:space="preserve"> </v>
      </c>
      <c r="C34" s="188"/>
      <c r="D34" s="189"/>
      <c r="E34" s="190" t="str">
        <f t="shared" si="0"/>
        <v/>
      </c>
      <c r="F34" s="191" t="str">
        <f t="shared" si="69"/>
        <v/>
      </c>
      <c r="G34" s="189"/>
      <c r="H34" s="189"/>
      <c r="I34" s="190" t="str">
        <f t="shared" si="2"/>
        <v/>
      </c>
      <c r="J34" s="191" t="str">
        <f t="shared" si="70"/>
        <v/>
      </c>
      <c r="K34" s="189"/>
      <c r="L34" s="189"/>
      <c r="M34" s="190" t="str">
        <f t="shared" si="68"/>
        <v/>
      </c>
      <c r="N34" s="191" t="str">
        <f t="shared" si="71"/>
        <v/>
      </c>
      <c r="O34" s="189"/>
      <c r="P34" s="189"/>
      <c r="Q34" s="190" t="str">
        <f t="shared" si="6"/>
        <v/>
      </c>
      <c r="R34" s="191" t="str">
        <f t="shared" si="7"/>
        <v/>
      </c>
      <c r="S34" s="189"/>
      <c r="T34" s="189"/>
      <c r="U34" s="190" t="str">
        <f t="shared" si="8"/>
        <v/>
      </c>
      <c r="V34" s="191" t="str">
        <f t="shared" si="72"/>
        <v/>
      </c>
      <c r="W34" s="106"/>
      <c r="X34" s="39" t="str">
        <f>IF(ISBLANK(Fran!A34)," ",Fran!A34)</f>
        <v xml:space="preserve"> </v>
      </c>
      <c r="Y34" s="40" t="str">
        <f>IF(ISBLANK(Fran!B34)," ",Fran!B34)</f>
        <v xml:space="preserve"> </v>
      </c>
      <c r="Z34" s="44"/>
      <c r="AA34" s="189"/>
      <c r="AB34" s="190" t="str">
        <f t="shared" si="10"/>
        <v/>
      </c>
      <c r="AC34" s="191" t="str">
        <f t="shared" si="11"/>
        <v/>
      </c>
      <c r="AD34" s="189"/>
      <c r="AE34" s="189"/>
      <c r="AF34" s="190" t="str">
        <f t="shared" si="12"/>
        <v/>
      </c>
      <c r="AG34" s="191" t="str">
        <f t="shared" si="13"/>
        <v/>
      </c>
      <c r="AH34" s="189"/>
      <c r="AI34" s="189"/>
      <c r="AJ34" s="190" t="str">
        <f t="shared" si="14"/>
        <v/>
      </c>
      <c r="AK34" s="191" t="str">
        <f t="shared" si="15"/>
        <v/>
      </c>
      <c r="AL34" s="189"/>
      <c r="AM34" s="189"/>
      <c r="AN34" s="190" t="str">
        <f t="shared" si="16"/>
        <v/>
      </c>
      <c r="AO34" s="191" t="str">
        <f t="shared" si="17"/>
        <v/>
      </c>
      <c r="AP34" s="189"/>
      <c r="AQ34" s="189"/>
      <c r="AR34" s="190" t="str">
        <f t="shared" si="18"/>
        <v/>
      </c>
      <c r="AS34" s="48" t="str">
        <f t="shared" si="73"/>
        <v/>
      </c>
      <c r="AT34" s="106"/>
      <c r="AU34" s="39" t="str">
        <f>IF(ISBLANK(Fran!X34)," ",Fran!X34)</f>
        <v/>
      </c>
      <c r="AV34" s="40" t="str">
        <f>IF(ISBLANK(Fran!Y34)," ",Fran!Y34)</f>
        <v/>
      </c>
      <c r="AW34" s="44"/>
      <c r="AX34" s="189"/>
      <c r="AY34" s="190" t="str">
        <f t="shared" si="19"/>
        <v/>
      </c>
      <c r="AZ34" s="191" t="str">
        <f t="shared" si="20"/>
        <v/>
      </c>
      <c r="BA34" s="189"/>
      <c r="BB34" s="189"/>
      <c r="BC34" s="190" t="str">
        <f t="shared" si="21"/>
        <v/>
      </c>
      <c r="BD34" s="191" t="str">
        <f t="shared" si="22"/>
        <v/>
      </c>
      <c r="BE34" s="189"/>
      <c r="BF34" s="189"/>
      <c r="BG34" s="190" t="str">
        <f t="shared" si="23"/>
        <v/>
      </c>
      <c r="BH34" s="191" t="str">
        <f t="shared" si="24"/>
        <v/>
      </c>
      <c r="BI34" s="189"/>
      <c r="BJ34" s="189"/>
      <c r="BK34" s="190" t="str">
        <f t="shared" si="25"/>
        <v/>
      </c>
      <c r="BL34" s="191" t="str">
        <f t="shared" si="26"/>
        <v/>
      </c>
      <c r="BM34" s="189"/>
      <c r="BN34" s="189"/>
      <c r="BO34" s="190" t="str">
        <f t="shared" si="27"/>
        <v/>
      </c>
      <c r="BP34" s="48" t="str">
        <f>IF(BO34=" "," ",IF(BO34="E"," ",IF(BO34="abs"," ",IF(BO34&gt;=75,"X",IF(BO34&gt;=50,"/",".")))))</f>
        <v/>
      </c>
      <c r="BQ34" s="106"/>
      <c r="BR34" s="39" t="str">
        <f>IF(ISBLANK(Fran!AU34)," ",Fran!AU34)</f>
        <v/>
      </c>
      <c r="BS34" s="40" t="str">
        <f>IF(ISBLANK(Fran!AV34)," ",Fran!AV34)</f>
        <v/>
      </c>
      <c r="BT34" s="44"/>
      <c r="BU34" s="189"/>
      <c r="BV34" s="190" t="str">
        <f t="shared" si="28"/>
        <v/>
      </c>
      <c r="BW34" s="191" t="str">
        <f t="shared" si="29"/>
        <v/>
      </c>
      <c r="BX34" s="189"/>
      <c r="BY34" s="189"/>
      <c r="BZ34" s="190" t="str">
        <f t="shared" si="30"/>
        <v/>
      </c>
      <c r="CA34" s="191" t="str">
        <f t="shared" si="31"/>
        <v/>
      </c>
      <c r="CB34" s="189"/>
      <c r="CC34" s="189"/>
      <c r="CD34" s="190" t="str">
        <f t="shared" si="32"/>
        <v/>
      </c>
      <c r="CE34" s="191" t="str">
        <f t="shared" si="33"/>
        <v/>
      </c>
      <c r="CF34" s="189"/>
      <c r="CG34" s="189"/>
      <c r="CH34" s="190" t="str">
        <f t="shared" si="34"/>
        <v/>
      </c>
      <c r="CI34" s="191" t="str">
        <f t="shared" si="35"/>
        <v/>
      </c>
      <c r="CJ34" s="189"/>
      <c r="CK34" s="189"/>
      <c r="CL34" s="190" t="str">
        <f t="shared" si="36"/>
        <v/>
      </c>
      <c r="CM34" s="48" t="str">
        <f>IF(CL34=" "," ",IF(CL34="E"," ",IF(CL34="abs"," ",IF(CL34&gt;=75,"X",IF(CL34&gt;=50,"/",".")))))</f>
        <v/>
      </c>
      <c r="CN34" s="106"/>
      <c r="CO34" s="39" t="str">
        <f>IF(ISBLANK(Fran!BR34)," ",Fran!BR34)</f>
        <v/>
      </c>
      <c r="CP34" s="40" t="str">
        <f>IF(ISBLANK(Fran!BS34)," ",Fran!BS34)</f>
        <v/>
      </c>
      <c r="CQ34" s="44"/>
      <c r="CR34" s="189"/>
      <c r="CS34" s="190" t="str">
        <f t="shared" si="37"/>
        <v/>
      </c>
      <c r="CT34" s="191" t="str">
        <f t="shared" si="38"/>
        <v/>
      </c>
      <c r="CU34" s="189"/>
      <c r="CV34" s="189"/>
      <c r="CW34" s="190" t="str">
        <f t="shared" si="39"/>
        <v/>
      </c>
      <c r="CX34" s="191" t="str">
        <f t="shared" si="40"/>
        <v/>
      </c>
      <c r="CY34" s="189"/>
      <c r="CZ34" s="189"/>
      <c r="DA34" s="190" t="str">
        <f t="shared" si="41"/>
        <v/>
      </c>
      <c r="DB34" s="191" t="str">
        <f t="shared" si="42"/>
        <v/>
      </c>
      <c r="DC34" s="189"/>
      <c r="DD34" s="189"/>
      <c r="DE34" s="190" t="str">
        <f t="shared" si="43"/>
        <v/>
      </c>
      <c r="DF34" s="191" t="str">
        <f t="shared" si="44"/>
        <v/>
      </c>
      <c r="DG34" s="189"/>
      <c r="DH34" s="189"/>
      <c r="DI34" s="190" t="str">
        <f t="shared" si="45"/>
        <v/>
      </c>
      <c r="DJ34" s="48" t="str">
        <f>IF(DI34=" "," ",IF(DI34="E"," ",IF(DI34="abs"," ",IF(DI34&gt;=75,"X",IF(DI34&gt;=50,"/",".")))))</f>
        <v/>
      </c>
      <c r="DK34" s="106"/>
      <c r="DL34" s="39" t="str">
        <f>IF(ISBLANK(Fran!$A34)," ",Fran!$A34)</f>
        <v xml:space="preserve"> </v>
      </c>
      <c r="DM34" s="40" t="str">
        <f>IF(ISBLANK(Fran!$B34)," ",Fran!$B34)</f>
        <v xml:space="preserve"> </v>
      </c>
      <c r="DN34" s="44"/>
      <c r="DO34" s="189"/>
      <c r="DP34" s="190" t="str">
        <f t="shared" si="46"/>
        <v/>
      </c>
      <c r="DQ34" s="191" t="str">
        <f t="shared" si="47"/>
        <v/>
      </c>
      <c r="DR34" s="189"/>
      <c r="DS34" s="189"/>
      <c r="DT34" s="190" t="str">
        <f t="shared" si="48"/>
        <v/>
      </c>
      <c r="DU34" s="191" t="str">
        <f t="shared" si="49"/>
        <v/>
      </c>
      <c r="DV34" s="189"/>
      <c r="DW34" s="189"/>
      <c r="DX34" s="190" t="str">
        <f t="shared" si="50"/>
        <v/>
      </c>
      <c r="DY34" s="191" t="str">
        <f t="shared" si="51"/>
        <v/>
      </c>
      <c r="DZ34" s="189"/>
      <c r="EA34" s="189"/>
      <c r="EB34" s="190" t="str">
        <f t="shared" si="52"/>
        <v/>
      </c>
      <c r="EC34" s="191" t="str">
        <f t="shared" si="53"/>
        <v/>
      </c>
      <c r="ED34" s="189"/>
      <c r="EE34" s="189"/>
      <c r="EF34" s="190" t="str">
        <f t="shared" si="54"/>
        <v/>
      </c>
      <c r="EG34" s="48" t="str">
        <f>IF(EF34=" "," ",IF(EF34="E"," ",IF(EF34="abs"," ",IF(EF34&gt;=75,"X",IF(EF34&gt;=50,"/",".")))))</f>
        <v/>
      </c>
      <c r="EH34" s="106"/>
      <c r="EI34" s="39" t="str">
        <f>IF(ISBLANK(Fran!$A34)," ",Fran!$A34)</f>
        <v xml:space="preserve"> </v>
      </c>
      <c r="EJ34" s="40" t="str">
        <f>IF(ISBLANK(Fran!$B34)," ",Fran!$B34)</f>
        <v xml:space="preserve"> </v>
      </c>
      <c r="EK34" s="188"/>
      <c r="EL34" s="189"/>
      <c r="EM34" s="190" t="str">
        <f t="shared" si="56"/>
        <v/>
      </c>
      <c r="EN34" s="191" t="str">
        <f t="shared" si="57"/>
        <v/>
      </c>
      <c r="EO34" s="189"/>
      <c r="EP34" s="189"/>
      <c r="EQ34" s="190" t="str">
        <f t="shared" si="58"/>
        <v/>
      </c>
      <c r="ER34" s="191" t="str">
        <f t="shared" si="59"/>
        <v/>
      </c>
      <c r="ES34" s="189"/>
      <c r="ET34" s="189"/>
      <c r="EU34" s="190" t="str">
        <f t="shared" si="60"/>
        <v/>
      </c>
      <c r="EV34" s="191" t="str">
        <f t="shared" si="61"/>
        <v/>
      </c>
      <c r="EW34" s="189"/>
      <c r="EX34" s="189"/>
      <c r="EY34" s="190" t="str">
        <f t="shared" si="62"/>
        <v/>
      </c>
      <c r="EZ34" s="191" t="str">
        <f t="shared" si="63"/>
        <v/>
      </c>
    </row>
    <row r="35" spans="1:156">
      <c r="A35" s="41" t="str">
        <f>IF(ISBLANK(Fran!A35)," ",Fran!A35)</f>
        <v xml:space="preserve"> </v>
      </c>
      <c r="B35" s="42" t="str">
        <f>IF(ISBLANK(Fran!B35)," ",Fran!B35)</f>
        <v xml:space="preserve"> </v>
      </c>
      <c r="C35" s="192"/>
      <c r="D35" s="193"/>
      <c r="E35" s="194" t="str">
        <f t="shared" si="0"/>
        <v/>
      </c>
      <c r="F35" s="195" t="str">
        <f t="shared" si="69"/>
        <v/>
      </c>
      <c r="G35" s="193"/>
      <c r="H35" s="193"/>
      <c r="I35" s="194" t="str">
        <f t="shared" si="2"/>
        <v/>
      </c>
      <c r="J35" s="195" t="str">
        <f t="shared" si="70"/>
        <v/>
      </c>
      <c r="K35" s="193"/>
      <c r="L35" s="193"/>
      <c r="M35" s="194" t="str">
        <f t="shared" si="68"/>
        <v/>
      </c>
      <c r="N35" s="195" t="str">
        <f t="shared" si="71"/>
        <v/>
      </c>
      <c r="O35" s="193"/>
      <c r="P35" s="193"/>
      <c r="Q35" s="194" t="str">
        <f t="shared" si="6"/>
        <v/>
      </c>
      <c r="R35" s="195" t="str">
        <f t="shared" si="7"/>
        <v/>
      </c>
      <c r="S35" s="193"/>
      <c r="T35" s="193"/>
      <c r="U35" s="194" t="str">
        <f t="shared" si="8"/>
        <v/>
      </c>
      <c r="V35" s="195" t="str">
        <f t="shared" si="72"/>
        <v/>
      </c>
      <c r="W35" s="106"/>
      <c r="X35" s="41" t="str">
        <f>IF(ISBLANK(Fran!A35)," ",Fran!A35)</f>
        <v xml:space="preserve"> </v>
      </c>
      <c r="Y35" s="42" t="str">
        <f>IF(ISBLANK(Fran!B35)," ",Fran!B35)</f>
        <v xml:space="preserve"> </v>
      </c>
      <c r="Z35" s="45"/>
      <c r="AA35" s="193"/>
      <c r="AB35" s="194" t="str">
        <f t="shared" si="10"/>
        <v/>
      </c>
      <c r="AC35" s="195" t="str">
        <f t="shared" si="11"/>
        <v/>
      </c>
      <c r="AD35" s="193"/>
      <c r="AE35" s="193"/>
      <c r="AF35" s="194" t="str">
        <f t="shared" si="12"/>
        <v/>
      </c>
      <c r="AG35" s="195" t="str">
        <f t="shared" si="13"/>
        <v/>
      </c>
      <c r="AH35" s="193"/>
      <c r="AI35" s="193"/>
      <c r="AJ35" s="194" t="str">
        <f t="shared" si="14"/>
        <v/>
      </c>
      <c r="AK35" s="195" t="str">
        <f t="shared" si="15"/>
        <v/>
      </c>
      <c r="AL35" s="193"/>
      <c r="AM35" s="193"/>
      <c r="AN35" s="194" t="str">
        <f t="shared" si="16"/>
        <v/>
      </c>
      <c r="AO35" s="195" t="str">
        <f t="shared" si="17"/>
        <v/>
      </c>
      <c r="AP35" s="193"/>
      <c r="AQ35" s="193"/>
      <c r="AR35" s="194" t="str">
        <f t="shared" si="18"/>
        <v/>
      </c>
      <c r="AS35" s="49" t="str">
        <f t="shared" si="73"/>
        <v/>
      </c>
      <c r="AT35" s="106"/>
      <c r="AU35" s="41" t="str">
        <f>IF(ISBLANK(Fran!X35)," ",Fran!X35)</f>
        <v/>
      </c>
      <c r="AV35" s="42" t="str">
        <f>IF(ISBLANK(Fran!Y35)," ",Fran!Y35)</f>
        <v/>
      </c>
      <c r="AW35" s="45"/>
      <c r="AX35" s="193"/>
      <c r="AY35" s="194" t="str">
        <f t="shared" si="19"/>
        <v/>
      </c>
      <c r="AZ35" s="195" t="str">
        <f t="shared" si="20"/>
        <v/>
      </c>
      <c r="BA35" s="193"/>
      <c r="BB35" s="193"/>
      <c r="BC35" s="194" t="str">
        <f t="shared" si="21"/>
        <v/>
      </c>
      <c r="BD35" s="195" t="str">
        <f t="shared" si="22"/>
        <v/>
      </c>
      <c r="BE35" s="193"/>
      <c r="BF35" s="193"/>
      <c r="BG35" s="194" t="str">
        <f t="shared" si="23"/>
        <v/>
      </c>
      <c r="BH35" s="195" t="str">
        <f t="shared" si="24"/>
        <v/>
      </c>
      <c r="BI35" s="193"/>
      <c r="BJ35" s="193"/>
      <c r="BK35" s="194" t="str">
        <f t="shared" si="25"/>
        <v/>
      </c>
      <c r="BL35" s="195" t="str">
        <f t="shared" si="26"/>
        <v/>
      </c>
      <c r="BM35" s="193"/>
      <c r="BN35" s="193"/>
      <c r="BO35" s="194" t="str">
        <f t="shared" si="27"/>
        <v/>
      </c>
      <c r="BP35" s="49" t="str">
        <f>IF(BO35=" "," ",IF(BO35="E"," ",IF(BO35="abs"," ",IF(BO35&gt;=75,"X",IF(BO35&gt;=50,"/",".")))))</f>
        <v/>
      </c>
      <c r="BQ35" s="106"/>
      <c r="BR35" s="41" t="str">
        <f>IF(ISBLANK(Fran!AU35)," ",Fran!AU35)</f>
        <v/>
      </c>
      <c r="BS35" s="42" t="str">
        <f>IF(ISBLANK(Fran!AV35)," ",Fran!AV35)</f>
        <v/>
      </c>
      <c r="BT35" s="45"/>
      <c r="BU35" s="193"/>
      <c r="BV35" s="194" t="str">
        <f t="shared" si="28"/>
        <v/>
      </c>
      <c r="BW35" s="195" t="str">
        <f t="shared" si="29"/>
        <v/>
      </c>
      <c r="BX35" s="193"/>
      <c r="BY35" s="193"/>
      <c r="BZ35" s="194" t="str">
        <f t="shared" si="30"/>
        <v/>
      </c>
      <c r="CA35" s="195" t="str">
        <f t="shared" si="31"/>
        <v/>
      </c>
      <c r="CB35" s="193"/>
      <c r="CC35" s="193"/>
      <c r="CD35" s="194" t="str">
        <f t="shared" si="32"/>
        <v/>
      </c>
      <c r="CE35" s="195" t="str">
        <f t="shared" si="33"/>
        <v/>
      </c>
      <c r="CF35" s="193"/>
      <c r="CG35" s="193"/>
      <c r="CH35" s="194" t="str">
        <f t="shared" si="34"/>
        <v/>
      </c>
      <c r="CI35" s="195" t="str">
        <f t="shared" si="35"/>
        <v/>
      </c>
      <c r="CJ35" s="193"/>
      <c r="CK35" s="193"/>
      <c r="CL35" s="194" t="str">
        <f t="shared" si="36"/>
        <v/>
      </c>
      <c r="CM35" s="49" t="str">
        <f>IF(CL35=" "," ",IF(CL35="E"," ",IF(CL35="abs"," ",IF(CL35&gt;=75,"X",IF(CL35&gt;=50,"/",".")))))</f>
        <v/>
      </c>
      <c r="CN35" s="106"/>
      <c r="CO35" s="41" t="str">
        <f>IF(ISBLANK(Fran!BR35)," ",Fran!BR35)</f>
        <v/>
      </c>
      <c r="CP35" s="42" t="str">
        <f>IF(ISBLANK(Fran!BS35)," ",Fran!BS35)</f>
        <v/>
      </c>
      <c r="CQ35" s="45"/>
      <c r="CR35" s="193"/>
      <c r="CS35" s="194" t="str">
        <f t="shared" si="37"/>
        <v/>
      </c>
      <c r="CT35" s="195" t="str">
        <f t="shared" si="38"/>
        <v/>
      </c>
      <c r="CU35" s="193"/>
      <c r="CV35" s="193"/>
      <c r="CW35" s="194" t="str">
        <f t="shared" si="39"/>
        <v/>
      </c>
      <c r="CX35" s="195" t="str">
        <f t="shared" si="40"/>
        <v/>
      </c>
      <c r="CY35" s="193"/>
      <c r="CZ35" s="193"/>
      <c r="DA35" s="194" t="str">
        <f t="shared" si="41"/>
        <v/>
      </c>
      <c r="DB35" s="195" t="str">
        <f t="shared" si="42"/>
        <v/>
      </c>
      <c r="DC35" s="193"/>
      <c r="DD35" s="193"/>
      <c r="DE35" s="194" t="str">
        <f t="shared" si="43"/>
        <v/>
      </c>
      <c r="DF35" s="195" t="str">
        <f t="shared" si="44"/>
        <v/>
      </c>
      <c r="DG35" s="193"/>
      <c r="DH35" s="193"/>
      <c r="DI35" s="194" t="str">
        <f t="shared" si="45"/>
        <v/>
      </c>
      <c r="DJ35" s="49" t="str">
        <f>IF(DI35=" "," ",IF(DI35="E"," ",IF(DI35="abs"," ",IF(DI35&gt;=75,"X",IF(DI35&gt;=50,"/",".")))))</f>
        <v/>
      </c>
      <c r="DK35" s="106"/>
      <c r="DL35" s="41" t="str">
        <f>IF(ISBLANK(Fran!$A35)," ",Fran!$A35)</f>
        <v xml:space="preserve"> </v>
      </c>
      <c r="DM35" s="42" t="str">
        <f>IF(ISBLANK(Fran!$B35)," ",Fran!$B35)</f>
        <v xml:space="preserve"> </v>
      </c>
      <c r="DN35" s="45"/>
      <c r="DO35" s="193"/>
      <c r="DP35" s="194" t="str">
        <f t="shared" si="46"/>
        <v/>
      </c>
      <c r="DQ35" s="195" t="str">
        <f t="shared" si="47"/>
        <v/>
      </c>
      <c r="DR35" s="193"/>
      <c r="DS35" s="193"/>
      <c r="DT35" s="194" t="str">
        <f t="shared" si="48"/>
        <v/>
      </c>
      <c r="DU35" s="195" t="str">
        <f t="shared" si="49"/>
        <v/>
      </c>
      <c r="DV35" s="193"/>
      <c r="DW35" s="193"/>
      <c r="DX35" s="194" t="str">
        <f t="shared" si="50"/>
        <v/>
      </c>
      <c r="DY35" s="195" t="str">
        <f t="shared" si="51"/>
        <v/>
      </c>
      <c r="DZ35" s="193"/>
      <c r="EA35" s="193"/>
      <c r="EB35" s="194" t="str">
        <f t="shared" si="52"/>
        <v/>
      </c>
      <c r="EC35" s="195" t="str">
        <f t="shared" si="53"/>
        <v/>
      </c>
      <c r="ED35" s="193"/>
      <c r="EE35" s="193"/>
      <c r="EF35" s="194" t="str">
        <f t="shared" si="54"/>
        <v/>
      </c>
      <c r="EG35" s="49" t="str">
        <f>IF(EF35=" "," ",IF(EF35="E"," ",IF(EF35="abs"," ",IF(EF35&gt;=75,"X",IF(EF35&gt;=50,"/",".")))))</f>
        <v/>
      </c>
      <c r="EH35" s="106"/>
      <c r="EI35" s="41" t="str">
        <f>IF(ISBLANK(Fran!$A35)," ",Fran!$A35)</f>
        <v xml:space="preserve"> </v>
      </c>
      <c r="EJ35" s="42" t="str">
        <f>IF(ISBLANK(Fran!$B35)," ",Fran!$B35)</f>
        <v xml:space="preserve"> </v>
      </c>
      <c r="EK35" s="192"/>
      <c r="EL35" s="193"/>
      <c r="EM35" s="194" t="str">
        <f t="shared" si="56"/>
        <v/>
      </c>
      <c r="EN35" s="195" t="str">
        <f t="shared" si="57"/>
        <v/>
      </c>
      <c r="EO35" s="193"/>
      <c r="EP35" s="193"/>
      <c r="EQ35" s="194" t="str">
        <f t="shared" si="58"/>
        <v/>
      </c>
      <c r="ER35" s="195" t="str">
        <f t="shared" si="59"/>
        <v/>
      </c>
      <c r="ES35" s="193"/>
      <c r="ET35" s="193"/>
      <c r="EU35" s="194" t="str">
        <f t="shared" si="60"/>
        <v/>
      </c>
      <c r="EV35" s="195" t="str">
        <f t="shared" si="61"/>
        <v/>
      </c>
      <c r="EW35" s="193"/>
      <c r="EX35" s="193"/>
      <c r="EY35" s="194" t="str">
        <f t="shared" si="62"/>
        <v/>
      </c>
      <c r="EZ35" s="195" t="str">
        <f t="shared" si="63"/>
        <v/>
      </c>
    </row>
  </sheetData>
  <sheetProtection selectLockedCells="1"/>
  <mergeCells count="164">
    <mergeCell ref="BC4:BD4"/>
    <mergeCell ref="BG4:BH4"/>
    <mergeCell ref="BK4:BL4"/>
    <mergeCell ref="BO4:BP4"/>
    <mergeCell ref="BV4:BW4"/>
    <mergeCell ref="BZ4:CA4"/>
    <mergeCell ref="CD4:CE4"/>
    <mergeCell ref="CH4:CI4"/>
    <mergeCell ref="BJ1:BJ4"/>
    <mergeCell ref="BX1:BX4"/>
    <mergeCell ref="BM1:BM4"/>
    <mergeCell ref="BF1:BF4"/>
    <mergeCell ref="BI1:BI4"/>
    <mergeCell ref="DX1:DY3"/>
    <mergeCell ref="EB1:EC3"/>
    <mergeCell ref="DL2:DM2"/>
    <mergeCell ref="DL3:DM3"/>
    <mergeCell ref="DL1:DM1"/>
    <mergeCell ref="DN1:DN4"/>
    <mergeCell ref="DO1:DO4"/>
    <mergeCell ref="DR1:DR4"/>
    <mergeCell ref="DS1:DS4"/>
    <mergeCell ref="DV1:DV4"/>
    <mergeCell ref="DW1:DW4"/>
    <mergeCell ref="DP4:DQ4"/>
    <mergeCell ref="DT4:DU4"/>
    <mergeCell ref="DX4:DY4"/>
    <mergeCell ref="EB4:EC4"/>
    <mergeCell ref="DL4:DM4"/>
    <mergeCell ref="CW1:CX3"/>
    <mergeCell ref="DA1:DB3"/>
    <mergeCell ref="DE1:DF3"/>
    <mergeCell ref="DI1:DJ3"/>
    <mergeCell ref="DP1:DQ3"/>
    <mergeCell ref="DT1:DU3"/>
    <mergeCell ref="CY1:CY4"/>
    <mergeCell ref="CZ1:CZ4"/>
    <mergeCell ref="DC1:DC4"/>
    <mergeCell ref="DD1:DD4"/>
    <mergeCell ref="DG1:DG4"/>
    <mergeCell ref="DH1:DH4"/>
    <mergeCell ref="CW4:CX4"/>
    <mergeCell ref="DA4:DB4"/>
    <mergeCell ref="DE4:DF4"/>
    <mergeCell ref="DI4:DJ4"/>
    <mergeCell ref="EQ1:ER3"/>
    <mergeCell ref="EU1:EV3"/>
    <mergeCell ref="AY1:AZ3"/>
    <mergeCell ref="BC1:BD3"/>
    <mergeCell ref="BG1:BH3"/>
    <mergeCell ref="BK1:BL3"/>
    <mergeCell ref="BO1:BP3"/>
    <mergeCell ref="BV1:BW3"/>
    <mergeCell ref="BZ1:CA3"/>
    <mergeCell ref="CD1:CE3"/>
    <mergeCell ref="CH1:CI3"/>
    <mergeCell ref="CF1:CF4"/>
    <mergeCell ref="BR1:BS1"/>
    <mergeCell ref="BT1:BT4"/>
    <mergeCell ref="BU1:BU4"/>
    <mergeCell ref="BY1:BY4"/>
    <mergeCell ref="CC1:CC4"/>
    <mergeCell ref="BR2:BS2"/>
    <mergeCell ref="BR3:BS3"/>
    <mergeCell ref="BR4:BS4"/>
    <mergeCell ref="BB1:BB4"/>
    <mergeCell ref="BN1:BN4"/>
    <mergeCell ref="CB1:CB4"/>
    <mergeCell ref="BE1:BE4"/>
    <mergeCell ref="EY1:EZ3"/>
    <mergeCell ref="EM4:EN4"/>
    <mergeCell ref="EQ4:ER4"/>
    <mergeCell ref="EU4:EV4"/>
    <mergeCell ref="EY4:EZ4"/>
    <mergeCell ref="DZ1:DZ4"/>
    <mergeCell ref="EA1:EA4"/>
    <mergeCell ref="ED1:ED4"/>
    <mergeCell ref="EE1:EE4"/>
    <mergeCell ref="EF1:EG3"/>
    <mergeCell ref="EF4:EG4"/>
    <mergeCell ref="EW1:EW4"/>
    <mergeCell ref="EX1:EX4"/>
    <mergeCell ref="EI2:EJ2"/>
    <mergeCell ref="EI3:EJ3"/>
    <mergeCell ref="EI4:EJ4"/>
    <mergeCell ref="EI1:EJ1"/>
    <mergeCell ref="EK1:EK4"/>
    <mergeCell ref="EL1:EL4"/>
    <mergeCell ref="EO1:EO4"/>
    <mergeCell ref="EP1:EP4"/>
    <mergeCell ref="ES1:ES4"/>
    <mergeCell ref="ET1:ET4"/>
    <mergeCell ref="EM1:EN3"/>
    <mergeCell ref="A1:B1"/>
    <mergeCell ref="A3:B3"/>
    <mergeCell ref="A4:B4"/>
    <mergeCell ref="A2:B2"/>
    <mergeCell ref="C1:C4"/>
    <mergeCell ref="G1:G4"/>
    <mergeCell ref="H1:H4"/>
    <mergeCell ref="K1:K4"/>
    <mergeCell ref="E1:F3"/>
    <mergeCell ref="I1:J3"/>
    <mergeCell ref="E4:F4"/>
    <mergeCell ref="I4:J4"/>
    <mergeCell ref="L1:L4"/>
    <mergeCell ref="D1:D4"/>
    <mergeCell ref="Z1:Z4"/>
    <mergeCell ref="AA1:AA4"/>
    <mergeCell ref="O1:O4"/>
    <mergeCell ref="P1:P4"/>
    <mergeCell ref="X1:Y1"/>
    <mergeCell ref="X2:Y2"/>
    <mergeCell ref="X3:Y3"/>
    <mergeCell ref="X4:Y4"/>
    <mergeCell ref="S1:S4"/>
    <mergeCell ref="T1:T4"/>
    <mergeCell ref="M1:N3"/>
    <mergeCell ref="Q1:R3"/>
    <mergeCell ref="U1:V3"/>
    <mergeCell ref="AB1:AC3"/>
    <mergeCell ref="M4:N4"/>
    <mergeCell ref="Q4:R4"/>
    <mergeCell ref="U4:V4"/>
    <mergeCell ref="AB4:AC4"/>
    <mergeCell ref="AM1:AM4"/>
    <mergeCell ref="AP1:AP4"/>
    <mergeCell ref="AQ1:AQ4"/>
    <mergeCell ref="AD1:AD4"/>
    <mergeCell ref="AH1:AH4"/>
    <mergeCell ref="AI1:AI4"/>
    <mergeCell ref="AL1:AL4"/>
    <mergeCell ref="AE1:AE4"/>
    <mergeCell ref="AF1:AG3"/>
    <mergeCell ref="AJ1:AK3"/>
    <mergeCell ref="AN1:AO3"/>
    <mergeCell ref="AR1:AS3"/>
    <mergeCell ref="AF4:AG4"/>
    <mergeCell ref="AJ4:AK4"/>
    <mergeCell ref="AN4:AO4"/>
    <mergeCell ref="AR4:AS4"/>
    <mergeCell ref="AW1:AW4"/>
    <mergeCell ref="AX1:AX4"/>
    <mergeCell ref="BA1:BA4"/>
    <mergeCell ref="AU2:AV2"/>
    <mergeCell ref="AU3:AV3"/>
    <mergeCell ref="AU4:AV4"/>
    <mergeCell ref="AU1:AV1"/>
    <mergeCell ref="AY4:AZ4"/>
    <mergeCell ref="CJ1:CJ4"/>
    <mergeCell ref="CG1:CG4"/>
    <mergeCell ref="CK1:CK4"/>
    <mergeCell ref="CO1:CP1"/>
    <mergeCell ref="CU1:CU4"/>
    <mergeCell ref="CV1:CV4"/>
    <mergeCell ref="CO2:CP2"/>
    <mergeCell ref="CO3:CP3"/>
    <mergeCell ref="CO4:CP4"/>
    <mergeCell ref="CQ1:CQ4"/>
    <mergeCell ref="CR1:CR4"/>
    <mergeCell ref="CL1:CM3"/>
    <mergeCell ref="CL4:CM4"/>
    <mergeCell ref="CS1:CT3"/>
    <mergeCell ref="CS4:CT4"/>
  </mergeCells>
  <printOptions horizontalCentered="1"/>
  <pageMargins left="0.25" right="0.25" top="0.21" bottom="0.09" header="0.11" footer="0.09"/>
  <pageSetup paperSize="9" orientation="landscape" r:id="rId1"/>
  <colBreaks count="1" manualBreakCount="1">
    <brk id="160" max="34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3"/>
  <dimension ref="A1:H378"/>
  <sheetViews>
    <sheetView zoomScaleSheetLayoutView="70" workbookViewId="0">
      <pane xSplit="1" ySplit="5" topLeftCell="B6" activePane="bottomRight" state="frozen"/>
      <selection activeCell="A2" sqref="A2"/>
      <selection pane="topRight" activeCell="A2" sqref="A2"/>
      <selection pane="bottomLeft" activeCell="A2" sqref="A2"/>
      <selection pane="bottomRight" activeCell="A76" sqref="A76:XFD76"/>
    </sheetView>
  </sheetViews>
  <sheetFormatPr baseColWidth="10" defaultColWidth="11.44140625" defaultRowHeight="30" customHeight="1"/>
  <cols>
    <col min="1" max="1" width="6.5546875" style="4" customWidth="1"/>
    <col min="2" max="2" width="82.109375" style="38" customWidth="1"/>
    <col min="3" max="3" width="4.33203125" style="4" customWidth="1"/>
    <col min="4" max="4" width="4.33203125" style="21" customWidth="1"/>
    <col min="5" max="5" width="13.5546875" style="31" customWidth="1"/>
    <col min="6" max="6" width="10.88671875" style="4" customWidth="1"/>
    <col min="7" max="16384" width="11.44140625" style="4"/>
  </cols>
  <sheetData>
    <row r="1" spans="1:8" s="21" customFormat="1" ht="30" customHeight="1">
      <c r="A1" s="30"/>
      <c r="B1" s="63"/>
      <c r="C1" s="31"/>
      <c r="D1" s="31"/>
      <c r="E1" s="31"/>
    </row>
    <row r="2" spans="1:8" ht="30" customHeight="1">
      <c r="A2" s="30"/>
      <c r="B2" s="64" t="s">
        <v>5</v>
      </c>
      <c r="C2" s="257" t="s">
        <v>63</v>
      </c>
      <c r="D2" s="257"/>
      <c r="E2" s="257"/>
      <c r="H2" s="30"/>
    </row>
    <row r="3" spans="1:8" ht="30" customHeight="1">
      <c r="A3" s="30"/>
      <c r="B3" s="65"/>
      <c r="C3" s="31"/>
      <c r="D3" s="31"/>
    </row>
    <row r="4" spans="1:8" ht="30" customHeight="1">
      <c r="A4" s="30"/>
      <c r="B4" s="65" t="s">
        <v>4</v>
      </c>
      <c r="C4" s="258" t="str">
        <f>IF(ISBLANK(C2)," ",IF(ISERROR(VLOOKUP($C$2,Fran!A6:B35,1,FALSE))=TRUE,"Erreur !",VLOOKUP($C$2,Fran!A6:B35,2,FALSE)))</f>
        <v>Prénom 1</v>
      </c>
      <c r="D4" s="258"/>
      <c r="E4" s="258"/>
      <c r="H4"/>
    </row>
    <row r="5" spans="1:8" s="26" customFormat="1" ht="30" customHeight="1">
      <c r="A5" s="30"/>
      <c r="B5" s="66"/>
      <c r="C5" s="67"/>
      <c r="D5" s="67"/>
      <c r="E5" s="31"/>
    </row>
    <row r="6" spans="1:8" s="26" customFormat="1" ht="30" customHeight="1">
      <c r="A6" s="30">
        <v>25</v>
      </c>
      <c r="B6" s="261" t="str">
        <f>IF(ISERROR(VLOOKUP(C2,Fran!A6:B35,1,FALSE))=TRUE," ",VLOOKUP(C2,Fran!A6:B35,1,FALSE)&amp;"  "&amp;VLOOKUP(C2,Fran!A6:B35,2,FALSE))</f>
        <v>Nom 1  Prénom 1</v>
      </c>
      <c r="C6" s="261"/>
      <c r="D6" s="261"/>
      <c r="E6" s="31"/>
    </row>
    <row r="7" spans="1:8" ht="30" customHeight="1" thickBot="1">
      <c r="A7" s="30"/>
      <c r="B7" s="108" t="s">
        <v>68</v>
      </c>
      <c r="C7" s="109"/>
      <c r="D7" s="70"/>
      <c r="E7" s="31">
        <v>30</v>
      </c>
    </row>
    <row r="8" spans="1:8" ht="30" customHeight="1">
      <c r="B8" s="259" t="s">
        <v>67</v>
      </c>
      <c r="C8" s="260"/>
      <c r="D8" s="267" t="str">
        <f>Fran!A2&amp;" - "&amp;Fran!A4</f>
        <v>C2 - 1er Trimestre</v>
      </c>
      <c r="E8" s="31">
        <v>30</v>
      </c>
    </row>
    <row r="9" spans="1:8" ht="30" customHeight="1">
      <c r="A9" s="101">
        <v>1</v>
      </c>
      <c r="B9" s="196" t="s">
        <v>69</v>
      </c>
      <c r="C9" s="125" t="str">
        <f>IF(ISERROR(VLOOKUP($C$2,Fran!$A$6:$LT$35,1,FALSE))=TRUE," ",IF(ISBLANK(VLOOKUP($C$2,Fran!$A$6:$LT$35,6,FALSE))," ",VLOOKUP($C$2,Fran!$A$6:$LT$35,6,FALSE)))</f>
        <v>.</v>
      </c>
      <c r="D9" s="267"/>
      <c r="E9" s="31">
        <v>25</v>
      </c>
    </row>
    <row r="10" spans="1:8" ht="30" customHeight="1">
      <c r="A10" s="101">
        <v>2</v>
      </c>
      <c r="B10" s="196" t="s">
        <v>70</v>
      </c>
      <c r="C10" s="125" t="str">
        <f>IF(ISERROR(VLOOKUP($C$2,Fran!$A$6:$LT$35,1,FALSE))=TRUE," ",IF(ISBLANK(VLOOKUP($C$2,Fran!$A$6:$LT$35,10,FALSE))," ",VLOOKUP($C$2,Fran!$A$6:$LT$35,10,FALSE)))</f>
        <v/>
      </c>
      <c r="D10" s="267"/>
      <c r="E10" s="31">
        <v>25</v>
      </c>
    </row>
    <row r="11" spans="1:8" ht="30" customHeight="1">
      <c r="A11" s="101">
        <v>3</v>
      </c>
      <c r="B11" s="197" t="s">
        <v>71</v>
      </c>
      <c r="C11" s="125" t="str">
        <f>IF(ISERROR(VLOOKUP($C$2,Fran!$A$6:$LT$35,1,FALSE))=TRUE," ",IF(ISBLANK(VLOOKUP($C$2,Fran!$A$6:$LT$35,14,FALSE))," ",VLOOKUP($C$2,Fran!$A$6:$LT$35,14,FALSE)))</f>
        <v/>
      </c>
      <c r="D11" s="267"/>
      <c r="E11" s="31">
        <v>25</v>
      </c>
    </row>
    <row r="12" spans="1:8" ht="30" customHeight="1">
      <c r="A12" s="101">
        <v>4</v>
      </c>
      <c r="B12" s="197" t="s">
        <v>72</v>
      </c>
      <c r="C12" s="125" t="str">
        <f>IF(ISERROR(VLOOKUP($C$2,Fran!$A$6:$LT$35,1,FALSE))=TRUE," ",IF(ISBLANK(VLOOKUP($C$2,Fran!$A$6:$LT$35,18,FALSE))," ",VLOOKUP($C$2,Fran!$A$6:$LT$35,18,FALSE)))</f>
        <v/>
      </c>
      <c r="D12" s="267"/>
      <c r="E12" s="31">
        <v>30</v>
      </c>
    </row>
    <row r="13" spans="1:8" ht="30" customHeight="1" thickBot="1">
      <c r="A13" s="101">
        <v>5</v>
      </c>
      <c r="B13" s="198" t="s">
        <v>73</v>
      </c>
      <c r="C13" s="125" t="str">
        <f>IF(ISERROR(VLOOKUP($C$2,Fran!$A$6:$LT$35,1,FALSE))=TRUE," ",IF(ISBLANK(VLOOKUP($C$2,Fran!$A$6:$LT$35,22,FALSE))," ",VLOOKUP($C$2,Fran!$A$6:$LT$35,22,FALSE)))</f>
        <v/>
      </c>
      <c r="D13" s="267"/>
      <c r="E13" s="31">
        <v>25</v>
      </c>
    </row>
    <row r="14" spans="1:8" s="21" customFormat="1" ht="30" customHeight="1">
      <c r="A14" s="101"/>
      <c r="B14" s="259" t="s">
        <v>74</v>
      </c>
      <c r="C14" s="260"/>
      <c r="D14" s="267"/>
      <c r="E14" s="31">
        <v>30</v>
      </c>
    </row>
    <row r="15" spans="1:8" ht="30" customHeight="1">
      <c r="A15" s="101">
        <v>6</v>
      </c>
      <c r="B15" s="196" t="s">
        <v>92</v>
      </c>
      <c r="C15" s="125" t="str">
        <f>IF(ISERROR(VLOOKUP($C$2,Fran!$A$6:$LT$35,1,FALSE))=TRUE," ",IF(ISBLANK(VLOOKUP($C$2,Fran!$A$6:$LT$35,29,FALSE))," ",VLOOKUP($C$2,Fran!$A$6:$LT$35,29,FALSE)))</f>
        <v/>
      </c>
      <c r="D15" s="267"/>
      <c r="E15" s="31">
        <v>25</v>
      </c>
    </row>
    <row r="16" spans="1:8" ht="30" customHeight="1">
      <c r="A16" s="101">
        <v>7</v>
      </c>
      <c r="B16" s="196" t="s">
        <v>93</v>
      </c>
      <c r="C16" s="125" t="str">
        <f>IF(ISERROR(VLOOKUP($C$2,Fran!$A$6:$LT$35,1,FALSE))=TRUE," ",IF(ISBLANK(VLOOKUP($C$2,Fran!$A$6:$LT$35,33,FALSE))," ",VLOOKUP($C$2,Fran!$A$6:$LT$35,33,FALSE)))</f>
        <v/>
      </c>
      <c r="D16" s="267"/>
      <c r="E16" s="31">
        <v>25</v>
      </c>
    </row>
    <row r="17" spans="1:5" ht="30" customHeight="1">
      <c r="A17" s="101">
        <v>8</v>
      </c>
      <c r="B17" s="196" t="s">
        <v>75</v>
      </c>
      <c r="C17" s="125" t="str">
        <f>IF(ISERROR(VLOOKUP($C$2,Fran!$A$6:$LT$35,1,FALSE))=TRUE," ",IF(ISBLANK(VLOOKUP($C$2,Fran!$A$6:$LT$35,37,FALSE))," ",VLOOKUP($C$2,Fran!$A$6:$LT$35,37,FALSE)))</f>
        <v/>
      </c>
      <c r="D17" s="267"/>
      <c r="E17" s="31">
        <v>25</v>
      </c>
    </row>
    <row r="18" spans="1:5" ht="30" customHeight="1">
      <c r="A18" s="101">
        <v>9</v>
      </c>
      <c r="B18" s="196" t="s">
        <v>76</v>
      </c>
      <c r="C18" s="126" t="str">
        <f>IF(ISERROR(VLOOKUP($C$2,Fran!$A$6:$LT$35,1,FALSE))=TRUE," ",IF(ISBLANK(VLOOKUP($C$2,Fran!$A$6:$LT$35,41,FALSE))," ",VLOOKUP($C$2,Fran!$A$6:$LT$35,41,FALSE)))</f>
        <v/>
      </c>
      <c r="D18" s="267"/>
      <c r="E18" s="31">
        <v>25</v>
      </c>
    </row>
    <row r="19" spans="1:5" ht="30" customHeight="1">
      <c r="A19" s="101">
        <v>10</v>
      </c>
      <c r="B19" s="196" t="s">
        <v>77</v>
      </c>
      <c r="C19" s="127" t="str">
        <f>IF(ISERROR(VLOOKUP($C$2,Fran!$A$6:$LT$35,1,FALSE))=TRUE," ",IF(ISBLANK(VLOOKUP($C$2,Fran!$A$6:$LT$35,45,FALSE))," ",VLOOKUP($C$2,Fran!$A$6:$LT$35,45,FALSE)))</f>
        <v/>
      </c>
      <c r="D19" s="267"/>
      <c r="E19" s="31">
        <v>25</v>
      </c>
    </row>
    <row r="20" spans="1:5" ht="30" customHeight="1">
      <c r="A20" s="101">
        <v>11</v>
      </c>
      <c r="B20" s="196" t="s">
        <v>78</v>
      </c>
      <c r="C20" s="127" t="str">
        <f>IF(ISERROR(VLOOKUP($C$2,Fran!$A$6:$LT$35,1,FALSE))=TRUE," ",IF(ISBLANK(VLOOKUP($C$2,Fran!$A$6:$LT$35,52,FALSE))," ",VLOOKUP($C$2,Fran!$A$6:$LT$35,52,FALSE)))</f>
        <v/>
      </c>
      <c r="D20" s="267"/>
      <c r="E20" s="31">
        <v>25</v>
      </c>
    </row>
    <row r="21" spans="1:5" ht="30" customHeight="1">
      <c r="A21" s="101">
        <v>12</v>
      </c>
      <c r="B21" s="196" t="s">
        <v>79</v>
      </c>
      <c r="C21" s="127" t="str">
        <f>IF(ISERROR(VLOOKUP($C$2,Fran!$A$6:$LT$35,1,FALSE))=TRUE," ",IF(ISBLANK(VLOOKUP($C$2,Fran!$A$6:$LT$35,56,FALSE))," ",VLOOKUP($C$2,Fran!$A$6:$LT$35,56,FALSE)))</f>
        <v/>
      </c>
      <c r="D21" s="267"/>
      <c r="E21" s="31">
        <v>25</v>
      </c>
    </row>
    <row r="22" spans="1:5" ht="30" customHeight="1">
      <c r="A22" s="101">
        <v>13</v>
      </c>
      <c r="B22" s="196" t="s">
        <v>80</v>
      </c>
      <c r="C22" s="127" t="str">
        <f>IF(ISERROR(VLOOKUP($C$2,Fran!$A$6:$LT$35,1,FALSE))=TRUE," ",IF(ISBLANK(VLOOKUP($C$2,Fran!$A$6:$LT$35,60,FALSE))," ",VLOOKUP($C$2,Fran!$A$6:$LT$35,60,FALSE)))</f>
        <v/>
      </c>
      <c r="D22" s="267"/>
      <c r="E22" s="31">
        <v>25</v>
      </c>
    </row>
    <row r="23" spans="1:5" ht="30" customHeight="1">
      <c r="A23" s="101">
        <v>14</v>
      </c>
      <c r="B23" s="196" t="s">
        <v>81</v>
      </c>
      <c r="C23" s="127" t="str">
        <f>IF(ISERROR(VLOOKUP($C$2,Fran!$A$6:$LT$35,1,FALSE))=TRUE," ",IF(ISBLANK(VLOOKUP($C$2,Fran!$A$6:$LT$35,64,FALSE))," ",VLOOKUP($C$2,Fran!$A$6:$LT$35,64,FALSE)))</f>
        <v/>
      </c>
      <c r="D23" s="267"/>
      <c r="E23" s="31">
        <v>25</v>
      </c>
    </row>
    <row r="24" spans="1:5" s="21" customFormat="1" ht="30" customHeight="1">
      <c r="A24" s="101">
        <v>15</v>
      </c>
      <c r="B24" s="196" t="s">
        <v>82</v>
      </c>
      <c r="C24" s="128" t="str">
        <f>IF(ISERROR(VLOOKUP($C$2,Fran!$A$6:$LT$35,1,FALSE))=TRUE," ",IF(ISBLANK(VLOOKUP($C$2,Fran!$A$6:$LT$35,68,FALSE))," ",VLOOKUP($C$2,Fran!$A$6:$LT$35,68,FALSE)))</f>
        <v/>
      </c>
      <c r="D24" s="267"/>
      <c r="E24" s="31">
        <v>25</v>
      </c>
    </row>
    <row r="25" spans="1:5" s="21" customFormat="1" ht="30" customHeight="1">
      <c r="A25" s="101">
        <v>16</v>
      </c>
      <c r="B25" s="196" t="s">
        <v>83</v>
      </c>
      <c r="C25" s="127" t="str">
        <f>IF(ISERROR(VLOOKUP($C$2,Fran!$A$6:$LT$35,1,FALSE))=TRUE," ",IF(ISBLANK(VLOOKUP($C$2,Fran!$A$6:$LT$35,75,FALSE))," ",VLOOKUP($C$2,Fran!$A$6:$LT$35,75,FALSE)))</f>
        <v/>
      </c>
      <c r="D25" s="267"/>
      <c r="E25" s="31">
        <v>25</v>
      </c>
    </row>
    <row r="26" spans="1:5" s="21" customFormat="1" ht="30" customHeight="1">
      <c r="A26" s="101">
        <v>17</v>
      </c>
      <c r="B26" s="196" t="s">
        <v>84</v>
      </c>
      <c r="C26" s="127" t="str">
        <f>IF(ISERROR(VLOOKUP($C$2,Fran!$A$6:$LT$35,1,FALSE))=TRUE," ",IF(ISBLANK(VLOOKUP($C$2,Fran!$A$6:$LT$35,79,FALSE))," ",VLOOKUP($C$2,Fran!$A$6:$LT$35,79,FALSE)))</f>
        <v/>
      </c>
      <c r="D26" s="267"/>
      <c r="E26" s="31">
        <v>25</v>
      </c>
    </row>
    <row r="27" spans="1:5" s="21" customFormat="1" ht="30" customHeight="1">
      <c r="A27" s="101">
        <v>18</v>
      </c>
      <c r="B27" s="196" t="s">
        <v>85</v>
      </c>
      <c r="C27" s="127" t="str">
        <f>IF(ISERROR(VLOOKUP($C$2,Fran!$A$6:$LT$35,1,FALSE))=TRUE," ",IF(ISBLANK(VLOOKUP($C$2,Fran!$A$6:$LT$35,83,FALSE))," ",VLOOKUP($C$2,Fran!$A$6:$LT$35,83,FALSE)))</f>
        <v/>
      </c>
      <c r="D27" s="267"/>
      <c r="E27" s="31">
        <v>25</v>
      </c>
    </row>
    <row r="28" spans="1:5" s="21" customFormat="1" ht="30" customHeight="1">
      <c r="A28" s="101">
        <v>19</v>
      </c>
      <c r="B28" s="196" t="s">
        <v>86</v>
      </c>
      <c r="C28" s="127" t="str">
        <f>IF(ISERROR(VLOOKUP($C$2,Fran!$A$6:$LT$35,1,FALSE))=TRUE," ",IF(ISBLANK(VLOOKUP($C$2,Fran!$A$6:$LT$35,87,FALSE))," ",VLOOKUP($C$2,Fran!$A$6:$LT$35,87,FALSE)))</f>
        <v/>
      </c>
      <c r="D28" s="267"/>
      <c r="E28" s="31">
        <v>25</v>
      </c>
    </row>
    <row r="29" spans="1:5" s="21" customFormat="1" ht="30" customHeight="1">
      <c r="A29" s="101">
        <v>20</v>
      </c>
      <c r="B29" s="197" t="s">
        <v>87</v>
      </c>
      <c r="C29" s="127" t="str">
        <f>IF(ISERROR(VLOOKUP($C$2,Fran!$A$6:$LT$35,1,FALSE))=TRUE," ",IF(ISBLANK(VLOOKUP($C$2,Fran!$A$6:$LT$35,91,FALSE))," ",VLOOKUP($C$2,Fran!$A$6:$LT$35,91,FALSE)))</f>
        <v/>
      </c>
      <c r="D29" s="267"/>
      <c r="E29" s="31">
        <v>25</v>
      </c>
    </row>
    <row r="30" spans="1:5" s="21" customFormat="1" ht="30" customHeight="1">
      <c r="A30" s="101">
        <v>21</v>
      </c>
      <c r="B30" s="197" t="s">
        <v>88</v>
      </c>
      <c r="C30" s="127" t="str">
        <f>IF(ISERROR(VLOOKUP($C$2,Fran!$A$6:$LT$35,1,FALSE))=TRUE," ",IF(ISBLANK(VLOOKUP($C$2,Fran!$A$6:$LT$35,98,FALSE))," ",VLOOKUP($C$2,Fran!$A$6:$LT$35,98,FALSE)))</f>
        <v/>
      </c>
      <c r="D30" s="267"/>
      <c r="E30" s="31">
        <v>30</v>
      </c>
    </row>
    <row r="31" spans="1:5" s="21" customFormat="1" ht="30" customHeight="1">
      <c r="A31" s="101">
        <v>22</v>
      </c>
      <c r="B31" s="197" t="s">
        <v>89</v>
      </c>
      <c r="C31" s="127" t="str">
        <f>IF(ISERROR(VLOOKUP($C$2,Fran!$A$6:$LT$35,1,FALSE))=TRUE," ",IF(ISBLANK(VLOOKUP($C$2,Fran!$A$6:$LT$35,102,FALSE))," ",VLOOKUP($C$2,Fran!$A$6:$LT$35,102,FALSE)))</f>
        <v/>
      </c>
      <c r="D31" s="267"/>
      <c r="E31" s="31">
        <v>25</v>
      </c>
    </row>
    <row r="32" spans="1:5" s="21" customFormat="1" ht="30" customHeight="1">
      <c r="A32" s="101">
        <v>23</v>
      </c>
      <c r="B32" s="197" t="s">
        <v>90</v>
      </c>
      <c r="C32" s="127" t="str">
        <f>IF(ISERROR(VLOOKUP($C$2,Fran!$A$6:$LT$35,1,FALSE))=TRUE," ",IF(ISBLANK(VLOOKUP($C$2,Fran!$A$6:$LT$35,106,FALSE))," ",VLOOKUP($C$2,Fran!$A$6:$LT$35,106,FALSE)))</f>
        <v/>
      </c>
      <c r="D32" s="267"/>
      <c r="E32" s="31">
        <v>25</v>
      </c>
    </row>
    <row r="33" spans="1:5" ht="30" customHeight="1" thickBot="1">
      <c r="A33" s="101">
        <v>24</v>
      </c>
      <c r="B33" s="198" t="s">
        <v>91</v>
      </c>
      <c r="C33" s="127" t="str">
        <f>IF(ISERROR(VLOOKUP($C$2,Fran!$A$6:$LT$35,1,FALSE))=TRUE," ",IF(ISBLANK(VLOOKUP($C$2,Fran!$A$6:$LT$35,110,FALSE))," ",VLOOKUP($C$2,Fran!$A$6:$LT$35,110,FALSE)))</f>
        <v/>
      </c>
      <c r="D33" s="267"/>
      <c r="E33" s="31">
        <v>50</v>
      </c>
    </row>
    <row r="34" spans="1:5" s="21" customFormat="1" ht="30" customHeight="1">
      <c r="A34" s="101"/>
      <c r="B34" s="259" t="s">
        <v>94</v>
      </c>
      <c r="C34" s="260"/>
      <c r="D34" s="71"/>
      <c r="E34" s="31">
        <v>30</v>
      </c>
    </row>
    <row r="35" spans="1:5" ht="30" customHeight="1">
      <c r="A35" s="101">
        <v>25</v>
      </c>
      <c r="B35" s="196" t="s">
        <v>95</v>
      </c>
      <c r="C35" s="127" t="str">
        <f>IF(ISERROR(VLOOKUP($C$2,Fran!$A$6:$LT$35,1,FALSE))=TRUE," ",IF(ISBLANK(VLOOKUP($C$2,Fran!$A$6:$LT$35,114,FALSE))," ",VLOOKUP($C$2,Fran!$A$6:$LT$35,114,FALSE)))</f>
        <v/>
      </c>
      <c r="D35" s="72"/>
      <c r="E35" s="31">
        <v>25</v>
      </c>
    </row>
    <row r="36" spans="1:5" ht="30" customHeight="1">
      <c r="A36" s="101">
        <v>26</v>
      </c>
      <c r="B36" s="196" t="s">
        <v>96</v>
      </c>
      <c r="C36" s="127" t="str">
        <f>IF(ISERROR(VLOOKUP($C$2,Fran!$A$6:$LT$35,1,FALSE))=TRUE," ",IF(ISBLANK(VLOOKUP($C$2,Fran!$A$6:$LT$35,121,FALSE))," ",VLOOKUP($C$2,Fran!$A$6:$LT$35,121,FALSE)))</f>
        <v/>
      </c>
      <c r="D36" s="71"/>
      <c r="E36" s="31">
        <v>25</v>
      </c>
    </row>
    <row r="37" spans="1:5" ht="30" customHeight="1">
      <c r="A37" s="101">
        <v>27</v>
      </c>
      <c r="B37" s="196" t="s">
        <v>97</v>
      </c>
      <c r="C37" s="129" t="str">
        <f>IF(ISERROR(VLOOKUP($C$2,Fran!$A$6:$LT$35,1,FALSE))=TRUE," ",IF(ISBLANK(VLOOKUP($C$2,Fran!$A$6:$LT$35,125,FALSE))," ",VLOOKUP($C$2,Fran!$A$6:$LT$35,125,FALSE)))</f>
        <v/>
      </c>
      <c r="D37" s="71"/>
      <c r="E37" s="31">
        <v>25</v>
      </c>
    </row>
    <row r="38" spans="1:5" ht="30" customHeight="1">
      <c r="A38" s="101">
        <v>28</v>
      </c>
      <c r="B38" s="197" t="s">
        <v>98</v>
      </c>
      <c r="C38" s="130" t="str">
        <f>IF(ISERROR(VLOOKUP($C$2,Fran!$A$6:$LT$35,1,FALSE))=TRUE," ",IF(ISBLANK(VLOOKUP($C$2,Fran!$A$6:$LT$35,129,FALSE))," ",VLOOKUP($C$2,Fran!$A$6:$LT$35,129,FALSE)))</f>
        <v/>
      </c>
      <c r="D38" s="71"/>
      <c r="E38" s="31">
        <v>30</v>
      </c>
    </row>
    <row r="39" spans="1:5" ht="30" customHeight="1">
      <c r="A39" s="101">
        <v>29</v>
      </c>
      <c r="B39" s="196" t="s">
        <v>99</v>
      </c>
      <c r="C39" s="130" t="str">
        <f>IF(ISERROR(VLOOKUP($C$2,Fran!$A$6:$LT$35,1,FALSE))=TRUE," ",IF(ISBLANK(VLOOKUP($C$2,Fran!$A$6:$LT$35,133,FALSE))," ",VLOOKUP($C$2,Fran!$A$6:$LT$35,133,FALSE)))</f>
        <v/>
      </c>
      <c r="D39" s="71"/>
      <c r="E39" s="31">
        <v>25</v>
      </c>
    </row>
    <row r="40" spans="1:5" s="21" customFormat="1" ht="30" customHeight="1">
      <c r="A40" s="101">
        <v>30</v>
      </c>
      <c r="B40" s="196" t="s">
        <v>100</v>
      </c>
      <c r="C40" s="130" t="str">
        <f>IF(ISERROR(VLOOKUP($C$2,Fran!$A$6:$LT$35,1,FALSE))=TRUE," ",IF(ISBLANK(VLOOKUP($C$2,Fran!$A$6:$LT$35,137,FALSE))," ",VLOOKUP($C$2,Fran!$A$6:$LT$35,137,FALSE)))</f>
        <v/>
      </c>
      <c r="D40" s="71"/>
      <c r="E40" s="31">
        <v>25</v>
      </c>
    </row>
    <row r="41" spans="1:5" ht="30" customHeight="1">
      <c r="A41" s="101">
        <v>31</v>
      </c>
      <c r="B41" s="196" t="s">
        <v>101</v>
      </c>
      <c r="C41" s="131" t="str">
        <f>IF(ISERROR(VLOOKUP($C$2,Fran!$A$6:$LT$35,1,FALSE))=TRUE," ",IF(ISBLANK(VLOOKUP($C$2,Fran!$A$6:$LT$35,144,FALSE))," ",VLOOKUP($C$2,Fran!$A$6:$LT$35,144,FALSE)))</f>
        <v/>
      </c>
      <c r="D41" s="71"/>
      <c r="E41" s="31">
        <v>25</v>
      </c>
    </row>
    <row r="42" spans="1:5" ht="30" customHeight="1">
      <c r="A42" s="101">
        <v>32</v>
      </c>
      <c r="B42" s="197" t="s">
        <v>102</v>
      </c>
      <c r="C42" s="129" t="str">
        <f>IF(ISERROR(VLOOKUP($C$2,Fran!$A$6:$LT$35,1,FALSE))=TRUE," ",IF(ISBLANK(VLOOKUP($C$2,Fran!$A$6:$LT$35,148,FALSE))," ",VLOOKUP($C$2,Fran!$A$6:$LT$35,148,FALSE)))</f>
        <v/>
      </c>
      <c r="D42" s="71"/>
      <c r="E42" s="31">
        <v>25</v>
      </c>
    </row>
    <row r="43" spans="1:5" ht="30" customHeight="1" thickBot="1">
      <c r="A43" s="101">
        <v>33</v>
      </c>
      <c r="B43" s="198" t="s">
        <v>103</v>
      </c>
      <c r="C43" s="130" t="str">
        <f>IF(ISERROR(VLOOKUP($C$2,Fran!$A$6:$LT$35,1,FALSE))=TRUE," ",IF(ISBLANK(VLOOKUP($C$2,Fran!$A$6:$LT$35,152,FALSE))," ",VLOOKUP($C$2,Fran!$A$6:$LT$35,152,FALSE)))</f>
        <v/>
      </c>
      <c r="D43" s="71"/>
      <c r="E43" s="31">
        <v>25</v>
      </c>
    </row>
    <row r="44" spans="1:5" s="21" customFormat="1" ht="30" customHeight="1">
      <c r="A44" s="101"/>
      <c r="B44" s="263" t="s">
        <v>104</v>
      </c>
      <c r="C44" s="264"/>
      <c r="D44" s="71"/>
      <c r="E44" s="31">
        <v>30</v>
      </c>
    </row>
    <row r="45" spans="1:5" ht="30" customHeight="1">
      <c r="A45" s="101">
        <v>34</v>
      </c>
      <c r="B45" s="199" t="s">
        <v>105</v>
      </c>
      <c r="C45" s="130" t="str">
        <f>IF(ISERROR(VLOOKUP($C$2,Fran!$A$6:$LT$35,1,FALSE))=TRUE," ",IF(ISBLANK(VLOOKUP($C$2,Fran!$A$6:$LT$35,156,FALSE))," ",VLOOKUP($C$2,Fran!$A$6:$LT$35,156,FALSE)))</f>
        <v/>
      </c>
      <c r="D45" s="71"/>
      <c r="E45" s="31">
        <v>25</v>
      </c>
    </row>
    <row r="46" spans="1:5" ht="30" customHeight="1">
      <c r="A46" s="101">
        <v>35</v>
      </c>
      <c r="B46" s="199" t="s">
        <v>106</v>
      </c>
      <c r="C46" s="130" t="str">
        <f>IF(ISERROR(VLOOKUP($C$2,Fran!$A$6:$LT$35,1,FALSE))=TRUE," ",IF(ISBLANK(VLOOKUP($C$2,Fran!$A$6:$LT$35,160,FALSE))," ",VLOOKUP($C$2,Fran!$A$6:$LT$35,160,FALSE)))</f>
        <v/>
      </c>
      <c r="D46" s="72"/>
      <c r="E46" s="31">
        <v>25</v>
      </c>
    </row>
    <row r="47" spans="1:5" ht="30" customHeight="1">
      <c r="A47" s="101">
        <v>36</v>
      </c>
      <c r="B47" s="199" t="s">
        <v>107</v>
      </c>
      <c r="C47" s="130" t="str">
        <f>IF(ISERROR(VLOOKUP($C$2,Fran!$A$6:$LT$35,1,FALSE))=TRUE," ",IF(ISBLANK(VLOOKUP($C$2,Fran!$A$6:$LT$35,167,FALSE))," ",VLOOKUP($C$2,Fran!$A$6:$LT$35,167,FALSE)))</f>
        <v/>
      </c>
      <c r="D47" s="71"/>
      <c r="E47" s="31">
        <v>25</v>
      </c>
    </row>
    <row r="48" spans="1:5" ht="30" customHeight="1" thickBot="1">
      <c r="A48" s="101">
        <v>37</v>
      </c>
      <c r="B48" s="199" t="s">
        <v>108</v>
      </c>
      <c r="C48" s="132" t="str">
        <f>IF(ISERROR(VLOOKUP($C$2,Fran!$A$6:$LT$35,1,FALSE))=TRUE," ",IF(ISBLANK(VLOOKUP($C$2,Fran!$A$6:$LT$35,171,FALSE))," ",VLOOKUP($C$2,Fran!$A$6:$LT$35,171,FALSE)))</f>
        <v/>
      </c>
      <c r="D48" s="71"/>
      <c r="E48" s="31">
        <v>25</v>
      </c>
    </row>
    <row r="49" spans="1:5" ht="30" customHeight="1">
      <c r="A49" s="101">
        <v>38</v>
      </c>
      <c r="B49" s="200" t="s">
        <v>109</v>
      </c>
      <c r="C49" s="130" t="str">
        <f>IF(ISERROR(VLOOKUP($C$2,Fran!$A$6:$LT$35,1,FALSE))=TRUE," ",IF(ISBLANK(VLOOKUP($C$2,Fran!$A$6:$LT$35,175,FALSE))," ",VLOOKUP($C$2,Fran!$A$6:$LT$35,175,FALSE)))</f>
        <v/>
      </c>
      <c r="D49" s="71"/>
      <c r="E49" s="31">
        <v>25</v>
      </c>
    </row>
    <row r="50" spans="1:5" ht="30" customHeight="1">
      <c r="A50" s="101">
        <v>39</v>
      </c>
      <c r="B50" s="200" t="s">
        <v>110</v>
      </c>
      <c r="C50" s="130" t="str">
        <f>IF(ISERROR(VLOOKUP($C$2,Fran!$A$6:$LT$35,1,FALSE))=TRUE," ",IF(ISBLANK(VLOOKUP($C$2,Fran!$A$6:$LT$35,179,FALSE))," ",VLOOKUP($C$2,Fran!$A$6:$LT$35,179,FALSE)))</f>
        <v/>
      </c>
      <c r="D50" s="71"/>
      <c r="E50" s="31">
        <v>25</v>
      </c>
    </row>
    <row r="51" spans="1:5" ht="30" customHeight="1">
      <c r="A51" s="101">
        <v>40</v>
      </c>
      <c r="B51" s="200" t="s">
        <v>111</v>
      </c>
      <c r="C51" s="130" t="str">
        <f>IF(ISERROR(VLOOKUP($C$2,Fran!$A$6:$LT$35,1,FALSE))=TRUE," ",IF(ISBLANK(VLOOKUP($C$2,Fran!$A$6:$LT$35,183,FALSE))," ",VLOOKUP($C$2,Fran!$A$6:$LT$35,183,FALSE)))</f>
        <v/>
      </c>
      <c r="D51" s="71"/>
      <c r="E51" s="31">
        <v>25</v>
      </c>
    </row>
    <row r="52" spans="1:5" ht="30" customHeight="1" thickBot="1">
      <c r="A52" s="101">
        <v>41</v>
      </c>
      <c r="B52" s="201" t="s">
        <v>112</v>
      </c>
      <c r="C52" s="133" t="str">
        <f>IF(ISERROR(VLOOKUP($C$2,Fran!$A$6:$LT$35,1,FALSE))=TRUE," ",IF(ISBLANK(VLOOKUP($C$2,Fran!$A$6:$LT$35,190,FALSE))," ",VLOOKUP($C$2,Fran!$A$6:$LT$35,190,FALSE)))</f>
        <v/>
      </c>
      <c r="D52" s="71"/>
      <c r="E52" s="31">
        <v>25</v>
      </c>
    </row>
    <row r="53" spans="1:5" ht="30" customHeight="1">
      <c r="A53" s="101"/>
      <c r="B53" s="265" t="s">
        <v>113</v>
      </c>
      <c r="C53" s="266"/>
      <c r="D53" s="71"/>
      <c r="E53" s="31">
        <v>30</v>
      </c>
    </row>
    <row r="54" spans="1:5" ht="30" customHeight="1">
      <c r="A54" s="101">
        <v>42</v>
      </c>
      <c r="B54" s="202" t="s">
        <v>114</v>
      </c>
      <c r="C54" s="130" t="str">
        <f>IF(ISERROR(VLOOKUP($C$2,Fran!$A$6:$LT$35,1,FALSE))=TRUE," ",IF(ISBLANK(VLOOKUP($C$2,Fran!$A$6:$LT$35,194,FALSE))," ",VLOOKUP($C$2,Fran!$A$6:$LT$35,194,FALSE)))</f>
        <v/>
      </c>
      <c r="D54" s="72"/>
      <c r="E54" s="31">
        <v>25</v>
      </c>
    </row>
    <row r="55" spans="1:5" ht="30" customHeight="1">
      <c r="A55" s="101">
        <v>43</v>
      </c>
      <c r="B55" s="202" t="s">
        <v>115</v>
      </c>
      <c r="C55" s="130" t="str">
        <f>IF(ISERROR(VLOOKUP($C$2,Fran!$A$6:$LT$35,1,FALSE))=TRUE," ",IF(ISBLANK(VLOOKUP($C$2,Fran!$A$6:$LT$35,198,FALSE))," ",VLOOKUP($C$2,Fran!$A$6:$LT$35,198,FALSE)))</f>
        <v/>
      </c>
      <c r="D55" s="71"/>
      <c r="E55" s="31">
        <v>25</v>
      </c>
    </row>
    <row r="56" spans="1:5" ht="30" customHeight="1">
      <c r="A56" s="101">
        <v>44</v>
      </c>
      <c r="B56" s="202" t="s">
        <v>116</v>
      </c>
      <c r="C56" s="130" t="str">
        <f>IF(ISERROR(VLOOKUP($C$2,Fran!$A$6:$LT$35,1,FALSE))=TRUE," ",IF(ISBLANK(VLOOKUP($C$2,Fran!$A$6:$LT$35,202,FALSE))," ",VLOOKUP($C$2,Fran!$A$6:$LT$35,202,FALSE)))</f>
        <v/>
      </c>
      <c r="D56" s="71"/>
      <c r="E56" s="31">
        <v>25</v>
      </c>
    </row>
    <row r="57" spans="1:5" ht="30" customHeight="1">
      <c r="A57" s="101">
        <v>45</v>
      </c>
      <c r="B57" s="202" t="s">
        <v>117</v>
      </c>
      <c r="C57" s="130" t="str">
        <f>IF(ISERROR(VLOOKUP($C$2,Fran!$A$6:$LT$35,1,FALSE))=TRUE," ",IF(ISBLANK(VLOOKUP($C$2,Fran!$A$6:$LT$35,206,FALSE))," ",VLOOKUP($C$2,Fran!$A$6:$LT$35,206,FALSE)))</f>
        <v/>
      </c>
      <c r="D57" s="71"/>
      <c r="E57" s="31">
        <v>25</v>
      </c>
    </row>
    <row r="58" spans="1:5" ht="30" customHeight="1">
      <c r="A58" s="101">
        <v>46</v>
      </c>
      <c r="B58" s="202" t="s">
        <v>118</v>
      </c>
      <c r="C58" s="130" t="str">
        <f>IF(ISERROR(VLOOKUP($C$2,Fran!$A$6:$LT$35,1,FALSE))=TRUE," ",IF(ISBLANK(VLOOKUP($C$2,Fran!$A$6:$LT$35,213,FALSE))," ",VLOOKUP($C$2,Fran!$A$6:$LT$35,213,FALSE)))</f>
        <v/>
      </c>
      <c r="D58" s="71"/>
      <c r="E58" s="31">
        <v>25</v>
      </c>
    </row>
    <row r="59" spans="1:5" ht="30" customHeight="1">
      <c r="A59" s="101">
        <v>47</v>
      </c>
      <c r="B59" s="202" t="s">
        <v>119</v>
      </c>
      <c r="C59" s="130" t="str">
        <f>IF(ISERROR(VLOOKUP($C$2,Fran!$A$6:$LT$35,1,FALSE))=TRUE," ",IF(ISBLANK(VLOOKUP($C$2,Fran!$A$6:$LT$35,217,FALSE))," ",VLOOKUP($C$2,Fran!$A$6:$LT$35,217,FALSE)))</f>
        <v/>
      </c>
      <c r="D59" s="71"/>
      <c r="E59" s="31">
        <v>25</v>
      </c>
    </row>
    <row r="60" spans="1:5" ht="30" customHeight="1">
      <c r="A60" s="101">
        <v>48</v>
      </c>
      <c r="B60" s="203" t="s">
        <v>120</v>
      </c>
      <c r="C60" s="130" t="str">
        <f>IF(ISERROR(VLOOKUP($C$2,Fran!$A$6:$LT$35,1,FALSE))=TRUE," ",IF(ISBLANK(VLOOKUP($C$2,Fran!$A$6:$LT$35,221,FALSE))," ",VLOOKUP($C$2,Fran!$A$6:$LT$35,221,FALSE)))</f>
        <v/>
      </c>
      <c r="D60" s="71"/>
      <c r="E60" s="31">
        <v>30</v>
      </c>
    </row>
    <row r="61" spans="1:5" ht="30" customHeight="1" thickBot="1">
      <c r="A61" s="101">
        <v>49</v>
      </c>
      <c r="B61" s="203" t="s">
        <v>121</v>
      </c>
      <c r="C61" s="133" t="str">
        <f>IF(ISERROR(VLOOKUP($C$2,Fran!$A$6:$LT$35,1,FALSE))=TRUE," ",IF(ISBLANK(VLOOKUP($C$2,Fran!$A$6:$LT$35,225,FALSE))," ",VLOOKUP($C$2,Fran!$A$6:$LT$35,225,FALSE)))</f>
        <v/>
      </c>
      <c r="D61" s="71"/>
      <c r="E61" s="31">
        <v>25</v>
      </c>
    </row>
    <row r="62" spans="1:5" ht="30" customHeight="1">
      <c r="A62" s="101">
        <v>50</v>
      </c>
      <c r="B62" s="204" t="s">
        <v>122</v>
      </c>
      <c r="C62" s="130" t="str">
        <f>IF(ISERROR(VLOOKUP($C$2,Fran!$A$6:$LT$35,1,FALSE))=TRUE," ",IF(ISBLANK(VLOOKUP($C$2,Fran!$A$6:$LT$35,229,FALSE))," ",VLOOKUP($C$2,Fran!$A$6:$LT$35,229,FALSE)))</f>
        <v/>
      </c>
      <c r="D62" s="71"/>
      <c r="E62" s="31">
        <v>25</v>
      </c>
    </row>
    <row r="63" spans="1:5" ht="30" customHeight="1">
      <c r="A63" s="101">
        <v>51</v>
      </c>
      <c r="B63" s="204" t="s">
        <v>123</v>
      </c>
      <c r="C63" s="130" t="str">
        <f>IF(ISERROR(VLOOKUP($C$2,Fran!$A$6:$LT$35,1,FALSE))=TRUE," ",IF(ISBLANK(VLOOKUP($C$2,Fran!$A$6:$LT$35,236,FALSE))," ",VLOOKUP($C$2,Fran!$A$6:$LT$35,236,FALSE)))</f>
        <v/>
      </c>
      <c r="D63" s="71"/>
      <c r="E63" s="31">
        <v>25</v>
      </c>
    </row>
    <row r="64" spans="1:5" ht="30" customHeight="1">
      <c r="A64" s="101">
        <v>52</v>
      </c>
      <c r="B64" s="204" t="s">
        <v>124</v>
      </c>
      <c r="C64" s="130" t="str">
        <f>IF(ISERROR(VLOOKUP($C$2,Fran!$A$6:$LT$35,1,FALSE))=TRUE," ",IF(ISBLANK(VLOOKUP($C$2,Fran!$A$6:$LT$35,240,FALSE))," ",VLOOKUP($C$2,Fran!$A$6:$LT$35,240,FALSE)))</f>
        <v/>
      </c>
      <c r="D64" s="71"/>
      <c r="E64" s="31">
        <v>25</v>
      </c>
    </row>
    <row r="65" spans="1:5" ht="30" customHeight="1">
      <c r="A65" s="101">
        <v>53</v>
      </c>
      <c r="B65" s="204" t="s">
        <v>125</v>
      </c>
      <c r="C65" s="130" t="str">
        <f>IF(ISERROR(VLOOKUP($C$2,Fran!$A$6:$LT$35,1,FALSE))=TRUE," ",IF(ISBLANK(VLOOKUP($C$2,Fran!$A$6:$LT$35,244,FALSE))," ",VLOOKUP($C$2,Fran!$A$6:$LT$35,244,FALSE)))</f>
        <v/>
      </c>
      <c r="D65" s="71"/>
      <c r="E65" s="31">
        <v>25</v>
      </c>
    </row>
    <row r="66" spans="1:5" ht="30" customHeight="1">
      <c r="A66" s="101">
        <v>54</v>
      </c>
      <c r="B66" s="204" t="s">
        <v>126</v>
      </c>
      <c r="C66" s="130" t="str">
        <f>IF(ISERROR(VLOOKUP($C$2,Fran!$A$6:$LT$35,1,FALSE))=TRUE," ",IF(ISBLANK(VLOOKUP($C$2,Fran!$A$6:$LT$35,248,FALSE))," ",VLOOKUP($C$2,Fran!$A$6:$LT$35,248,FALSE)))</f>
        <v/>
      </c>
      <c r="D66" s="71"/>
      <c r="E66" s="31">
        <v>25</v>
      </c>
    </row>
    <row r="67" spans="1:5" ht="30" customHeight="1">
      <c r="A67" s="101">
        <v>55</v>
      </c>
      <c r="B67" s="204" t="s">
        <v>127</v>
      </c>
      <c r="C67" s="130" t="str">
        <f>IF(ISERROR(VLOOKUP($C$2,Fran!$A$6:$LT$35,1,FALSE))=TRUE," ",IF(ISBLANK(VLOOKUP($C$2,Fran!$A$6:$LT$35,252,FALSE))," ",VLOOKUP($C$2,Fran!$A$6:$LT$35,252,FALSE)))</f>
        <v/>
      </c>
      <c r="D67" s="71"/>
      <c r="E67" s="31">
        <v>25</v>
      </c>
    </row>
    <row r="68" spans="1:5" ht="30" customHeight="1">
      <c r="A68" s="101">
        <v>56</v>
      </c>
      <c r="B68" s="204" t="s">
        <v>128</v>
      </c>
      <c r="C68" s="130" t="str">
        <f>IF(ISERROR(VLOOKUP($C$2,Fran!$A$6:$LT$35,1,FALSE))=TRUE," ",IF(ISBLANK(VLOOKUP($C$2,Fran!$A$6:$LT$35,259,FALSE))," ",VLOOKUP($C$2,Fran!$A$6:$LT$35,259,FALSE)))</f>
        <v/>
      </c>
      <c r="D68" s="71"/>
      <c r="E68" s="31">
        <v>25</v>
      </c>
    </row>
    <row r="69" spans="1:5" ht="30" customHeight="1">
      <c r="A69" s="101">
        <v>57</v>
      </c>
      <c r="B69" s="204" t="s">
        <v>129</v>
      </c>
      <c r="C69" s="130" t="str">
        <f>IF(ISERROR(VLOOKUP($C$2,Fran!$A$6:$LT$35,1,FALSE))=TRUE," ",IF(ISBLANK(VLOOKUP($C$2,Fran!$A$6:$LT$35,263,FALSE))," ",VLOOKUP($C$2,Fran!$A$6:$LT$35,263,FALSE)))</f>
        <v/>
      </c>
      <c r="D69" s="71"/>
      <c r="E69" s="31">
        <v>25</v>
      </c>
    </row>
    <row r="70" spans="1:5" ht="30" customHeight="1">
      <c r="A70" s="101">
        <v>58</v>
      </c>
      <c r="B70" s="204" t="s">
        <v>130</v>
      </c>
      <c r="C70" s="130" t="str">
        <f>IF(ISERROR(VLOOKUP($C$2,Fran!$A$6:$LT$35,1,FALSE))=TRUE," ",IF(ISBLANK(VLOOKUP($C$2,Fran!$A$6:$LT$35,267,FALSE))," ",VLOOKUP($C$2,Fran!$A$6:$LT$35,267,FALSE)))</f>
        <v/>
      </c>
      <c r="D70" s="71"/>
      <c r="E70" s="31">
        <v>25</v>
      </c>
    </row>
    <row r="71" spans="1:5" ht="30" customHeight="1" thickBot="1">
      <c r="A71" s="101">
        <v>59</v>
      </c>
      <c r="B71" s="204" t="s">
        <v>131</v>
      </c>
      <c r="C71" s="133" t="str">
        <f>IF(ISERROR(VLOOKUP($C$2,Fran!$A$6:$LT$35,1,FALSE))=TRUE," ",IF(ISBLANK(VLOOKUP($C$2,Fran!$A$6:$LT$35,271,FALSE))," ",VLOOKUP($C$2,Fran!$A$6:$LT$35,271,FALSE)))</f>
        <v/>
      </c>
      <c r="D71" s="71"/>
      <c r="E71" s="31">
        <v>25</v>
      </c>
    </row>
    <row r="72" spans="1:5" ht="30" customHeight="1">
      <c r="A72" s="101">
        <v>60</v>
      </c>
      <c r="B72" s="204" t="s">
        <v>132</v>
      </c>
      <c r="C72" s="130" t="str">
        <f>IF(ISERROR(VLOOKUP($C$2,Fran!$A$6:$LT$35,1,FALSE))=TRUE," ",IF(ISBLANK(VLOOKUP($C$2,Fran!$A$6:$LT$35,275,FALSE))," ",VLOOKUP($C$2,Fran!$A$6:$LT$35,275,FALSE)))</f>
        <v/>
      </c>
      <c r="D72" s="262"/>
      <c r="E72" s="31">
        <v>25</v>
      </c>
    </row>
    <row r="73" spans="1:5" ht="30" customHeight="1">
      <c r="A73" s="101">
        <v>61</v>
      </c>
      <c r="B73" s="204" t="s">
        <v>133</v>
      </c>
      <c r="C73" s="130" t="str">
        <f>IF(ISERROR(VLOOKUP($C$2,Fran!$A$6:$LT$35,1,FALSE))=TRUE," ",IF(ISBLANK(VLOOKUP($C$2,Fran!$A$6:$LT$35,282,FALSE))," ",VLOOKUP($C$2,Fran!$A$6:$LT$35,282,FALSE)))</f>
        <v/>
      </c>
      <c r="D73" s="262"/>
      <c r="E73" s="31">
        <v>25</v>
      </c>
    </row>
    <row r="74" spans="1:5" ht="30" customHeight="1">
      <c r="A74" s="101">
        <v>62</v>
      </c>
      <c r="B74" s="204" t="s">
        <v>134</v>
      </c>
      <c r="C74" s="130" t="str">
        <f>IF(ISERROR(VLOOKUP($C$2,Fran!$A$6:$LT$35,1,FALSE))=TRUE," ",IF(ISBLANK(VLOOKUP($C$2,Fran!$A$6:$LT$35,286,FALSE))," ",VLOOKUP($C$2,Fran!$A$6:$LT$35,286,FALSE)))</f>
        <v/>
      </c>
      <c r="D74" s="262"/>
      <c r="E74" s="31">
        <v>25</v>
      </c>
    </row>
    <row r="75" spans="1:5" ht="30" customHeight="1">
      <c r="A75" s="101">
        <v>63</v>
      </c>
      <c r="B75" s="204" t="s">
        <v>135</v>
      </c>
      <c r="C75" s="130" t="str">
        <f>IF(ISERROR(VLOOKUP($C$2,Fran!$A$6:$LT$35,1,FALSE))=TRUE," ",IF(ISBLANK(VLOOKUP($C$2,Fran!$A$6:$LT$35,290,FALSE))," ",VLOOKUP($C$2,Fran!$A$6:$LT$35,290,FALSE)))</f>
        <v/>
      </c>
      <c r="D75" s="262"/>
      <c r="E75" s="31">
        <v>25</v>
      </c>
    </row>
    <row r="76" spans="1:5" ht="48.75" customHeight="1">
      <c r="A76" s="101">
        <v>64</v>
      </c>
      <c r="B76" s="203" t="s">
        <v>136</v>
      </c>
      <c r="C76" s="130" t="str">
        <f>IF(ISERROR(VLOOKUP($C$2,Fran!$A$6:$LT$35,1,FALSE))=TRUE," ",IF(ISBLANK(VLOOKUP($C$2,Fran!$A$6:$LT$35,294,FALSE))," ",VLOOKUP($C$2,Fran!$A$6:$LT$35,294,FALSE)))</f>
        <v/>
      </c>
      <c r="D76" s="262"/>
      <c r="E76" s="31">
        <v>50</v>
      </c>
    </row>
    <row r="77" spans="1:5" ht="30" customHeight="1" thickBot="1">
      <c r="A77" s="101">
        <v>65</v>
      </c>
      <c r="B77" s="205" t="s">
        <v>137</v>
      </c>
      <c r="C77" s="130" t="str">
        <f>IF(ISERROR(VLOOKUP($C$2,Fran!$A$6:$LT$35,1,FALSE))=TRUE," ",IF(ISBLANK(VLOOKUP($C$2,Fran!$A$6:$LT$35,298,FALSE))," ",VLOOKUP($C$2,Fran!$A$6:$LT$35,298,FALSE)))</f>
        <v/>
      </c>
      <c r="D77" s="262"/>
      <c r="E77" s="31">
        <v>25</v>
      </c>
    </row>
    <row r="78" spans="1:5" s="21" customFormat="1" ht="30" customHeight="1">
      <c r="A78" s="101"/>
      <c r="B78" s="250" t="s">
        <v>138</v>
      </c>
      <c r="C78" s="251"/>
      <c r="D78" s="262"/>
      <c r="E78" s="31">
        <v>30</v>
      </c>
    </row>
    <row r="79" spans="1:5" ht="30" customHeight="1">
      <c r="A79" s="101">
        <v>66</v>
      </c>
      <c r="B79" s="197" t="s">
        <v>139</v>
      </c>
      <c r="C79" s="134" t="str">
        <f>IF(ISERROR(VLOOKUP($C$2,Fran!$A$6:$LT$35,1,FALSE))=TRUE," ",IF(ISBLANK(VLOOKUP($C$2,Fran!$A$6:$LT$35,305,FALSE))," ",VLOOKUP($C$2,Fran!$A$6:$LT$35,305,FALSE)))</f>
        <v/>
      </c>
      <c r="D79" s="262"/>
      <c r="E79" s="31">
        <v>30</v>
      </c>
    </row>
    <row r="80" spans="1:5" ht="30" customHeight="1">
      <c r="A80" s="101">
        <v>67</v>
      </c>
      <c r="B80" s="197" t="s">
        <v>140</v>
      </c>
      <c r="C80" s="127" t="str">
        <f>IF(ISERROR(VLOOKUP($C$2,Fran!$A$6:$LT$35,1,FALSE))=TRUE," ",IF(ISBLANK(VLOOKUP($C$2,Fran!$A$6:$LT$35,309,FALSE))," ",VLOOKUP($C$2,Fran!$A$6:$LT$35,309,FALSE)))</f>
        <v/>
      </c>
      <c r="D80" s="262"/>
      <c r="E80" s="31">
        <v>25</v>
      </c>
    </row>
    <row r="81" spans="1:7" ht="30" customHeight="1">
      <c r="A81" s="101">
        <v>68</v>
      </c>
      <c r="B81" s="196" t="s">
        <v>141</v>
      </c>
      <c r="C81" s="127" t="str">
        <f>IF(ISERROR(VLOOKUP($C$2,Fran!$A$6:$LT$35,1,FALSE))=TRUE," ",IF(ISBLANK(VLOOKUP($C$2,Fran!$A$6:$LT$35,313,FALSE))," ",VLOOKUP($C$2,Fran!$A$6:$LT$35,313,FALSE)))</f>
        <v/>
      </c>
      <c r="D81" s="262"/>
      <c r="E81" s="31">
        <v>25</v>
      </c>
      <c r="G81"/>
    </row>
    <row r="82" spans="1:7" ht="30" customHeight="1">
      <c r="A82" s="101">
        <v>69</v>
      </c>
      <c r="B82" s="196" t="s">
        <v>142</v>
      </c>
      <c r="C82" s="127" t="str">
        <f>IF(ISERROR(VLOOKUP($C$2,Fran!$A$6:$LT$35,1,FALSE))=TRUE," ",IF(ISBLANK(VLOOKUP($C$2,Fran!$A$6:$LT$35,317,FALSE))," ",VLOOKUP($C$2,Fran!$A$6:$LT$35,317,FALSE)))</f>
        <v/>
      </c>
      <c r="D82" s="262"/>
      <c r="E82" s="31">
        <v>25</v>
      </c>
    </row>
    <row r="83" spans="1:7" ht="30" customHeight="1">
      <c r="A83" s="101">
        <v>70</v>
      </c>
      <c r="B83" s="196" t="s">
        <v>143</v>
      </c>
      <c r="C83" s="127" t="str">
        <f>IF(ISERROR(VLOOKUP($C$2,Fran!$A$6:$LT$35,1,FALSE))=TRUE," ",IF(ISBLANK(VLOOKUP($C$2,Fran!$A$6:$LT$35,321,FALSE))," ",VLOOKUP($C$2,Fran!$A$6:$LT$35,321,FALSE)))</f>
        <v/>
      </c>
      <c r="D83" s="262"/>
      <c r="E83" s="31">
        <v>25</v>
      </c>
    </row>
    <row r="84" spans="1:7" ht="30" customHeight="1" thickBot="1">
      <c r="A84" s="101">
        <v>71</v>
      </c>
      <c r="B84" s="198" t="s">
        <v>144</v>
      </c>
      <c r="C84" s="127" t="str">
        <f>IF(ISERROR(VLOOKUP($C$2,Fran!$A$6:$LT$35,1,FALSE))=TRUE," ",IF(ISBLANK(VLOOKUP($C$2,Fran!$A$6:$LT$35,328,FALSE))," ",VLOOKUP($C$2,Fran!$A$6:$LT$35,328,FALSE)))</f>
        <v/>
      </c>
      <c r="D84" s="262"/>
      <c r="E84" s="31">
        <v>50</v>
      </c>
    </row>
    <row r="85" spans="1:7" s="21" customFormat="1" ht="30" customHeight="1" thickBot="1">
      <c r="A85" s="99"/>
      <c r="B85" s="249" t="s">
        <v>145</v>
      </c>
      <c r="C85" s="249"/>
      <c r="D85" s="72"/>
      <c r="E85" s="31">
        <v>30</v>
      </c>
    </row>
    <row r="86" spans="1:7" s="21" customFormat="1" ht="30" customHeight="1">
      <c r="A86" s="4"/>
      <c r="B86" s="97" t="s">
        <v>24</v>
      </c>
      <c r="C86" s="137"/>
      <c r="D86" s="72"/>
      <c r="E86" s="31">
        <v>25</v>
      </c>
    </row>
    <row r="87" spans="1:7" s="21" customFormat="1" ht="30" customHeight="1">
      <c r="A87" s="105">
        <v>1</v>
      </c>
      <c r="B87" s="196" t="s">
        <v>146</v>
      </c>
      <c r="C87" s="135" t="str">
        <f>IF(ISERROR(VLOOKUP($C$2,Math!$A$6:$LA$35,1,FALSE))=TRUE," ",IF(ISBLANK(VLOOKUP($C$2,Math!$A$6:$LA$35,6,FALSE))," ",VLOOKUP($C$2,Math!$A$6:$LA$35,6,FALSE)))</f>
        <v>.</v>
      </c>
      <c r="D87" s="72"/>
      <c r="E87" s="31">
        <v>25</v>
      </c>
    </row>
    <row r="88" spans="1:7" s="21" customFormat="1" ht="30" customHeight="1">
      <c r="A88" s="105">
        <v>2</v>
      </c>
      <c r="B88" s="196" t="s">
        <v>147</v>
      </c>
      <c r="C88" s="135" t="str">
        <f>IF(ISERROR(VLOOKUP($C$2,Math!$A$6:$LA$35,1,FALSE))=TRUE," ",IF(ISBLANK(VLOOKUP($C$2,Math!$A$6:$LA$35,10,FALSE))," ",VLOOKUP($C$2,Math!$A$6:$LA$35,10,FALSE)))</f>
        <v/>
      </c>
      <c r="D88" s="72"/>
      <c r="E88" s="31">
        <v>25</v>
      </c>
    </row>
    <row r="89" spans="1:7" s="21" customFormat="1" ht="30" customHeight="1">
      <c r="A89" s="105">
        <v>3</v>
      </c>
      <c r="B89" s="196" t="s">
        <v>148</v>
      </c>
      <c r="C89" s="135" t="str">
        <f>IF(ISERROR(VLOOKUP($C$2,Math!$A$6:$LA$35,1,FALSE))=TRUE," ",IF(ISBLANK(VLOOKUP($C$2,Math!$A$6:$LA$35,14,FALSE))," ",VLOOKUP($C$2,Math!$A$6:$LA$35,14,FALSE)))</f>
        <v/>
      </c>
      <c r="D89" s="72"/>
      <c r="E89" s="31">
        <v>25</v>
      </c>
    </row>
    <row r="90" spans="1:7" s="21" customFormat="1" ht="30" customHeight="1">
      <c r="A90" s="105">
        <v>4</v>
      </c>
      <c r="B90" s="196" t="s">
        <v>149</v>
      </c>
      <c r="C90" s="135" t="str">
        <f>IF(ISERROR(VLOOKUP($C$2,Math!$A$6:$LA$35,1,FALSE))=TRUE," ",IF(ISBLANK(VLOOKUP($C$2,Math!$A$6:$LA$35,18,FALSE))," ",VLOOKUP($C$2,Math!$A$6:$LA$35,18,FALSE)))</f>
        <v/>
      </c>
      <c r="D90" s="72"/>
      <c r="E90" s="31">
        <v>25</v>
      </c>
    </row>
    <row r="91" spans="1:7" s="21" customFormat="1" ht="30" customHeight="1">
      <c r="A91" s="105">
        <v>5</v>
      </c>
      <c r="B91" s="196" t="s">
        <v>150</v>
      </c>
      <c r="C91" s="135" t="str">
        <f>IF(ISERROR(VLOOKUP($C$2,Math!$A$6:$LA$35,1,FALSE))=TRUE," ",IF(ISBLANK(VLOOKUP($C$2,Math!$A$6:$LA$35,22,FALSE))," ",VLOOKUP($C$2,Math!$A$6:$LA$35,22,FALSE)))</f>
        <v/>
      </c>
      <c r="D91" s="72"/>
      <c r="E91" s="31">
        <v>25</v>
      </c>
    </row>
    <row r="92" spans="1:7" s="21" customFormat="1" ht="30" customHeight="1">
      <c r="A92" s="105">
        <v>6</v>
      </c>
      <c r="B92" s="196" t="s">
        <v>151</v>
      </c>
      <c r="C92" s="135" t="str">
        <f>IF(ISERROR(VLOOKUP($C$2,Math!$A$6:$LA$35,1,FALSE))=TRUE," ",IF(ISBLANK(VLOOKUP($C$2,Math!$A$6:$LA$35,29,FALSE))," ",VLOOKUP($C$2,Math!$A$6:$LA$35,29,FALSE)))</f>
        <v/>
      </c>
      <c r="D92" s="72"/>
      <c r="E92" s="31">
        <v>25</v>
      </c>
    </row>
    <row r="93" spans="1:7" s="21" customFormat="1" ht="30" customHeight="1">
      <c r="A93" s="105">
        <v>7</v>
      </c>
      <c r="B93" s="196" t="s">
        <v>152</v>
      </c>
      <c r="C93" s="135" t="str">
        <f>IF(ISERROR(VLOOKUP($C$2,Math!$A$6:$LA$35,1,FALSE))=TRUE," ",IF(ISBLANK(VLOOKUP($C$2,Math!$A$6:$LA$35,33,FALSE))," ",VLOOKUP($C$2,Math!$A$6:$LA$35,33,FALSE)))</f>
        <v/>
      </c>
      <c r="D93" s="72"/>
      <c r="E93" s="31">
        <v>25</v>
      </c>
    </row>
    <row r="94" spans="1:7" s="21" customFormat="1" ht="30" customHeight="1">
      <c r="A94" s="105">
        <v>8</v>
      </c>
      <c r="B94" s="196" t="s">
        <v>153</v>
      </c>
      <c r="C94" s="135" t="str">
        <f>IF(ISERROR(VLOOKUP($C$2,Math!$A$6:$LA$35,1,FALSE))=TRUE," ",IF(ISBLANK(VLOOKUP($C$2,Math!$A$6:$LA$35,37,FALSE))," ",VLOOKUP($C$2,Math!$A$6:$LA$35,37,FALSE)))</f>
        <v/>
      </c>
      <c r="D94" s="72"/>
      <c r="E94" s="31">
        <v>25</v>
      </c>
    </row>
    <row r="95" spans="1:7" s="21" customFormat="1" ht="30" customHeight="1">
      <c r="A95" s="105">
        <v>9</v>
      </c>
      <c r="B95" s="196" t="s">
        <v>154</v>
      </c>
      <c r="C95" s="135" t="str">
        <f>IF(ISERROR(VLOOKUP($C$2,Math!$A$6:$LA$35,1,FALSE))=TRUE," ",IF(ISBLANK(VLOOKUP($C$2,Math!$A$6:$LA$35,41,FALSE))," ",VLOOKUP($C$2,Math!$A$6:$LA$35,41,FALSE)))</f>
        <v/>
      </c>
      <c r="D95" s="72"/>
      <c r="E95" s="31">
        <v>25</v>
      </c>
    </row>
    <row r="96" spans="1:7" s="21" customFormat="1" ht="30" customHeight="1">
      <c r="A96" s="105">
        <v>10</v>
      </c>
      <c r="B96" s="196" t="s">
        <v>155</v>
      </c>
      <c r="C96" s="135" t="str">
        <f>IF(ISERROR(VLOOKUP($C$2,Math!$A$6:$LA$35,1,FALSE))=TRUE," ",IF(ISBLANK(VLOOKUP($C$2,Math!$A$6:$LA$35,45,FALSE))," ",VLOOKUP($C$2,Math!$A$6:$LA$35,45,FALSE)))</f>
        <v/>
      </c>
      <c r="D96" s="72"/>
      <c r="E96" s="31">
        <v>25</v>
      </c>
    </row>
    <row r="97" spans="1:5" s="21" customFormat="1" ht="30" customHeight="1">
      <c r="A97" s="105">
        <v>11</v>
      </c>
      <c r="B97" s="196" t="s">
        <v>156</v>
      </c>
      <c r="C97" s="135" t="str">
        <f>IF(ISERROR(VLOOKUP($C$2,Math!$A$6:$LA$35,1,FALSE))=TRUE," ",IF(ISBLANK(VLOOKUP($C$2,Math!$A$6:$LA$35,52,FALSE))," ",VLOOKUP($C$2,Math!$A$6:$LA$35,52,FALSE)))</f>
        <v/>
      </c>
      <c r="D97" s="72"/>
      <c r="E97" s="31">
        <v>25</v>
      </c>
    </row>
    <row r="98" spans="1:5" s="21" customFormat="1" ht="30" customHeight="1">
      <c r="A98" s="105">
        <v>12</v>
      </c>
      <c r="B98" s="196" t="s">
        <v>157</v>
      </c>
      <c r="C98" s="135" t="str">
        <f>IF(ISERROR(VLOOKUP($C$2,Math!$A$6:$LA$35,1,FALSE))=TRUE," ",IF(ISBLANK(VLOOKUP($C$2,Math!$A$6:$LA$35,56,FALSE))," ",VLOOKUP($C$2,Math!$A$6:$LA$35,56,FALSE)))</f>
        <v/>
      </c>
      <c r="D98" s="72"/>
      <c r="E98" s="31">
        <v>25</v>
      </c>
    </row>
    <row r="99" spans="1:5" s="21" customFormat="1" ht="30" customHeight="1">
      <c r="A99" s="105">
        <v>13</v>
      </c>
      <c r="B99" s="196" t="s">
        <v>158</v>
      </c>
      <c r="C99" s="135" t="str">
        <f>IF(ISERROR(VLOOKUP($C$2,Math!$A$6:$LA$35,1,FALSE))=TRUE," ",IF(ISBLANK(VLOOKUP($C$2,Math!$A$6:$LA$35,60,FALSE))," ",VLOOKUP($C$2,Math!$A$6:$LA$35,60,FALSE)))</f>
        <v/>
      </c>
      <c r="D99" s="72"/>
      <c r="E99" s="31">
        <v>25</v>
      </c>
    </row>
    <row r="100" spans="1:5" s="21" customFormat="1" ht="30" customHeight="1">
      <c r="A100" s="105">
        <v>14</v>
      </c>
      <c r="B100" s="197" t="s">
        <v>159</v>
      </c>
      <c r="C100" s="135" t="str">
        <f>IF(ISERROR(VLOOKUP($C$2,Math!$A$6:$LA$35,1,FALSE))=TRUE," ",IF(ISBLANK(VLOOKUP($C$2,Math!$A$6:$LA$35,64,FALSE))," ",VLOOKUP($C$2,Math!$A$6:$LA$35,64,FALSE)))</f>
        <v/>
      </c>
      <c r="D100" s="72"/>
      <c r="E100" s="31">
        <v>25</v>
      </c>
    </row>
    <row r="101" spans="1:5" s="21" customFormat="1" ht="30" customHeight="1">
      <c r="A101" s="105">
        <v>15</v>
      </c>
      <c r="B101" s="197" t="s">
        <v>160</v>
      </c>
      <c r="C101" s="135" t="str">
        <f>IF(ISERROR(VLOOKUP($C$2,Math!$A$6:$LA$35,1,FALSE))=TRUE," ",IF(ISBLANK(VLOOKUP($C$2,Math!$A$6:$LA$35,68,FALSE))," ",VLOOKUP($C$2,Math!$A$6:$LA$35,68,FALSE)))</f>
        <v/>
      </c>
      <c r="D101" s="72"/>
      <c r="E101" s="31">
        <v>25</v>
      </c>
    </row>
    <row r="102" spans="1:5" s="21" customFormat="1" ht="30" customHeight="1">
      <c r="A102" s="105">
        <v>16</v>
      </c>
      <c r="B102" s="196" t="s">
        <v>161</v>
      </c>
      <c r="C102" s="135" t="str">
        <f>IF(ISERROR(VLOOKUP($C$2,Math!$A$6:$LA$35,1,FALSE))=TRUE," ",IF(ISBLANK(VLOOKUP($C$2,Math!$A$6:$LA$35,75,FALSE))," ",VLOOKUP($C$2,Math!$A$6:$LA$35,75,FALSE)))</f>
        <v/>
      </c>
      <c r="D102" s="72"/>
      <c r="E102" s="31">
        <v>25</v>
      </c>
    </row>
    <row r="103" spans="1:5" s="21" customFormat="1" ht="30" customHeight="1">
      <c r="A103" s="105">
        <v>17</v>
      </c>
      <c r="B103" s="196" t="s">
        <v>162</v>
      </c>
      <c r="C103" s="135" t="str">
        <f>IF(ISERROR(VLOOKUP($C$2,Math!$A$6:$LA$35,1,FALSE))=TRUE," ",IF(ISBLANK(VLOOKUP($C$2,Math!$A$6:$LA$35,79,FALSE))," ",VLOOKUP($C$2,Math!$A$6:$LA$35,79,FALSE)))</f>
        <v/>
      </c>
      <c r="D103" s="72"/>
      <c r="E103" s="31">
        <v>25</v>
      </c>
    </row>
    <row r="104" spans="1:5" s="21" customFormat="1" ht="30" customHeight="1">
      <c r="A104" s="105">
        <v>18</v>
      </c>
      <c r="B104" s="196" t="s">
        <v>163</v>
      </c>
      <c r="C104" s="135" t="str">
        <f>IF(ISERROR(VLOOKUP($C$2,Math!$A$6:$LA$35,1,FALSE))=TRUE," ",IF(ISBLANK(VLOOKUP($C$2,Math!$A$6:$LA$35,83,FALSE))," ",VLOOKUP($C$2,Math!$A$6:$LA$35,83,FALSE)))</f>
        <v/>
      </c>
      <c r="D104" s="72"/>
      <c r="E104" s="31">
        <v>25</v>
      </c>
    </row>
    <row r="105" spans="1:5" s="21" customFormat="1" ht="30" customHeight="1">
      <c r="A105" s="105">
        <v>19</v>
      </c>
      <c r="B105" s="196" t="s">
        <v>164</v>
      </c>
      <c r="C105" s="135" t="str">
        <f>IF(ISERROR(VLOOKUP($C$2,Math!$A$6:$LA$35,1,FALSE))=TRUE," ",IF(ISBLANK(VLOOKUP($C$2,Math!$A$6:$LA$35,87,FALSE))," ",VLOOKUP($C$2,Math!$A$6:$LA$35,87,FALSE)))</f>
        <v/>
      </c>
      <c r="D105" s="72"/>
      <c r="E105" s="31">
        <v>25</v>
      </c>
    </row>
    <row r="106" spans="1:5" s="21" customFormat="1" ht="30" customHeight="1">
      <c r="A106" s="105">
        <v>20</v>
      </c>
      <c r="B106" s="196" t="s">
        <v>165</v>
      </c>
      <c r="C106" s="135" t="str">
        <f>IF(ISERROR(VLOOKUP($C$2,Math!$A$6:$LA$35,1,FALSE))=TRUE," ",IF(ISBLANK(VLOOKUP($C$2,Math!$A$6:$LA$35,91,FALSE))," ",VLOOKUP($C$2,Math!$A$6:$LA$35,91,FALSE)))</f>
        <v/>
      </c>
      <c r="D106" s="72"/>
      <c r="E106" s="31">
        <v>25</v>
      </c>
    </row>
    <row r="107" spans="1:5" s="21" customFormat="1" ht="30" customHeight="1">
      <c r="A107" s="105">
        <v>21</v>
      </c>
      <c r="B107" s="197" t="s">
        <v>166</v>
      </c>
      <c r="C107" s="135" t="str">
        <f>IF(ISERROR(VLOOKUP($C$2,Math!$A$6:$LA$35,1,FALSE))=TRUE," ",IF(ISBLANK(VLOOKUP($C$2,Math!$A$6:$LA$35,98,FALSE))," ",VLOOKUP($C$2,Math!$A$6:$LA$35,98,FALSE)))</f>
        <v/>
      </c>
      <c r="D107" s="72"/>
      <c r="E107" s="31">
        <v>25</v>
      </c>
    </row>
    <row r="108" spans="1:5" s="21" customFormat="1" ht="30" customHeight="1">
      <c r="A108" s="105">
        <v>22</v>
      </c>
      <c r="B108" s="196" t="s">
        <v>167</v>
      </c>
      <c r="C108" s="135" t="str">
        <f>IF(ISERROR(VLOOKUP($C$2,Math!$A$6:$LA$35,1,FALSE))=TRUE," ",IF(ISBLANK(VLOOKUP($C$2,Math!$A$6:$LA$35,102,FALSE))," ",VLOOKUP($C$2,Math!$A$6:$LA$35,102,FALSE)))</f>
        <v/>
      </c>
      <c r="D108" s="72"/>
      <c r="E108" s="31">
        <v>25</v>
      </c>
    </row>
    <row r="109" spans="1:5" s="21" customFormat="1" ht="30" customHeight="1">
      <c r="A109" s="105">
        <v>23</v>
      </c>
      <c r="B109" s="196" t="s">
        <v>168</v>
      </c>
      <c r="C109" s="135" t="str">
        <f>IF(ISERROR(VLOOKUP($C$2,Math!$A$6:$LA$35,1,FALSE))=TRUE," ",IF(ISBLANK(VLOOKUP($C$2,Math!$A$6:$LA$35,106,FALSE))," ",VLOOKUP($C$2,Math!$A$6:$LA$35,106,FALSE)))</f>
        <v/>
      </c>
      <c r="D109" s="72"/>
      <c r="E109" s="31">
        <v>25</v>
      </c>
    </row>
    <row r="110" spans="1:5" s="21" customFormat="1" ht="30" customHeight="1">
      <c r="A110" s="105">
        <v>24</v>
      </c>
      <c r="B110" s="197" t="s">
        <v>169</v>
      </c>
      <c r="C110" s="135" t="str">
        <f>IF(ISERROR(VLOOKUP($C$2,Math!$A$6:$LA$35,1,FALSE))=TRUE," ",IF(ISBLANK(VLOOKUP($C$2,Math!$A$6:$LA$35,110,FALSE))," ",VLOOKUP($C$2,Math!$A$6:$LA$35,110,FALSE)))</f>
        <v/>
      </c>
      <c r="D110" s="72"/>
      <c r="E110" s="31">
        <v>25</v>
      </c>
    </row>
    <row r="111" spans="1:5" s="21" customFormat="1" ht="30" customHeight="1">
      <c r="A111" s="105">
        <v>25</v>
      </c>
      <c r="B111" s="196" t="s">
        <v>170</v>
      </c>
      <c r="C111" s="135" t="str">
        <f>IF(ISERROR(VLOOKUP($C$2,Math!$A$6:$LA$35,1,FALSE))=TRUE," ",IF(ISBLANK(VLOOKUP($C$2,Math!$A$6:$LA$35,114,FALSE))," ",VLOOKUP($C$2,Math!$A$6:$LA$35,114,FALSE)))</f>
        <v/>
      </c>
      <c r="D111" s="72"/>
      <c r="E111" s="31">
        <v>25</v>
      </c>
    </row>
    <row r="112" spans="1:5" s="21" customFormat="1" ht="30" customHeight="1">
      <c r="A112" s="105">
        <v>26</v>
      </c>
      <c r="B112" s="196" t="s">
        <v>171</v>
      </c>
      <c r="C112" s="135" t="str">
        <f>IF(ISERROR(VLOOKUP($C$2,Math!$A$6:$LA$35,1,FALSE))=TRUE," ",IF(ISBLANK(VLOOKUP($C$2,Math!$A$6:$LA$35,121,FALSE))," ",VLOOKUP($C$2,Math!$A$6:$LA$35,121,FALSE)))</f>
        <v/>
      </c>
      <c r="D112" s="72"/>
      <c r="E112" s="31">
        <v>25</v>
      </c>
    </row>
    <row r="113" spans="1:5" s="21" customFormat="1" ht="30" customHeight="1">
      <c r="A113" s="105">
        <v>27</v>
      </c>
      <c r="B113" s="197" t="s">
        <v>172</v>
      </c>
      <c r="C113" s="135" t="str">
        <f>IF(ISERROR(VLOOKUP($C$2,Math!$A$6:$LA$35,1,FALSE))=TRUE," ",IF(ISBLANK(VLOOKUP($C$2,Math!$A$6:$LA$35,125,FALSE))," ",VLOOKUP($C$2,Math!$A$6:$LA$35,125,FALSE)))</f>
        <v/>
      </c>
      <c r="D113" s="72"/>
      <c r="E113" s="31">
        <v>25</v>
      </c>
    </row>
    <row r="114" spans="1:5" s="21" customFormat="1" ht="30" customHeight="1">
      <c r="A114" s="105">
        <v>28</v>
      </c>
      <c r="B114" s="196" t="s">
        <v>173</v>
      </c>
      <c r="C114" s="135" t="str">
        <f>IF(ISERROR(VLOOKUP($C$2,Math!$A$6:$LA$35,1,FALSE))=TRUE," ",IF(ISBLANK(VLOOKUP($C$2,Math!$A$6:$LA$35,129,FALSE))," ",VLOOKUP($C$2,Math!$A$6:$LA$35,129,FALSE)))</f>
        <v/>
      </c>
      <c r="D114" s="72"/>
      <c r="E114" s="31">
        <v>25</v>
      </c>
    </row>
    <row r="115" spans="1:5" s="21" customFormat="1" ht="30" customHeight="1">
      <c r="A115" s="105">
        <v>29</v>
      </c>
      <c r="B115" s="196" t="s">
        <v>174</v>
      </c>
      <c r="C115" s="135" t="str">
        <f>IF(ISERROR(VLOOKUP($C$2,Math!$A$6:$LA$35,1,FALSE))=TRUE," ",IF(ISBLANK(VLOOKUP($C$2,Math!$A$6:$LA$35,133,FALSE))," ",VLOOKUP($C$2,Math!$A$6:$LA$35,133,FALSE)))</f>
        <v/>
      </c>
      <c r="D115" s="72"/>
      <c r="E115" s="31">
        <v>25</v>
      </c>
    </row>
    <row r="116" spans="1:5" s="21" customFormat="1" ht="30" customHeight="1">
      <c r="A116" s="105">
        <v>30</v>
      </c>
      <c r="B116" s="196" t="s">
        <v>175</v>
      </c>
      <c r="C116" s="135" t="str">
        <f>IF(ISERROR(VLOOKUP($C$2,Math!$A$6:$LA$35,1,FALSE))=TRUE," ",IF(ISBLANK(VLOOKUP($C$2,Math!$A$6:$LA$35,137,FALSE))," ",VLOOKUP($C$2,Math!$A$6:$LA$35,137,FALSE)))</f>
        <v/>
      </c>
      <c r="D116" s="72"/>
      <c r="E116" s="31">
        <v>25</v>
      </c>
    </row>
    <row r="117" spans="1:5" s="21" customFormat="1" ht="30" customHeight="1">
      <c r="A117" s="105">
        <v>31</v>
      </c>
      <c r="B117" s="197" t="s">
        <v>176</v>
      </c>
      <c r="C117" s="135" t="str">
        <f>IF(ISERROR(VLOOKUP($C$2,Math!$A$6:$LA$35,1,FALSE))=TRUE," ",IF(ISBLANK(VLOOKUP($C$2,Math!$A$6:$LA$35,144,FALSE))," ",VLOOKUP($C$2,Math!$A$6:$LA$35,144,FALSE)))</f>
        <v/>
      </c>
      <c r="D117" s="72"/>
      <c r="E117" s="31">
        <v>30</v>
      </c>
    </row>
    <row r="118" spans="1:5" s="21" customFormat="1" ht="30" customHeight="1">
      <c r="A118" s="105">
        <v>32</v>
      </c>
      <c r="B118" s="196" t="s">
        <v>177</v>
      </c>
      <c r="C118" s="135" t="str">
        <f>IF(ISERROR(VLOOKUP($C$2,Math!$A$6:$LA$35,1,FALSE))=TRUE," ",IF(ISBLANK(VLOOKUP($C$2,Math!$A$6:$LA$35,148,FALSE))," ",VLOOKUP($C$2,Math!$A$6:$LA$35,148,FALSE)))</f>
        <v/>
      </c>
      <c r="D118" s="72"/>
      <c r="E118" s="31">
        <v>25</v>
      </c>
    </row>
    <row r="119" spans="1:5" s="21" customFormat="1" ht="30" customHeight="1">
      <c r="A119" s="105">
        <v>33</v>
      </c>
      <c r="B119" s="196" t="s">
        <v>178</v>
      </c>
      <c r="C119" s="135" t="str">
        <f>IF(ISERROR(VLOOKUP($C$2,Math!$A$6:$LA$35,1,FALSE))=TRUE," ",IF(ISBLANK(VLOOKUP($C$2,Math!$A$6:$LA$35,152,FALSE))," ",VLOOKUP($C$2,Math!$A$6:$LA$35,152,FALSE)))</f>
        <v/>
      </c>
      <c r="D119" s="72"/>
      <c r="E119" s="31">
        <v>25</v>
      </c>
    </row>
    <row r="120" spans="1:5" s="21" customFormat="1" ht="30" customHeight="1">
      <c r="A120" s="105">
        <v>34</v>
      </c>
      <c r="B120" s="196" t="s">
        <v>179</v>
      </c>
      <c r="C120" s="135" t="str">
        <f>IF(ISERROR(VLOOKUP($C$2,Math!$A$6:$LA$35,1,FALSE))=TRUE," ",IF(ISBLANK(VLOOKUP($C$2,Math!$A$6:$LA$35,156,FALSE))," ",VLOOKUP($C$2,Math!$A$6:$LA$35,156,FALSE)))</f>
        <v/>
      </c>
      <c r="D120" s="72"/>
      <c r="E120" s="31">
        <v>25</v>
      </c>
    </row>
    <row r="121" spans="1:5" s="21" customFormat="1" ht="30" customHeight="1">
      <c r="A121" s="105">
        <v>35</v>
      </c>
      <c r="B121" s="196" t="s">
        <v>180</v>
      </c>
      <c r="C121" s="135" t="str">
        <f>IF(ISERROR(VLOOKUP($C$2,Math!$A$6:$LA$35,1,FALSE))=TRUE," ",IF(ISBLANK(VLOOKUP($C$2,Math!$A$6:$LA$35,160,FALSE))," ",VLOOKUP($C$2,Math!$A$6:$LA$35,160,FALSE)))</f>
        <v/>
      </c>
      <c r="D121" s="72"/>
      <c r="E121" s="31">
        <v>25</v>
      </c>
    </row>
    <row r="122" spans="1:5" s="21" customFormat="1" ht="30" customHeight="1">
      <c r="A122" s="105">
        <v>36</v>
      </c>
      <c r="B122" s="197" t="s">
        <v>181</v>
      </c>
      <c r="C122" s="135" t="str">
        <f>IF(ISERROR(VLOOKUP($C$2,Math!$A$6:$LA$35,1,FALSE))=TRUE," ",IF(ISBLANK(VLOOKUP($C$2,Math!$A$6:$LA$35,167,FALSE))," ",VLOOKUP($C$2,Math!$A$6:$LA$35,167,FALSE)))</f>
        <v/>
      </c>
      <c r="D122" s="72"/>
      <c r="E122" s="31">
        <v>25</v>
      </c>
    </row>
    <row r="123" spans="1:5" s="21" customFormat="1" ht="30" customHeight="1" thickBot="1">
      <c r="A123" s="105">
        <v>37</v>
      </c>
      <c r="B123" s="198" t="s">
        <v>182</v>
      </c>
      <c r="C123" s="135" t="str">
        <f>IF(ISERROR(VLOOKUP($C$2,Math!$A$6:$LA$35,1,FALSE))=TRUE," ",IF(ISBLANK(VLOOKUP($C$2,Math!$A$6:$LA$35,171,FALSE))," ",VLOOKUP($C$2,Math!$A$6:$LA$35,171,FALSE)))</f>
        <v/>
      </c>
      <c r="D123" s="72"/>
      <c r="E123" s="31">
        <v>25</v>
      </c>
    </row>
    <row r="124" spans="1:5" s="21" customFormat="1" ht="30" customHeight="1">
      <c r="A124" s="105"/>
      <c r="B124" s="254" t="s">
        <v>25</v>
      </c>
      <c r="C124" s="255"/>
      <c r="D124" s="72"/>
      <c r="E124" s="31">
        <v>30</v>
      </c>
    </row>
    <row r="125" spans="1:5" s="21" customFormat="1" ht="30" customHeight="1">
      <c r="A125" s="105">
        <v>38</v>
      </c>
      <c r="B125" s="206" t="s">
        <v>183</v>
      </c>
      <c r="C125" s="135" t="str">
        <f>IF(ISERROR(VLOOKUP($C$2,Math!$A$6:$LA$35,1,FALSE))=TRUE," ",IF(ISBLANK(VLOOKUP($C$2,Math!$A$6:$LA$35,175,FALSE))," ",VLOOKUP($C$2,Math!$A$6:$LA$35,175,FALSE)))</f>
        <v/>
      </c>
      <c r="D125" s="72"/>
      <c r="E125" s="31">
        <v>25</v>
      </c>
    </row>
    <row r="126" spans="1:5" s="21" customFormat="1" ht="30" customHeight="1">
      <c r="A126" s="105">
        <v>39</v>
      </c>
      <c r="B126" s="207" t="s">
        <v>184</v>
      </c>
      <c r="C126" s="135" t="str">
        <f>IF(ISERROR(VLOOKUP($C$2,Math!$A$6:$LA$35,1,FALSE))=TRUE," ",IF(ISBLANK(VLOOKUP($C$2,Math!$A$6:$LA$35,179,FALSE))," ",VLOOKUP($C$2,Math!$A$6:$LA$35,179,FALSE)))</f>
        <v/>
      </c>
      <c r="D126" s="72"/>
      <c r="E126" s="31">
        <v>25</v>
      </c>
    </row>
    <row r="127" spans="1:5" s="21" customFormat="1" ht="30" customHeight="1">
      <c r="A127" s="105">
        <v>40</v>
      </c>
      <c r="B127" s="197" t="s">
        <v>185</v>
      </c>
      <c r="C127" s="135" t="str">
        <f>IF(ISERROR(VLOOKUP($C$2,Math!$A$6:$LA$35,1,FALSE))=TRUE," ",IF(ISBLANK(VLOOKUP($C$2,Math!$A$6:$LA$35,183,FALSE))," ",VLOOKUP($C$2,Math!$A$6:$LA$35,183,FALSE)))</f>
        <v/>
      </c>
      <c r="D127" s="72"/>
      <c r="E127" s="31">
        <v>25</v>
      </c>
    </row>
    <row r="128" spans="1:5" s="21" customFormat="1" ht="30" customHeight="1">
      <c r="A128" s="105">
        <v>41</v>
      </c>
      <c r="B128" s="196" t="s">
        <v>186</v>
      </c>
      <c r="C128" s="135" t="str">
        <f>IF(ISERROR(VLOOKUP($C$2,Math!$A$6:$LA$35,1,FALSE))=TRUE," ",IF(ISBLANK(VLOOKUP($C$2,Math!$A$6:$LA$35,190,FALSE))," ",VLOOKUP($C$2,Math!$A$6:$LA$35,190,FALSE)))</f>
        <v/>
      </c>
      <c r="D128" s="72"/>
      <c r="E128" s="31">
        <v>25</v>
      </c>
    </row>
    <row r="129" spans="1:5" s="21" customFormat="1" ht="30" customHeight="1">
      <c r="A129" s="105">
        <v>42</v>
      </c>
      <c r="B129" s="196" t="s">
        <v>187</v>
      </c>
      <c r="C129" s="135" t="str">
        <f>IF(ISERROR(VLOOKUP($C$2,Math!$A$6:$LA$35,1,FALSE))=TRUE," ",IF(ISBLANK(VLOOKUP($C$2,Math!$A$6:$LA$35,194,FALSE))," ",VLOOKUP($C$2,Math!$A$6:$LA$35,194,FALSE)))</f>
        <v/>
      </c>
      <c r="D129" s="72"/>
      <c r="E129" s="31">
        <v>25</v>
      </c>
    </row>
    <row r="130" spans="1:5" s="21" customFormat="1" ht="30" customHeight="1">
      <c r="A130" s="105">
        <v>43</v>
      </c>
      <c r="B130" s="196" t="s">
        <v>188</v>
      </c>
      <c r="C130" s="135" t="str">
        <f>IF(ISERROR(VLOOKUP($C$2,Math!$A$6:$LA$35,1,FALSE))=TRUE," ",IF(ISBLANK(VLOOKUP($C$2,Math!$A$6:$LA$35,198,FALSE))," ",VLOOKUP($C$2,Math!$A$6:$LA$35,198,FALSE)))</f>
        <v/>
      </c>
      <c r="D130" s="72"/>
      <c r="E130" s="31">
        <v>25</v>
      </c>
    </row>
    <row r="131" spans="1:5" s="21" customFormat="1" ht="30" customHeight="1">
      <c r="A131" s="105">
        <v>44</v>
      </c>
      <c r="B131" s="196" t="s">
        <v>189</v>
      </c>
      <c r="C131" s="135" t="str">
        <f>IF(ISERROR(VLOOKUP($C$2,Math!$A$6:$LA$35,1,FALSE))=TRUE," ",IF(ISBLANK(VLOOKUP($C$2,Math!$A$6:$LA$35,202,FALSE))," ",VLOOKUP($C$2,Math!$A$6:$LA$35,202,FALSE)))</f>
        <v/>
      </c>
      <c r="D131" s="72"/>
      <c r="E131" s="31">
        <v>25</v>
      </c>
    </row>
    <row r="132" spans="1:5" s="21" customFormat="1" ht="30" customHeight="1">
      <c r="A132" s="105">
        <v>45</v>
      </c>
      <c r="B132" s="197" t="s">
        <v>190</v>
      </c>
      <c r="C132" s="135" t="str">
        <f>IF(ISERROR(VLOOKUP($C$2,Math!$A$6:$LA$35,1,FALSE))=TRUE," ",IF(ISBLANK(VLOOKUP($C$2,Math!$A$6:$LA$35,206,FALSE))," ",VLOOKUP($C$2,Math!$A$6:$LA$35,206,FALSE)))</f>
        <v/>
      </c>
      <c r="D132" s="72"/>
      <c r="E132" s="31">
        <v>25</v>
      </c>
    </row>
    <row r="133" spans="1:5" s="21" customFormat="1" ht="30" customHeight="1">
      <c r="A133" s="105">
        <v>46</v>
      </c>
      <c r="B133" s="196" t="s">
        <v>191</v>
      </c>
      <c r="C133" s="135" t="str">
        <f>IF(ISERROR(VLOOKUP($C$2,Math!$A$6:$LA$35,1,FALSE))=TRUE," ",IF(ISBLANK(VLOOKUP($C$2,Math!$A$6:$LA$35,213,FALSE))," ",VLOOKUP($C$2,Math!$A$6:$LA$35,213,FALSE)))</f>
        <v/>
      </c>
      <c r="D133" s="72"/>
      <c r="E133" s="31">
        <v>25</v>
      </c>
    </row>
    <row r="134" spans="1:5" s="21" customFormat="1" ht="30" customHeight="1">
      <c r="A134" s="105">
        <v>47</v>
      </c>
      <c r="B134" s="196" t="s">
        <v>192</v>
      </c>
      <c r="C134" s="135" t="str">
        <f>IF(ISERROR(VLOOKUP($C$2,Math!$A$6:$LA$35,1,FALSE))=TRUE," ",IF(ISBLANK(VLOOKUP($C$2,Math!$A$6:$LA$35,217,FALSE))," ",VLOOKUP($C$2,Math!$A$6:$LA$35,217,FALSE)))</f>
        <v/>
      </c>
      <c r="D134" s="72"/>
      <c r="E134" s="31">
        <v>25</v>
      </c>
    </row>
    <row r="135" spans="1:5" s="21" customFormat="1" ht="30" customHeight="1">
      <c r="A135" s="105">
        <v>48</v>
      </c>
      <c r="B135" s="196" t="s">
        <v>193</v>
      </c>
      <c r="C135" s="135" t="str">
        <f>IF(ISERROR(VLOOKUP($C$2,Math!$A$6:$LA$35,1,FALSE))=TRUE," ",IF(ISBLANK(VLOOKUP($C$2,Math!$A$6:$LA$35,221,FALSE))," ",VLOOKUP($C$2,Math!$A$6:$LA$35,221,FALSE)))</f>
        <v/>
      </c>
      <c r="D135" s="72"/>
      <c r="E135" s="31">
        <v>25</v>
      </c>
    </row>
    <row r="136" spans="1:5" s="21" customFormat="1" ht="30" customHeight="1">
      <c r="A136" s="105">
        <v>49</v>
      </c>
      <c r="B136" s="196" t="s">
        <v>194</v>
      </c>
      <c r="C136" s="135" t="str">
        <f>IF(ISERROR(VLOOKUP($C$2,Math!$A$6:$LA$35,1,FALSE))=TRUE," ",IF(ISBLANK(VLOOKUP($C$2,Math!$A$6:$LA$35,225,FALSE))," ",VLOOKUP($C$2,Math!$A$6:$LA$35,225,FALSE)))</f>
        <v/>
      </c>
      <c r="D136" s="72"/>
      <c r="E136" s="31">
        <v>25</v>
      </c>
    </row>
    <row r="137" spans="1:5" s="21" customFormat="1" ht="30" customHeight="1">
      <c r="A137" s="105">
        <v>50</v>
      </c>
      <c r="B137" s="197" t="s">
        <v>195</v>
      </c>
      <c r="C137" s="135" t="str">
        <f>IF(ISERROR(VLOOKUP($C$2,Math!$A$6:$LA$35,1,FALSE))=TRUE," ",IF(ISBLANK(VLOOKUP($C$2,Math!$A$6:$LA$35,229,FALSE))," ",VLOOKUP($C$2,Math!$A$6:$LA$35,229,FALSE)))</f>
        <v/>
      </c>
      <c r="D137" s="72"/>
      <c r="E137" s="31">
        <v>30</v>
      </c>
    </row>
    <row r="138" spans="1:5" s="21" customFormat="1" ht="30" customHeight="1">
      <c r="A138" s="105">
        <v>51</v>
      </c>
      <c r="B138" s="196" t="s">
        <v>193</v>
      </c>
      <c r="C138" s="135" t="str">
        <f>IF(ISERROR(VLOOKUP($C$2,Math!$A$6:$LA$35,1,FALSE))=TRUE," ",IF(ISBLANK(VLOOKUP($C$2,Math!$A$6:$LA$35,236,FALSE))," ",VLOOKUP($C$2,Math!$A$6:$LA$35,236,FALSE)))</f>
        <v/>
      </c>
      <c r="D138" s="72"/>
      <c r="E138" s="31">
        <v>25</v>
      </c>
    </row>
    <row r="139" spans="1:5" s="21" customFormat="1" ht="30" customHeight="1">
      <c r="A139" s="105">
        <v>52</v>
      </c>
      <c r="B139" s="196" t="s">
        <v>196</v>
      </c>
      <c r="C139" s="135" t="str">
        <f>IF(ISERROR(VLOOKUP($C$2,Math!$A$6:$LA$35,1,FALSE))=TRUE," ",IF(ISBLANK(VLOOKUP($C$2,Math!$A$6:$LA$35,240,FALSE))," ",VLOOKUP($C$2,Math!$A$6:$LA$35,240,FALSE)))</f>
        <v/>
      </c>
      <c r="D139" s="72"/>
      <c r="E139" s="31">
        <v>25</v>
      </c>
    </row>
    <row r="140" spans="1:5" s="21" customFormat="1" ht="30" customHeight="1">
      <c r="A140" s="105">
        <v>53</v>
      </c>
      <c r="B140" s="196" t="s">
        <v>197</v>
      </c>
      <c r="C140" s="135" t="str">
        <f>IF(ISERROR(VLOOKUP($C$2,Math!$A$6:$LA$35,1,FALSE))=TRUE," ",IF(ISBLANK(VLOOKUP($C$2,Math!$A$6:$LA$35,244,FALSE))," ",VLOOKUP($C$2,Math!$A$6:$LA$35,244,FALSE)))</f>
        <v/>
      </c>
      <c r="D140" s="72"/>
      <c r="E140" s="31">
        <v>25</v>
      </c>
    </row>
    <row r="141" spans="1:5" s="21" customFormat="1" ht="30" customHeight="1">
      <c r="A141" s="105">
        <v>54</v>
      </c>
      <c r="B141" s="196" t="s">
        <v>198</v>
      </c>
      <c r="C141" s="135" t="str">
        <f>IF(ISERROR(VLOOKUP($C$2,Math!$A$6:$LA$35,1,FALSE))=TRUE," ",IF(ISBLANK(VLOOKUP($C$2,Math!$A$6:$LA$35,248,FALSE))," ",VLOOKUP($C$2,Math!$A$6:$LA$35,248,FALSE)))</f>
        <v/>
      </c>
      <c r="D141" s="72"/>
      <c r="E141" s="31">
        <v>25</v>
      </c>
    </row>
    <row r="142" spans="1:5" s="21" customFormat="1" ht="30" customHeight="1">
      <c r="A142" s="105">
        <v>55</v>
      </c>
      <c r="B142" s="197" t="s">
        <v>199</v>
      </c>
      <c r="C142" s="135" t="str">
        <f>IF(ISERROR(VLOOKUP($C$2,Math!$A$6:$LA$35,1,FALSE))=TRUE," ",IF(ISBLANK(VLOOKUP($C$2,Math!$A$6:$LA$35,252,FALSE))," ",VLOOKUP($C$2,Math!$A$6:$LA$35,252,FALSE)))</f>
        <v/>
      </c>
      <c r="D142" s="72"/>
      <c r="E142" s="31">
        <v>25</v>
      </c>
    </row>
    <row r="143" spans="1:5" s="21" customFormat="1" ht="30" customHeight="1">
      <c r="A143" s="105">
        <v>56</v>
      </c>
      <c r="B143" s="208" t="s">
        <v>200</v>
      </c>
      <c r="C143" s="135" t="str">
        <f>IF(ISERROR(VLOOKUP($C$2,Math!$A$6:$LA$35,1,FALSE))=TRUE," ",IF(ISBLANK(VLOOKUP($C$2,Math!$A$6:$LA$35,259,FALSE))," ",VLOOKUP($C$2,Math!$A$6:$LA$35,259,FALSE)))</f>
        <v/>
      </c>
      <c r="D143" s="72"/>
      <c r="E143" s="31">
        <v>25</v>
      </c>
    </row>
    <row r="144" spans="1:5" s="21" customFormat="1" ht="30" customHeight="1">
      <c r="A144" s="105">
        <v>57</v>
      </c>
      <c r="B144" s="208" t="s">
        <v>201</v>
      </c>
      <c r="C144" s="135" t="str">
        <f>IF(ISERROR(VLOOKUP($C$2,Math!$A$6:$LA$35,1,FALSE))=TRUE," ",IF(ISBLANK(VLOOKUP($C$2,Math!$A$6:$LA$35,263,FALSE))," ",VLOOKUP($C$2,Math!$A$6:$LA$35,263,FALSE)))</f>
        <v/>
      </c>
      <c r="D144" s="72"/>
      <c r="E144" s="31">
        <v>25</v>
      </c>
    </row>
    <row r="145" spans="1:5" s="21" customFormat="1" ht="30" customHeight="1">
      <c r="A145" s="100">
        <v>58</v>
      </c>
      <c r="B145" s="209" t="s">
        <v>202</v>
      </c>
      <c r="C145" s="135" t="str">
        <f>IF(ISERROR(VLOOKUP($C$2,Math!$A$6:$LA$35,1,FALSE))=TRUE," ",IF(ISBLANK(VLOOKUP($C$2,Math!$A$6:$LA$35,267,FALSE))," ",VLOOKUP($C$2,Math!$A$6:$LA$35,267,FALSE)))</f>
        <v/>
      </c>
      <c r="D145" s="72"/>
      <c r="E145" s="31">
        <v>25</v>
      </c>
    </row>
    <row r="146" spans="1:5" s="21" customFormat="1" ht="30" customHeight="1" thickBot="1">
      <c r="A146" s="100">
        <v>59</v>
      </c>
      <c r="B146" s="198" t="s">
        <v>203</v>
      </c>
      <c r="C146" s="135" t="str">
        <f>IF(ISERROR(VLOOKUP($C$2,Math!$A$6:$LA$35,1,FALSE))=TRUE," ",IF(ISBLANK(VLOOKUP($C$2,Math!$A$6:$LA$35,271,FALSE))," ",VLOOKUP($C$2,Math!$A$6:$LA$35,271,FALSE)))</f>
        <v/>
      </c>
      <c r="D146" s="72"/>
      <c r="E146" s="31">
        <v>25</v>
      </c>
    </row>
    <row r="147" spans="1:5" s="21" customFormat="1" ht="30" customHeight="1">
      <c r="A147" s="100"/>
      <c r="B147" s="247" t="s">
        <v>26</v>
      </c>
      <c r="C147" s="248"/>
      <c r="D147" s="72"/>
      <c r="E147" s="31">
        <v>30</v>
      </c>
    </row>
    <row r="148" spans="1:5" s="21" customFormat="1" ht="30" customHeight="1">
      <c r="A148" s="100">
        <v>60</v>
      </c>
      <c r="B148" s="207" t="s">
        <v>204</v>
      </c>
      <c r="C148" s="135" t="str">
        <f>IF(ISERROR(VLOOKUP($C$2,Math!$A$6:$LA$35,1,FALSE))=TRUE," ",IF(ISBLANK(VLOOKUP($C$2,Math!$A$6:$LA$35,275,FALSE))," ",VLOOKUP($C$2,Math!$A$6:$LA$35,275,FALSE)))</f>
        <v/>
      </c>
      <c r="D148" s="72"/>
      <c r="E148" s="31">
        <v>25</v>
      </c>
    </row>
    <row r="149" spans="1:5" s="21" customFormat="1" ht="30" customHeight="1">
      <c r="A149" s="100">
        <v>61</v>
      </c>
      <c r="B149" s="207" t="s">
        <v>205</v>
      </c>
      <c r="C149" s="135" t="str">
        <f>IF(ISERROR(VLOOKUP($C$2,Math!$A$6:$LA$35,1,FALSE))=TRUE," ",IF(ISBLANK(VLOOKUP($C$2,Math!$A$6:$LA$35,282,FALSE))," ",VLOOKUP($C$2,Math!$A$6:$LA$35,282,FALSE)))</f>
        <v/>
      </c>
      <c r="D149" s="72"/>
      <c r="E149" s="31">
        <v>25</v>
      </c>
    </row>
    <row r="150" spans="1:5" s="21" customFormat="1" ht="30" customHeight="1">
      <c r="A150" s="100">
        <v>62</v>
      </c>
      <c r="B150" s="197" t="s">
        <v>40</v>
      </c>
      <c r="C150" s="135" t="str">
        <f>IF(ISERROR(VLOOKUP($C$2,Math!$A$6:$LA$35,1,FALSE))=TRUE," ",IF(ISBLANK(VLOOKUP($C$2,Math!$A$6:$LA$35,286,FALSE))," ",VLOOKUP($C$2,Math!$A$6:$LA$35,286,FALSE)))</f>
        <v/>
      </c>
      <c r="D150" s="72"/>
      <c r="E150" s="31">
        <v>25</v>
      </c>
    </row>
    <row r="151" spans="1:5" s="21" customFormat="1" ht="30" customHeight="1" thickBot="1">
      <c r="A151" s="100">
        <v>63</v>
      </c>
      <c r="B151" s="196" t="s">
        <v>41</v>
      </c>
      <c r="C151" s="136" t="str">
        <f>IF(ISERROR(VLOOKUP($C$2,Math!$A$6:$LA$35,1,FALSE))=TRUE," ",IF(ISBLANK(VLOOKUP($C$2,Math!$A$6:$LA$35,290,FALSE))," ",VLOOKUP($C$2,Math!$A$6:$LA$35,290,FALSE)))</f>
        <v/>
      </c>
      <c r="D151" s="72"/>
      <c r="E151" s="31">
        <v>25</v>
      </c>
    </row>
    <row r="152" spans="1:5" s="21" customFormat="1" ht="30" customHeight="1">
      <c r="A152" s="100">
        <v>64</v>
      </c>
      <c r="B152" s="197" t="s">
        <v>42</v>
      </c>
      <c r="C152" s="135" t="str">
        <f>IF(ISERROR(VLOOKUP($C$2,Math!$A$6:$LA$35,1,FALSE))=TRUE," ",IF(ISBLANK(VLOOKUP($C$2,Math!$A$6:$LA$35,294,FALSE))," ",VLOOKUP($C$2,Math!$A$6:$LA$35,294,FALSE)))</f>
        <v/>
      </c>
      <c r="D152" s="72"/>
      <c r="E152" s="31">
        <v>25</v>
      </c>
    </row>
    <row r="153" spans="1:5" s="21" customFormat="1" ht="30" customHeight="1">
      <c r="A153" s="100">
        <v>65</v>
      </c>
      <c r="B153" s="197" t="s">
        <v>43</v>
      </c>
      <c r="C153" s="135" t="str">
        <f>IF(ISERROR(VLOOKUP($C$2,Math!$A$6:$LA$35,1,FALSE))=TRUE," ",IF(ISBLANK(VLOOKUP($C$2,Math!$A$6:$LA$35,298,FALSE))," ",VLOOKUP($C$2,Math!$A$6:$LA$35,298,FALSE)))</f>
        <v/>
      </c>
      <c r="D153" s="72"/>
      <c r="E153" s="31">
        <v>25</v>
      </c>
    </row>
    <row r="154" spans="1:5" s="21" customFormat="1" ht="30" customHeight="1">
      <c r="A154" s="100"/>
      <c r="B154" s="247" t="s">
        <v>206</v>
      </c>
      <c r="C154" s="248"/>
      <c r="D154" s="72"/>
      <c r="E154" s="31">
        <v>30</v>
      </c>
    </row>
    <row r="155" spans="1:5" s="21" customFormat="1" ht="30" customHeight="1">
      <c r="A155" s="100">
        <v>66</v>
      </c>
      <c r="B155" s="197" t="s">
        <v>44</v>
      </c>
      <c r="C155" s="135" t="str">
        <f>IF(ISERROR(VLOOKUP($C$2,Math!$A$6:$LA$35,1,FALSE))=TRUE," ",IF(ISBLANK(VLOOKUP($C$2,Math!$A$6:$LA$35,305,FALSE))," ",VLOOKUP($C$2,Math!$A$6:$LA$35,305,FALSE)))</f>
        <v/>
      </c>
      <c r="D155" s="72"/>
      <c r="E155" s="31">
        <v>25</v>
      </c>
    </row>
    <row r="156" spans="1:5" s="21" customFormat="1" ht="30" customHeight="1" thickBot="1">
      <c r="A156" s="100">
        <v>67</v>
      </c>
      <c r="B156" s="198" t="s">
        <v>45</v>
      </c>
      <c r="C156" s="135" t="str">
        <f>IF(ISERROR(VLOOKUP($C$2,Math!$A$6:$LA$35,1,FALSE))=TRUE," ",IF(ISBLANK(VLOOKUP($C$2,Math!$A$6:$LA$35,309,FALSE))," ",VLOOKUP($C$2,Math!$A$6:$LA$35,309,FALSE)))</f>
        <v/>
      </c>
      <c r="D156" s="72"/>
      <c r="E156" s="31">
        <v>25</v>
      </c>
    </row>
    <row r="157" spans="1:5" s="21" customFormat="1" ht="30" customHeight="1" thickBot="1">
      <c r="A157" s="100"/>
      <c r="B157" s="252" t="s">
        <v>208</v>
      </c>
      <c r="C157" s="253"/>
      <c r="D157" s="71"/>
      <c r="E157" s="31">
        <v>25</v>
      </c>
    </row>
    <row r="158" spans="1:5" s="21" customFormat="1" ht="30" customHeight="1">
      <c r="A158" s="100"/>
      <c r="B158" s="250" t="s">
        <v>210</v>
      </c>
      <c r="C158" s="251"/>
      <c r="D158" s="71"/>
      <c r="E158" s="31">
        <v>30</v>
      </c>
    </row>
    <row r="159" spans="1:5" s="21" customFormat="1" ht="30" customHeight="1" thickBot="1">
      <c r="A159" s="100">
        <v>133</v>
      </c>
      <c r="B159" s="144" t="s">
        <v>209</v>
      </c>
      <c r="C159" s="135" t="str">
        <f>IF(ISERROR(VLOOKUP($C$2,Autres!$A$6:$EZ$35,1,FALSE))=TRUE," ",IF(ISBLANK(VLOOKUP($C$2,Autres!$A$6:$EZ$35,6,FALSE))," ",VLOOKUP($C$2,Autres!$A$6:$EZ$35,6,FALSE)))</f>
        <v/>
      </c>
      <c r="D159" s="71"/>
      <c r="E159" s="31">
        <v>25</v>
      </c>
    </row>
    <row r="160" spans="1:5" s="21" customFormat="1" ht="30" customHeight="1">
      <c r="A160" s="100"/>
      <c r="B160" s="250" t="s">
        <v>211</v>
      </c>
      <c r="C160" s="251"/>
      <c r="D160" s="71"/>
      <c r="E160" s="31">
        <v>30</v>
      </c>
    </row>
    <row r="161" spans="1:5" s="21" customFormat="1" ht="30" customHeight="1">
      <c r="A161" s="100">
        <v>134</v>
      </c>
      <c r="B161" s="144" t="s">
        <v>212</v>
      </c>
      <c r="C161" s="127" t="str">
        <f>IF(ISERROR(VLOOKUP($C$2,Autres!$A$6:$EZ$35,1,FALSE))=TRUE," ",IF(ISBLANK(VLOOKUP($C$2,Autres!$A$6:$EZ$35,10,FALSE))," ",VLOOKUP($C$2,Autres!$A$6:$EZ$35,10,FALSE)))</f>
        <v/>
      </c>
      <c r="D161" s="73"/>
      <c r="E161" s="31">
        <v>25</v>
      </c>
    </row>
    <row r="162" spans="1:5" ht="30" customHeight="1">
      <c r="A162" s="100">
        <v>135</v>
      </c>
      <c r="B162" s="144" t="s">
        <v>213</v>
      </c>
      <c r="C162" s="138" t="str">
        <f>IF(ISERROR(VLOOKUP($C$2,Autres!$A$6:$EZ$35,1,FALSE))=TRUE," ",IF(ISBLANK(VLOOKUP($C$2,Autres!$A$6:$EZ$35,14,FALSE))," ",VLOOKUP($C$2,Autres!$A$6:$EZ$35,14,FALSE)))</f>
        <v/>
      </c>
      <c r="E162" s="31">
        <v>25</v>
      </c>
    </row>
    <row r="163" spans="1:5" s="21" customFormat="1" ht="30" customHeight="1">
      <c r="A163" s="100">
        <v>136</v>
      </c>
      <c r="B163" s="144" t="s">
        <v>214</v>
      </c>
      <c r="C163" s="138" t="str">
        <f>IF(ISERROR(VLOOKUP($C$2,Autres!$A$6:$EZ$35,1,FALSE))=TRUE," ",IF(ISBLANK(VLOOKUP($C$2,Autres!$A$6:$EZ$35,18,FALSE))," ",VLOOKUP($C$2,Autres!$A$6:$EZ$35,18,FALSE)))</f>
        <v/>
      </c>
      <c r="E163" s="21">
        <v>25</v>
      </c>
    </row>
    <row r="164" spans="1:5" s="21" customFormat="1" ht="30" customHeight="1" thickBot="1">
      <c r="A164" s="100">
        <v>137</v>
      </c>
      <c r="B164" s="146" t="s">
        <v>215</v>
      </c>
      <c r="C164" s="139" t="str">
        <f>IF(ISERROR(VLOOKUP($C$2,Autres!$A$6:$EZ$35,1,FALSE))=TRUE," ",IF(ISBLANK(VLOOKUP($C$2,Autres!$A$6:$EZ$35,22,FALSE))," ",VLOOKUP($C$2,Autres!$A$6:$EZ$35,22,FALSE)))</f>
        <v/>
      </c>
      <c r="E164" s="21">
        <v>25</v>
      </c>
    </row>
    <row r="165" spans="1:5" s="21" customFormat="1" ht="30" customHeight="1">
      <c r="A165" s="100">
        <v>138</v>
      </c>
      <c r="B165" s="144" t="s">
        <v>216</v>
      </c>
      <c r="C165" s="141" t="str">
        <f>IF(ISERROR(VLOOKUP($C$2,Autres!$A$6:$EZ$35,1,FALSE))=TRUE," ",IF(ISBLANK(VLOOKUP($C$2,Autres!$A$6:$EZ$35,29,FALSE))," ",VLOOKUP($C$2,Autres!$A$6:$EZ$35,29,FALSE)))</f>
        <v/>
      </c>
      <c r="E165" s="31">
        <v>25</v>
      </c>
    </row>
    <row r="166" spans="1:5" ht="30" customHeight="1">
      <c r="A166" s="100">
        <v>139</v>
      </c>
      <c r="B166" s="144" t="s">
        <v>217</v>
      </c>
      <c r="C166" s="141" t="str">
        <f>IF(ISERROR(VLOOKUP($C$2,Autres!$A$6:$EZ$35,1,FALSE))=TRUE," ",IF(ISBLANK(VLOOKUP($C$2,Autres!$A$6:$EZ$35,33,FALSE))," ",VLOOKUP($C$2,Autres!$A$6:$EZ$35,33,FALSE)))</f>
        <v/>
      </c>
      <c r="E166" s="31">
        <v>25</v>
      </c>
    </row>
    <row r="167" spans="1:5" ht="30" customHeight="1">
      <c r="A167" s="100">
        <v>140</v>
      </c>
      <c r="B167" s="144" t="s">
        <v>218</v>
      </c>
      <c r="C167" s="141" t="str">
        <f>IF(ISERROR(VLOOKUP($C$2,Autres!$A$6:$EZ$35,1,FALSE))=TRUE," ",IF(ISBLANK(VLOOKUP($C$2,Autres!$A$6:$EZ$35,37,FALSE))," ",VLOOKUP($C$2,Autres!$A$6:$EZ$35,37,FALSE)))</f>
        <v/>
      </c>
      <c r="E167" s="31">
        <v>25</v>
      </c>
    </row>
    <row r="168" spans="1:5" ht="30" customHeight="1">
      <c r="A168" s="100">
        <v>141</v>
      </c>
      <c r="B168" s="144" t="s">
        <v>219</v>
      </c>
      <c r="C168" s="141" t="str">
        <f>IF(ISERROR(VLOOKUP($C$2,Autres!$A$6:$EZ$35,1,FALSE))=TRUE," ",IF(ISBLANK(VLOOKUP($C$2,Autres!$A$6:$EZ$35,41,FALSE))," ",VLOOKUP($C$2,Autres!$A$6:$EZ$35,41,FALSE)))</f>
        <v>X</v>
      </c>
      <c r="E168" s="31">
        <v>25</v>
      </c>
    </row>
    <row r="169" spans="1:5" ht="30" customHeight="1" thickBot="1">
      <c r="A169" s="100">
        <v>142</v>
      </c>
      <c r="B169" s="146" t="s">
        <v>220</v>
      </c>
      <c r="C169" s="142" t="str">
        <f>IF(ISERROR(VLOOKUP($C$2,Autres!$A$6:$EZ$35,1,FALSE))=TRUE," ",IF(ISBLANK(VLOOKUP($C$2,Autres!$A$6:$EZ$35,45,FALSE))," ",VLOOKUP($C$2,Autres!$A$6:$EZ$35,45,FALSE)))</f>
        <v/>
      </c>
      <c r="E169" s="31">
        <v>25</v>
      </c>
    </row>
    <row r="170" spans="1:5" ht="30" customHeight="1">
      <c r="A170" s="100">
        <v>143</v>
      </c>
      <c r="B170" s="144" t="s">
        <v>221</v>
      </c>
      <c r="C170" s="141" t="str">
        <f>IF(ISERROR(VLOOKUP($C$2,Autres!$A$6:$EZ$35,1,FALSE))=TRUE," ",IF(ISBLANK(VLOOKUP($C$2,Autres!$A$6:$EZ$35,52,FALSE))," ",VLOOKUP($C$2,Autres!$A$6:$EZ$35,52,FALSE)))</f>
        <v/>
      </c>
      <c r="E170" s="31">
        <v>25</v>
      </c>
    </row>
    <row r="171" spans="1:5" ht="30" customHeight="1">
      <c r="A171" s="100">
        <v>144</v>
      </c>
      <c r="B171" s="144" t="s">
        <v>222</v>
      </c>
      <c r="C171" s="141" t="str">
        <f>IF(ISERROR(VLOOKUP($C$2,Autres!$A$6:$EZ$35,1,FALSE))=TRUE," ",IF(ISBLANK(VLOOKUP($C$2,Autres!$A$6:$EZ$35,56,FALSE))," ",VLOOKUP($C$2,Autres!$A$6:$EZ$35,56,FALSE)))</f>
        <v/>
      </c>
      <c r="E171" s="31">
        <v>25</v>
      </c>
    </row>
    <row r="172" spans="1:5" ht="30" customHeight="1" thickBot="1">
      <c r="A172" s="100">
        <v>145</v>
      </c>
      <c r="B172" s="144" t="s">
        <v>223</v>
      </c>
      <c r="C172" s="141" t="str">
        <f>IF(ISERROR(VLOOKUP($C$2,Autres!$A$6:$EZ$35,1,FALSE))=TRUE," ",IF(ISBLANK(VLOOKUP($C$2,Autres!$A$6:$EZ$35,60,FALSE))," ",VLOOKUP($C$2,Autres!$A$6:$EZ$35,60,FALSE)))</f>
        <v/>
      </c>
      <c r="E172" s="31">
        <v>30</v>
      </c>
    </row>
    <row r="173" spans="1:5" s="21" customFormat="1" ht="30" customHeight="1" thickBot="1">
      <c r="A173" s="100"/>
      <c r="B173" s="252" t="s">
        <v>224</v>
      </c>
      <c r="C173" s="253"/>
      <c r="E173" s="31">
        <v>30</v>
      </c>
    </row>
    <row r="174" spans="1:5" s="21" customFormat="1" ht="30" customHeight="1">
      <c r="A174" s="100"/>
      <c r="B174" s="250" t="s">
        <v>225</v>
      </c>
      <c r="C174" s="251"/>
      <c r="E174" s="31">
        <v>25</v>
      </c>
    </row>
    <row r="175" spans="1:5" ht="30" customHeight="1">
      <c r="A175" s="100">
        <v>146</v>
      </c>
      <c r="B175" s="144" t="s">
        <v>226</v>
      </c>
      <c r="C175" s="141" t="str">
        <f>IF(ISERROR(VLOOKUP($C$2,Autres!$A$6:$EZ$35,1,FALSE))=TRUE," ",IF(ISBLANK(VLOOKUP($C$2,Autres!$A$6:$EZ$35,64,FALSE))," ",VLOOKUP($C$2,Autres!$A$6:$EZ$35,64,FALSE)))</f>
        <v/>
      </c>
      <c r="E175" s="31">
        <v>25</v>
      </c>
    </row>
    <row r="176" spans="1:5" ht="30" customHeight="1" thickBot="1">
      <c r="A176" s="100">
        <v>147</v>
      </c>
      <c r="B176" s="144" t="s">
        <v>247</v>
      </c>
      <c r="C176" s="142" t="str">
        <f>IF(ISERROR(VLOOKUP($C$2,Autres!$A$6:$EZ$35,1,FALSE))=TRUE," ",IF(ISBLANK(VLOOKUP($C$2,Autres!$A$6:$EZ$35,68,FALSE))," ",VLOOKUP($C$2,Autres!$A$6:$EZ$35,68,FALSE)))</f>
        <v>/</v>
      </c>
      <c r="E176" s="31">
        <v>25</v>
      </c>
    </row>
    <row r="177" spans="1:5" ht="30" customHeight="1">
      <c r="A177" s="100">
        <v>148</v>
      </c>
      <c r="B177" s="144" t="s">
        <v>248</v>
      </c>
      <c r="C177" s="141" t="str">
        <f>IF(ISERROR(VLOOKUP($C$2,Autres!$A$6:$EZ$35,1,FALSE))=TRUE," ",IF(ISBLANK(VLOOKUP($C$2,Autres!$A$6:$EZ$35,75,FALSE))," ",VLOOKUP($C$2,Autres!$A$6:$EZ$35,75,FALSE)))</f>
        <v>X</v>
      </c>
      <c r="E177" s="31">
        <v>25</v>
      </c>
    </row>
    <row r="178" spans="1:5" ht="30" customHeight="1" thickBot="1">
      <c r="A178" s="100">
        <v>149</v>
      </c>
      <c r="B178" s="144" t="s">
        <v>227</v>
      </c>
      <c r="C178" s="141" t="str">
        <f>IF(ISERROR(VLOOKUP($C$2,Autres!$A$6:$EZ$35,1,FALSE))=TRUE," ",IF(ISBLANK(VLOOKUP($C$2,Autres!$A$6:$EZ$35,79,FALSE))," ",VLOOKUP($C$2,Autres!$A$6:$EZ$35,79,FALSE)))</f>
        <v/>
      </c>
      <c r="E178" s="31">
        <v>25</v>
      </c>
    </row>
    <row r="179" spans="1:5" s="21" customFormat="1" ht="30" customHeight="1">
      <c r="B179" s="250" t="s">
        <v>228</v>
      </c>
      <c r="C179" s="251"/>
      <c r="E179" s="31">
        <v>30</v>
      </c>
    </row>
    <row r="180" spans="1:5" ht="30" customHeight="1">
      <c r="A180" s="100">
        <v>150</v>
      </c>
      <c r="B180" s="144" t="s">
        <v>229</v>
      </c>
      <c r="C180" s="141" t="str">
        <f>IF(ISERROR(VLOOKUP($C$2,Autres!$A$6:$EZ$35,1,FALSE))=TRUE," ",IF(ISBLANK(VLOOKUP($C$2,Autres!$A$6:$EZ$35,83,FALSE))," ",VLOOKUP($C$2,Autres!$A$6:$EZ$35,83,FALSE)))</f>
        <v>/</v>
      </c>
      <c r="E180" s="31">
        <v>25</v>
      </c>
    </row>
    <row r="181" spans="1:5" ht="30" customHeight="1">
      <c r="A181" s="100">
        <v>151</v>
      </c>
      <c r="B181" s="144" t="s">
        <v>249</v>
      </c>
      <c r="C181" s="141" t="str">
        <f>IF(ISERROR(VLOOKUP($C$2,Autres!$A$6:$EZ$35,1,FALSE))=TRUE," ",IF(ISBLANK(VLOOKUP($C$2,Autres!$A$6:$EZ$35,87,FALSE))," ",VLOOKUP($C$2,Autres!$A$6:$EZ$35,87,FALSE)))</f>
        <v>X</v>
      </c>
      <c r="E181" s="31">
        <v>25</v>
      </c>
    </row>
    <row r="182" spans="1:5" ht="30" customHeight="1" thickBot="1">
      <c r="A182" s="100">
        <v>152</v>
      </c>
      <c r="B182" s="145" t="s">
        <v>230</v>
      </c>
      <c r="C182" s="142" t="str">
        <f>IF(ISERROR(VLOOKUP($C$2,Autres!$A$6:$EZ$35,1,FALSE))=TRUE," ",IF(ISBLANK(VLOOKUP($C$2,Autres!$A$6:$EZ$35,91,FALSE))," ",VLOOKUP($C$2,Autres!$A$6:$EZ$35,91,FALSE)))</f>
        <v/>
      </c>
      <c r="E182" s="31">
        <v>25</v>
      </c>
    </row>
    <row r="183" spans="1:5" ht="30" customHeight="1">
      <c r="A183" s="21"/>
      <c r="B183" s="98" t="s">
        <v>231</v>
      </c>
      <c r="C183" s="140"/>
      <c r="E183" s="31">
        <v>30</v>
      </c>
    </row>
    <row r="184" spans="1:5" ht="30" customHeight="1">
      <c r="A184" s="100">
        <v>153</v>
      </c>
      <c r="B184" s="144" t="s">
        <v>235</v>
      </c>
      <c r="C184" s="141" t="str">
        <f>IF(ISERROR(VLOOKUP($C$2,Autres!$A$6:$EZ$35,1,FALSE))=TRUE," ",IF(ISBLANK(VLOOKUP($C$2,Autres!$A$6:$EZ$35,98,FALSE))," ",VLOOKUP($C$2,Autres!$A$6:$EZ$35,98,FALSE)))</f>
        <v/>
      </c>
      <c r="E184" s="31">
        <v>25</v>
      </c>
    </row>
    <row r="185" spans="1:5" ht="30" customHeight="1">
      <c r="A185" s="100">
        <v>154</v>
      </c>
      <c r="B185" s="144" t="s">
        <v>245</v>
      </c>
      <c r="C185" s="141" t="str">
        <f>IF(ISERROR(VLOOKUP($C$2,Autres!$A$6:$EZ$35,1,FALSE))=TRUE," ",IF(ISBLANK(VLOOKUP($C$2,Autres!$A$6:$EZ$35,102,FALSE))," ",VLOOKUP($C$2,Autres!$A$6:$EZ$35,102,FALSE)))</f>
        <v>/</v>
      </c>
      <c r="E185" s="31">
        <v>25</v>
      </c>
    </row>
    <row r="186" spans="1:5" ht="30" customHeight="1">
      <c r="A186" s="100">
        <v>155</v>
      </c>
      <c r="B186" s="144" t="s">
        <v>236</v>
      </c>
      <c r="C186" s="141" t="str">
        <f>IF(ISERROR(VLOOKUP($C$2,Autres!$A$6:$EZ$35,1,FALSE))=TRUE," ",IF(ISBLANK(VLOOKUP($C$2,Autres!$A$6:$EZ$35,106,FALSE))," ",VLOOKUP($C$2,Autres!$A$6:$EZ$35,106,FALSE)))</f>
        <v/>
      </c>
      <c r="E186" s="31">
        <v>25</v>
      </c>
    </row>
    <row r="187" spans="1:5" ht="30" customHeight="1">
      <c r="A187" s="100">
        <v>156</v>
      </c>
      <c r="B187" s="144" t="s">
        <v>34</v>
      </c>
      <c r="C187" s="141" t="str">
        <f>IF(ISERROR(VLOOKUP($C$2,Autres!$A$6:$EZ$35,1,FALSE))=TRUE," ",IF(ISBLANK(VLOOKUP($C$2,Autres!$A$6:$EZ$35,110,FALSE))," ",VLOOKUP($C$2,Autres!$A$6:$EZ$35,110,FALSE)))</f>
        <v/>
      </c>
      <c r="E187" s="31">
        <v>25</v>
      </c>
    </row>
    <row r="188" spans="1:5" ht="30" customHeight="1" thickBot="1">
      <c r="A188" s="100">
        <v>157</v>
      </c>
      <c r="B188" s="145" t="s">
        <v>35</v>
      </c>
      <c r="C188" s="142" t="str">
        <f>IF(ISERROR(VLOOKUP($C$2,Autres!$A$6:$EZ$35,1,FALSE))=TRUE," ",IF(ISBLANK(VLOOKUP($C$2,Autres!$A$6:$EZ$35,114,FALSE))," ",VLOOKUP($C$2,Autres!$A$6:$EZ$35,114,FALSE)))</f>
        <v/>
      </c>
      <c r="E188" s="31">
        <v>25</v>
      </c>
    </row>
    <row r="189" spans="1:5" ht="30" customHeight="1">
      <c r="A189" s="21"/>
      <c r="B189" s="98" t="s">
        <v>27</v>
      </c>
      <c r="C189" s="140"/>
      <c r="E189" s="31">
        <v>30</v>
      </c>
    </row>
    <row r="190" spans="1:5" ht="30" customHeight="1">
      <c r="A190" s="100">
        <v>158</v>
      </c>
      <c r="B190" s="144" t="s">
        <v>246</v>
      </c>
      <c r="C190" s="141" t="str">
        <f>IF(ISERROR(VLOOKUP($C$2,Autres!$A$6:$EZ$35,1,FALSE))=TRUE," ",IF(ISBLANK(VLOOKUP($C$2,Autres!$A$6:$EZ$35,121,FALSE))," ",VLOOKUP($C$2,Autres!$A$6:$EZ$35,121,FALSE)))</f>
        <v/>
      </c>
      <c r="E190" s="31">
        <v>25</v>
      </c>
    </row>
    <row r="191" spans="1:5" ht="30" customHeight="1">
      <c r="A191" s="100">
        <v>159</v>
      </c>
      <c r="B191" s="144" t="s">
        <v>233</v>
      </c>
      <c r="C191" s="141" t="str">
        <f>IF(ISERROR(VLOOKUP($C$2,Autres!$A$6:$EZ$35,1,FALSE))=TRUE," ",IF(ISBLANK(VLOOKUP($C$2,Autres!$A$6:$EZ$35,125,FALSE))," ",VLOOKUP($C$2,Autres!$A$6:$EZ$35,125,FALSE)))</f>
        <v/>
      </c>
      <c r="E191" s="31">
        <v>25</v>
      </c>
    </row>
    <row r="192" spans="1:5" ht="30" customHeight="1">
      <c r="A192" s="100">
        <v>160</v>
      </c>
      <c r="B192" s="144" t="s">
        <v>232</v>
      </c>
      <c r="C192" s="141" t="str">
        <f>IF(ISERROR(VLOOKUP($C$2,Autres!$A$6:$EZ$35,1,FALSE))=TRUE," ",IF(ISBLANK(VLOOKUP($C$2,Autres!$A$6:$EZ$35,129,FALSE))," ",VLOOKUP($C$2,Autres!$A$6:$EZ$35,129,FALSE)))</f>
        <v/>
      </c>
      <c r="E192" s="31">
        <v>25</v>
      </c>
    </row>
    <row r="193" spans="1:5" ht="30" customHeight="1">
      <c r="A193" s="100">
        <v>161</v>
      </c>
      <c r="B193" s="144" t="s">
        <v>234</v>
      </c>
      <c r="C193" s="141" t="str">
        <f>IF(ISERROR(VLOOKUP($C$2,Autres!$A$6:$EZ$35,1,FALSE))=TRUE," ",IF(ISBLANK(VLOOKUP($C$2,Autres!$A$6:$EZ$35,133,FALSE))," ",VLOOKUP($C$2,Autres!$A$6:$EZ$35,133,FALSE)))</f>
        <v/>
      </c>
      <c r="E193" s="31">
        <v>25</v>
      </c>
    </row>
    <row r="194" spans="1:5" ht="30" customHeight="1" thickBot="1">
      <c r="A194" s="100">
        <v>162</v>
      </c>
      <c r="B194" s="145" t="s">
        <v>33</v>
      </c>
      <c r="C194" s="142" t="str">
        <f>IF(ISERROR(VLOOKUP($C$2,Autres!$A$6:$EZ$35,1,FALSE))=TRUE," ",IF(ISBLANK(VLOOKUP($C$2,Autres!$A$6:$EZ$35,137,FALSE))," ",VLOOKUP($C$2,Autres!$A$6:$EZ$35,137,FALSE)))</f>
        <v/>
      </c>
      <c r="E194" s="31">
        <v>25</v>
      </c>
    </row>
    <row r="195" spans="1:5" ht="30" customHeight="1">
      <c r="A195" s="21"/>
      <c r="B195" s="98" t="s">
        <v>28</v>
      </c>
      <c r="C195" s="140"/>
      <c r="E195" s="31">
        <v>30</v>
      </c>
    </row>
    <row r="196" spans="1:5" ht="30" customHeight="1">
      <c r="A196" s="100">
        <v>163</v>
      </c>
      <c r="B196" s="144" t="s">
        <v>29</v>
      </c>
      <c r="C196" s="141" t="str">
        <f>IF(ISERROR(VLOOKUP($C$2,Autres!$A$6:$EZ$35,1,FALSE))=TRUE," ",IF(ISBLANK(VLOOKUP($C$2,Autres!$A$6:$EZ$35,144,FALSE))," ",VLOOKUP($C$2,Autres!$A$6:$EZ$35,144,FALSE)))</f>
        <v/>
      </c>
      <c r="E196" s="31">
        <v>25</v>
      </c>
    </row>
    <row r="197" spans="1:5" ht="30" customHeight="1">
      <c r="A197" s="100">
        <v>164</v>
      </c>
      <c r="B197" s="144" t="s">
        <v>32</v>
      </c>
      <c r="C197" s="141" t="str">
        <f>IF(ISERROR(VLOOKUP($C$2,Autres!$A$6:$EZ$35,1,FALSE))=TRUE," ",IF(ISBLANK(VLOOKUP($C$2,Autres!$A$6:$EZ$35,148,FALSE))," ",VLOOKUP($C$2,Autres!$A$6:$EZ$35,148,FALSE)))</f>
        <v/>
      </c>
      <c r="E197" s="31">
        <v>25</v>
      </c>
    </row>
    <row r="198" spans="1:5" ht="30" customHeight="1">
      <c r="A198" s="100">
        <v>165</v>
      </c>
      <c r="B198" s="144" t="s">
        <v>31</v>
      </c>
      <c r="C198" s="141" t="str">
        <f>IF(ISERROR(VLOOKUP($C$2,Autres!$A$6:$EZ$35,1,FALSE))=TRUE," ",IF(ISBLANK(VLOOKUP($C$2,Autres!$A$6:$EZ$35,152,FALSE))," ",VLOOKUP($C$2,Autres!$A$6:$EZ$35,152,FALSE)))</f>
        <v/>
      </c>
      <c r="E198" s="31">
        <v>25</v>
      </c>
    </row>
    <row r="199" spans="1:5" ht="30" customHeight="1" thickBot="1">
      <c r="A199" s="100">
        <v>166</v>
      </c>
      <c r="B199" s="145" t="s">
        <v>30</v>
      </c>
      <c r="C199" s="142" t="str">
        <f>IF(ISERROR(VLOOKUP($C$2,Autres!$A$6:$EZ$35,1,FALSE))=TRUE," ",IF(ISBLANK(VLOOKUP($C$2,Autres!$A$6:$EZ$35,156,FALSE))," ",VLOOKUP($C$2,Autres!$A$6:$EZ$35,156,FALSE)))</f>
        <v/>
      </c>
      <c r="E199" s="31">
        <v>25</v>
      </c>
    </row>
    <row r="200" spans="1:5" ht="30" customHeight="1">
      <c r="A200" s="21" t="s">
        <v>244</v>
      </c>
      <c r="B200" s="124"/>
      <c r="C200" s="99"/>
      <c r="D200" s="99"/>
    </row>
    <row r="201" spans="1:5" ht="30" customHeight="1">
      <c r="A201" s="99"/>
      <c r="B201" s="74" t="s">
        <v>37</v>
      </c>
      <c r="C201" s="75"/>
      <c r="D201" s="256" t="str">
        <f>Fran!A2&amp;" - "&amp;LEFT(Fran!A4,5)&amp;"   -   "&amp;B6</f>
        <v>C2 - 1er T   -   Nom 1  Prénom 1</v>
      </c>
    </row>
    <row r="202" spans="1:5" ht="30" customHeight="1">
      <c r="B202" s="119"/>
      <c r="C202" s="120"/>
      <c r="D202" s="256"/>
    </row>
    <row r="203" spans="1:5" ht="30" customHeight="1">
      <c r="B203" s="110" t="s">
        <v>36</v>
      </c>
      <c r="C203" s="107"/>
      <c r="D203" s="256"/>
    </row>
    <row r="204" spans="1:5" ht="30" customHeight="1">
      <c r="B204" s="76"/>
      <c r="C204" s="121" t="s">
        <v>22</v>
      </c>
      <c r="D204" s="256"/>
    </row>
    <row r="205" spans="1:5" ht="30" customHeight="1">
      <c r="B205" s="74" t="s">
        <v>21</v>
      </c>
      <c r="C205" s="122"/>
      <c r="D205" s="256"/>
    </row>
    <row r="206" spans="1:5" ht="30" customHeight="1">
      <c r="B206" s="80"/>
      <c r="C206" s="123"/>
      <c r="D206" s="256"/>
    </row>
    <row r="378" spans="1:1" ht="30" customHeight="1">
      <c r="A378" s="4">
        <v>20</v>
      </c>
    </row>
  </sheetData>
  <sheetProtection selectLockedCells="1"/>
  <mergeCells count="22">
    <mergeCell ref="C2:E2"/>
    <mergeCell ref="C4:E4"/>
    <mergeCell ref="B8:C8"/>
    <mergeCell ref="B6:D6"/>
    <mergeCell ref="D72:D84"/>
    <mergeCell ref="B14:C14"/>
    <mergeCell ref="B34:C34"/>
    <mergeCell ref="B44:C44"/>
    <mergeCell ref="B53:C53"/>
    <mergeCell ref="B78:C78"/>
    <mergeCell ref="D8:D33"/>
    <mergeCell ref="B174:C174"/>
    <mergeCell ref="B179:C179"/>
    <mergeCell ref="B160:C160"/>
    <mergeCell ref="B157:C157"/>
    <mergeCell ref="D201:D206"/>
    <mergeCell ref="B147:C147"/>
    <mergeCell ref="B154:C154"/>
    <mergeCell ref="B85:C85"/>
    <mergeCell ref="B158:C158"/>
    <mergeCell ref="B173:C173"/>
    <mergeCell ref="B124:C124"/>
  </mergeCells>
  <printOptions horizontalCentered="1"/>
  <pageMargins left="0.82677165354330695" right="0.23622047244094502" top="0.62" bottom="0.5" header="0.31496062992126" footer="0.31496062992126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RécapFran"/>
  <dimension ref="A1:BY87"/>
  <sheetViews>
    <sheetView showGridLines="0" topLeftCell="A4" zoomScaleSheetLayoutView="85" zoomScalePageLayoutView="70" workbookViewId="0">
      <selection activeCell="M56" sqref="M56"/>
    </sheetView>
  </sheetViews>
  <sheetFormatPr baseColWidth="10" defaultColWidth="11.44140625" defaultRowHeight="14.4"/>
  <cols>
    <col min="1" max="2" width="3.33203125" style="20" customWidth="1"/>
    <col min="3" max="30" width="3.33203125" style="14" customWidth="1"/>
    <col min="31" max="32" width="3.33203125" style="20" customWidth="1"/>
    <col min="33" max="60" width="3.33203125" style="14" customWidth="1"/>
    <col min="61" max="62" width="3.33203125" style="20" customWidth="1"/>
    <col min="63" max="77" width="3.33203125" style="14" customWidth="1"/>
    <col min="78" max="197" width="3.33203125" style="1" customWidth="1"/>
    <col min="198" max="16384" width="11.44140625" style="1"/>
  </cols>
  <sheetData>
    <row r="1" spans="1:77" ht="20.100000000000001" customHeight="1">
      <c r="A1" s="268" t="str">
        <f>LEFT(Fran!$A14,1)&amp;LEFT(Fran!$B14,1)</f>
        <v/>
      </c>
      <c r="B1" s="269"/>
      <c r="C1" s="175" t="str">
        <f>IF(ISBLANK(Fran!E14)," ",IF(Fran!E14&gt;=75,Fran!E14," "))</f>
        <v/>
      </c>
      <c r="D1" s="175" t="str">
        <f>IF(ISBLANK(Fran!I14)," ",IF(Fran!I14&gt;=75,Fran!I14," "))</f>
        <v/>
      </c>
      <c r="E1" s="175" t="str">
        <f>IF(ISBLANK(Fran!M14)," ",IF(Fran!M14&gt;=75,Fran!M14," "))</f>
        <v/>
      </c>
      <c r="F1" s="175" t="str">
        <f>IF(ISBLANK(Fran!Q14)," ",IF(Fran!Q14&gt;=75,Fran!Q14," "))</f>
        <v/>
      </c>
      <c r="G1" s="175" t="str">
        <f>IF(ISBLANK(Fran!U14)," ",IF(Fran!U14&gt;=75,Fran!U14," "))</f>
        <v/>
      </c>
      <c r="H1" s="175" t="str">
        <f>IF(ISBLANK(Fran!AB14)," ",IF(Fran!AB14&gt;=75,Fran!AB14," "))</f>
        <v/>
      </c>
      <c r="I1" s="175" t="str">
        <f>IF(ISBLANK(Fran!AF14)," ",IF(Fran!AF14&gt;=75,Fran!AF14," "))</f>
        <v/>
      </c>
      <c r="J1" s="175" t="str">
        <f>IF(ISBLANK(Fran!AJ14)," ",IF(Fran!AJ14&gt;=75,Fran!AJ14," "))</f>
        <v/>
      </c>
      <c r="K1" s="175" t="str">
        <f>IF(ISBLANK(Fran!AN14)," ",IF(Fran!AN14&gt;=75,Fran!AN14," "))</f>
        <v/>
      </c>
      <c r="L1" s="175" t="str">
        <f>IF(ISBLANK(Fran!AR14)," ",IF(Fran!AR14&gt;=75,Fran!AR14," "))</f>
        <v/>
      </c>
      <c r="M1" s="175" t="str">
        <f>IF(ISBLANK(Fran!AY14)," ",IF(Fran!AY14&gt;=75,Fran!AY14," "))</f>
        <v/>
      </c>
      <c r="N1" s="175" t="str">
        <f>IF(ISBLANK(Fran!BC14)," ",IF(Fran!BC14&gt;=75,Fran!BC14," "))</f>
        <v/>
      </c>
      <c r="O1" s="175" t="str">
        <f>IF(ISBLANK(Fran!BG14)," ",IF(Fran!BG14&gt;=75,Fran!BG14," "))</f>
        <v/>
      </c>
      <c r="P1" s="175" t="str">
        <f>IF(ISBLANK(Fran!BK14)," ",IF(Fran!BK14&gt;=75,Fran!BK14," "))</f>
        <v/>
      </c>
      <c r="Q1" s="175" t="str">
        <f>IF(ISBLANK(Fran!BO14)," ",IF(Fran!BO14&gt;=75,Fran!BO14," "))</f>
        <v/>
      </c>
      <c r="R1" s="175" t="str">
        <f>IF(ISBLANK(Fran!BV14)," ",IF(Fran!BV14&gt;=75,Fran!BV14," "))</f>
        <v/>
      </c>
      <c r="S1" s="175" t="str">
        <f>IF(ISBLANK(Fran!BZ14)," ",IF(Fran!BZ14&gt;=75,Fran!BZ14," "))</f>
        <v/>
      </c>
      <c r="T1" s="175" t="str">
        <f>IF(ISBLANK(Fran!CD14)," ",IF(Fran!CD14&gt;=75,Fran!CD14," "))</f>
        <v/>
      </c>
      <c r="U1" s="175" t="str">
        <f>IF(ISBLANK(Fran!CH14)," ",IF(Fran!CH14&gt;=75,Fran!CH14," "))</f>
        <v/>
      </c>
      <c r="V1" s="175" t="str">
        <f>IF(ISBLANK(Fran!CL14)," ",IF(Fran!CL14&gt;=75,Fran!CL14," "))</f>
        <v/>
      </c>
      <c r="W1" s="175" t="str">
        <f>IF(ISBLANK(Fran!CS14)," ",IF(Fran!CS14&gt;=75,Fran!CS14," "))</f>
        <v/>
      </c>
      <c r="X1" s="175" t="str">
        <f>IF(ISBLANK(Fran!CW14)," ",IF(Fran!CW14&gt;=75,Fran!CW14," "))</f>
        <v/>
      </c>
      <c r="Y1" s="175" t="str">
        <f>IF(ISBLANK(Fran!DA14)," ",IF(Fran!DA14&gt;=75,Fran!DA14," "))</f>
        <v/>
      </c>
      <c r="Z1" s="175" t="str">
        <f>IF(ISBLANK(Fran!DE14)," ",IF(Fran!DE14&gt;=75,Fran!DE14," "))</f>
        <v/>
      </c>
      <c r="AA1" s="175" t="str">
        <f>IF(ISBLANK(Fran!DI14)," ",IF(Fran!DI14&gt;=75,Fran!DI14," "))</f>
        <v/>
      </c>
      <c r="AB1" s="175" t="str">
        <f>IF(ISBLANK(Fran!DP14)," ",IF(Fran!DP14&gt;=75,Fran!DP14," "))</f>
        <v/>
      </c>
      <c r="AC1" s="175" t="str">
        <f>IF(ISBLANK(Fran!DT14)," ",IF(Fran!DT14&gt;=75,Fran!DT14," "))</f>
        <v/>
      </c>
      <c r="AD1" s="175" t="str">
        <f>IF(ISBLANK(Fran!DX14)," ",IF(Fran!DX14&gt;=75,Fran!DX14," "))</f>
        <v/>
      </c>
      <c r="AE1" s="268" t="str">
        <f>LEFT(Fran!$A14,1)&amp;LEFT(Fran!$B14,1)</f>
        <v/>
      </c>
      <c r="AF1" s="269"/>
      <c r="AG1" s="175" t="str">
        <f>IF(ISBLANK(Fran!EB14)," ",IF(Fran!EB14&gt;=75,Fran!EB14," "))</f>
        <v/>
      </c>
      <c r="AH1" s="175" t="str">
        <f>IF(ISBLANK(Fran!EF14)," ",IF(Fran!EF14&gt;=75,Fran!EF14," "))</f>
        <v/>
      </c>
      <c r="AI1" s="175" t="str">
        <f>IF(ISBLANK(Fran!EM14)," ",IF(Fran!EM14&gt;=75,Fran!EM14," "))</f>
        <v/>
      </c>
      <c r="AJ1" s="175" t="str">
        <f>IF(ISBLANK(Fran!EQ14)," ",IF(Fran!EQ14&gt;=75,Fran!EQ14," "))</f>
        <v/>
      </c>
      <c r="AK1" s="175" t="str">
        <f>IF(ISBLANK(Fran!EU14)," ",IF(Fran!EU14&gt;=75,Fran!EU14," "))</f>
        <v/>
      </c>
      <c r="AL1" s="175" t="str">
        <f>IF(ISBLANK(Fran!EY14)," ",IF(Fran!EY14&gt;=75,Fran!EY14," "))</f>
        <v/>
      </c>
      <c r="AM1" s="175" t="str">
        <f>IF(ISBLANK(Fran!FC14)," ",IF(Fran!FC14&gt;=75,Fran!FC14," "))</f>
        <v/>
      </c>
      <c r="AN1" s="175" t="str">
        <f>IF(ISBLANK(Fran!FJ14)," ",IF(Fran!FJ14&gt;=75,Fran!FJ14," "))</f>
        <v/>
      </c>
      <c r="AO1" s="175" t="str">
        <f>IF(ISBLANK(Fran!FN14)," ",IF(Fran!FN14&gt;=75,Fran!FN14," "))</f>
        <v/>
      </c>
      <c r="AP1" s="175" t="str">
        <f>IF(ISBLANK(Fran!FR14)," ",IF(Fran!FR14&gt;=75,Fran!FR14," "))</f>
        <v/>
      </c>
      <c r="AQ1" s="175" t="str">
        <f>IF(ISBLANK(Fran!FV14)," ",IF(Fran!FV14&gt;=75,Fran!FV14," "))</f>
        <v/>
      </c>
      <c r="AR1" s="175" t="str">
        <f>IF(ISBLANK(Fran!FZ14)," ",IF(Fran!FZ14&gt;=75,Fran!FZ14," "))</f>
        <v/>
      </c>
      <c r="AS1" s="175" t="str">
        <f>IF(ISBLANK(Fran!GG14)," ",IF(Fran!GG14&gt;=75,Fran!GG14," "))</f>
        <v/>
      </c>
      <c r="AT1" s="175" t="str">
        <f>IF(ISBLANK(Fran!GK14)," ",IF(Fran!GK14&gt;=75,Fran!GK14," "))</f>
        <v/>
      </c>
      <c r="AU1" s="175" t="str">
        <f>IF(ISBLANK(Fran!GO14)," ",IF(Fran!GO14&gt;=75,Fran!GO14," "))</f>
        <v/>
      </c>
      <c r="AV1" s="175" t="str">
        <f>IF(ISBLANK(Fran!GS14)," ",IF(Fran!GS14&gt;=75,Fran!GS14," "))</f>
        <v/>
      </c>
      <c r="AW1" s="175" t="str">
        <f>IF(ISBLANK(Fran!GW14)," ",IF(Fran!GW14&gt;=75,Fran!GW14," "))</f>
        <v/>
      </c>
      <c r="AX1" s="175" t="str">
        <f>IF(ISBLANK(Fran!HD14)," ",IF(Fran!HD14&gt;=75,Fran!HD14," "))</f>
        <v/>
      </c>
      <c r="AY1" s="175" t="str">
        <f>IF(ISBLANK(Fran!HH14)," ",IF(Fran!HH14&gt;=75,Fran!HH14," "))</f>
        <v/>
      </c>
      <c r="AZ1" s="175" t="str">
        <f>IF(ISBLANK(Fran!HL14)," ",IF(Fran!HL14&gt;=75,Fran!HL14," "))</f>
        <v/>
      </c>
      <c r="BA1" s="175" t="str">
        <f>IF(ISBLANK(Fran!HP14)," ",IF(Fran!HP14&gt;=75,Fran!HP14," "))</f>
        <v/>
      </c>
      <c r="BB1" s="175" t="str">
        <f>IF(ISBLANK(Fran!HT14)," ",IF(Fran!HT14&gt;=75,Fran!HT14," "))</f>
        <v/>
      </c>
      <c r="BC1" s="175" t="str">
        <f>IF(ISBLANK(Fran!IA14)," ",IF(Fran!IA14&gt;=75,Fran!IA14," "))</f>
        <v/>
      </c>
      <c r="BD1" s="175" t="str">
        <f>IF(ISBLANK(Fran!IE14)," ",IF(Fran!IE14&gt;=75,Fran!IE14," "))</f>
        <v/>
      </c>
      <c r="BE1" s="175" t="str">
        <f>IF(ISBLANK(Fran!II14)," ",IF(Fran!II14&gt;=75,Fran!II14," "))</f>
        <v/>
      </c>
      <c r="BF1" s="175" t="str">
        <f>IF(ISBLANK(Fran!IM14)," ",IF(Fran!IM14&gt;=75,Fran!IM14," "))</f>
        <v/>
      </c>
      <c r="BG1" s="175" t="str">
        <f>IF(ISBLANK(Fran!IQ14)," ",IF(Fran!IQ14&gt;=75,Fran!IQ14," "))</f>
        <v/>
      </c>
      <c r="BH1" s="175" t="str">
        <f>IF(ISBLANK(Fran!IX14)," ",IF(Fran!IX14&gt;=75,Fran!IX14," "))</f>
        <v/>
      </c>
      <c r="BI1" s="268" t="str">
        <f>LEFT(Fran!$A14,1)&amp;LEFT(Fran!$B14,1)</f>
        <v/>
      </c>
      <c r="BJ1" s="269"/>
      <c r="BK1" s="175" t="str">
        <f>IF(ISBLANK(Fran!JB14)," ",IF(Fran!JB14&gt;=75,Fran!JB14," "))</f>
        <v/>
      </c>
      <c r="BL1" s="175" t="str">
        <f>IF(ISBLANK(Fran!JF14)," ",IF(Fran!JF14&gt;=75,Fran!JF14," "))</f>
        <v/>
      </c>
      <c r="BM1" s="175" t="str">
        <f>IF(ISBLANK(Fran!JJ14)," ",IF(Fran!JJ14&gt;=75,Fran!JJ14," "))</f>
        <v/>
      </c>
      <c r="BN1" s="175" t="str">
        <f>IF(ISBLANK(Fran!JN14)," ",IF(Fran!JN14&gt;=75,Fran!JN14," "))</f>
        <v/>
      </c>
      <c r="BO1" s="175" t="str">
        <f>IF(ISBLANK(Fran!JU14)," ",IF(Fran!JU14&gt;=75,Fran!JU14," "))</f>
        <v/>
      </c>
      <c r="BP1" s="175" t="str">
        <f>IF(ISBLANK(Fran!JY14)," ",IF(Fran!JY14&gt;=75,Fran!JY14," "))</f>
        <v/>
      </c>
      <c r="BQ1" s="175" t="str">
        <f>IF(ISBLANK(Fran!KC14)," ",IF(Fran!KC14&gt;=75,Fran!KC14," "))</f>
        <v/>
      </c>
      <c r="BR1" s="175" t="str">
        <f>IF(ISBLANK(Fran!KG14)," ",IF(Fran!KG14&gt;=75,Fran!KG14," "))</f>
        <v/>
      </c>
      <c r="BS1" s="175" t="str">
        <f>IF(ISBLANK(Fran!KK14)," ",IF(Fran!KK14&gt;=75,Fran!KK14," "))</f>
        <v/>
      </c>
      <c r="BT1" s="175" t="str">
        <f>IF(ISBLANK(Fran!KR14)," ",IF(Fran!KR14&gt;=75,Fran!KR14," "))</f>
        <v/>
      </c>
      <c r="BU1" s="175" t="str">
        <f>IF(ISBLANK(Fran!KV14)," ",IF(Fran!KV14&gt;=75,Fran!KV14," "))</f>
        <v/>
      </c>
      <c r="BV1" s="175" t="str">
        <f>IF(ISBLANK(Fran!KZ14)," ",IF(Fran!KZ14&gt;=75,Fran!KZ14," "))</f>
        <v/>
      </c>
      <c r="BW1" s="175" t="str">
        <f>IF(ISBLANK(Fran!LD14)," ",IF(Fran!LD14&gt;=75,Fran!LD14," "))</f>
        <v/>
      </c>
      <c r="BX1" s="175" t="str">
        <f>IF(ISBLANK(Fran!LH14)," ",IF(Fran!LH14&gt;=75,Fran!LH14," "))</f>
        <v/>
      </c>
      <c r="BY1" s="175" t="str">
        <f>IF(ISBLANK(Fran!LO14)," ",IF(Fran!LO14&gt;=75,Fran!LO14," "))</f>
        <v/>
      </c>
    </row>
    <row r="2" spans="1:77" ht="20.100000000000001" customHeight="1">
      <c r="A2" s="270"/>
      <c r="B2" s="271"/>
      <c r="C2" s="177" t="str">
        <f>IF(ISBLANK(Fran!E14)," ",IF(Fran!E14&gt;=50,IF(Fran!E14&lt;75,Fran!E14," ")," "))</f>
        <v xml:space="preserve"> </v>
      </c>
      <c r="D2" s="177" t="str">
        <f>IF(ISBLANK(Fran!I14)," ",IF(Fran!I14&gt;=50,IF(Fran!I14&lt;75,Fran!I14," ")," "))</f>
        <v xml:space="preserve"> </v>
      </c>
      <c r="E2" s="177" t="str">
        <f>IF(ISBLANK(Fran!M14)," ",IF(Fran!M14&gt;=50,IF(Fran!M14&lt;75,Fran!M14," ")," "))</f>
        <v xml:space="preserve"> </v>
      </c>
      <c r="F2" s="177" t="str">
        <f>IF(ISBLANK(Fran!Q14)," ",IF(Fran!Q14&gt;=50,IF(Fran!Q14&lt;75,Fran!Q14," ")," "))</f>
        <v xml:space="preserve"> </v>
      </c>
      <c r="G2" s="177" t="str">
        <f>IF(ISBLANK(Fran!U14)," ",IF(Fran!U14&gt;=50,IF(Fran!U14&lt;75,Fran!U14," ")," "))</f>
        <v xml:space="preserve"> </v>
      </c>
      <c r="H2" s="177" t="str">
        <f>IF(ISBLANK(Fran!AB14)," ",IF(Fran!AB14&gt;=50,IF(Fran!AB14&lt;75,Fran!AB14," ")," "))</f>
        <v xml:space="preserve"> </v>
      </c>
      <c r="I2" s="177" t="str">
        <f>IF(ISBLANK(Fran!AF14)," ",IF(Fran!AF14&gt;=50,IF(Fran!AF14&lt;75,Fran!AF14," ")," "))</f>
        <v xml:space="preserve"> </v>
      </c>
      <c r="J2" s="177" t="str">
        <f>IF(ISBLANK(Fran!AJ14)," ",IF(Fran!AJ14&gt;=50,IF(Fran!AJ14&lt;75,Fran!AJ14," ")," "))</f>
        <v xml:space="preserve"> </v>
      </c>
      <c r="K2" s="177" t="str">
        <f>IF(ISBLANK(Fran!AN14)," ",IF(Fran!AN14&gt;=50,IF(Fran!AN14&lt;75,Fran!AN14," ")," "))</f>
        <v xml:space="preserve"> </v>
      </c>
      <c r="L2" s="177" t="str">
        <f>IF(ISBLANK(Fran!AR14)," ",IF(Fran!AR14&gt;=50,IF(Fran!AR14&lt;75,Fran!AR14," ")," "))</f>
        <v xml:space="preserve"> </v>
      </c>
      <c r="M2" s="177" t="str">
        <f>IF(ISBLANK(Fran!AY14)," ",IF(Fran!AY14&gt;=50,IF(Fran!AY14&lt;75,Fran!AY14," ")," "))</f>
        <v xml:space="preserve"> </v>
      </c>
      <c r="N2" s="177" t="str">
        <f>IF(ISBLANK(Fran!BC14)," ",IF(Fran!BC14&gt;=50,IF(Fran!BC14&lt;75,Fran!BC14," ")," "))</f>
        <v xml:space="preserve"> </v>
      </c>
      <c r="O2" s="177" t="str">
        <f>IF(ISBLANK(Fran!BG14)," ",IF(Fran!BG14&gt;=50,IF(Fran!BG14&lt;75,Fran!BG14," ")," "))</f>
        <v xml:space="preserve"> </v>
      </c>
      <c r="P2" s="177" t="str">
        <f>IF(ISBLANK(Fran!BK14)," ",IF(Fran!BK14&gt;=50,IF(Fran!BK14&lt;75,Fran!BK14," ")," "))</f>
        <v xml:space="preserve"> </v>
      </c>
      <c r="Q2" s="177" t="str">
        <f>IF(ISBLANK(Fran!BO14)," ",IF(Fran!BO14&gt;=50,IF(Fran!BO14&lt;75,Fran!BO14," ")," "))</f>
        <v xml:space="preserve"> </v>
      </c>
      <c r="R2" s="177" t="str">
        <f>IF(ISBLANK(Fran!BV14)," ",IF(Fran!BV14&gt;=50,IF(Fran!BV14&lt;75,Fran!BV14," ")," "))</f>
        <v xml:space="preserve"> </v>
      </c>
      <c r="S2" s="177" t="str">
        <f>IF(ISBLANK(Fran!BZ14)," ",IF(Fran!BZ14&gt;=50,IF(Fran!BZ14&lt;75,Fran!BZ14," ")," "))</f>
        <v xml:space="preserve"> </v>
      </c>
      <c r="T2" s="177" t="str">
        <f>IF(ISBLANK(Fran!CD14)," ",IF(Fran!CD14&gt;=50,IF(Fran!CD14&lt;75,Fran!CD14," ")," "))</f>
        <v xml:space="preserve"> </v>
      </c>
      <c r="U2" s="177" t="str">
        <f>IF(ISBLANK(Fran!CH14)," ",IF(Fran!CH14&gt;=50,IF(Fran!CH14&lt;75,Fran!CH14," ")," "))</f>
        <v xml:space="preserve"> </v>
      </c>
      <c r="V2" s="177" t="str">
        <f>IF(ISBLANK(Fran!CL14)," ",IF(Fran!CL14&gt;=50,IF(Fran!CL14&lt;75,Fran!CL14," ")," "))</f>
        <v xml:space="preserve"> </v>
      </c>
      <c r="W2" s="177" t="str">
        <f>IF(ISBLANK(Fran!CS14)," ",IF(Fran!CS14&gt;=50,IF(Fran!CS14&lt;75,Fran!CS14," ")," "))</f>
        <v xml:space="preserve"> </v>
      </c>
      <c r="X2" s="177" t="str">
        <f>IF(ISBLANK(Fran!CW14)," ",IF(Fran!CW14&gt;=50,IF(Fran!CW14&lt;75,Fran!CW14," ")," "))</f>
        <v xml:space="preserve"> </v>
      </c>
      <c r="Y2" s="177" t="str">
        <f>IF(ISBLANK(Fran!DA14)," ",IF(Fran!DA14&gt;=50,IF(Fran!DA14&lt;75,Fran!DA14," ")," "))</f>
        <v xml:space="preserve"> </v>
      </c>
      <c r="Z2" s="177" t="str">
        <f>IF(ISBLANK(Fran!DE14)," ",IF(Fran!DE14&gt;=50,IF(Fran!DE14&lt;75,Fran!DE14," ")," "))</f>
        <v xml:space="preserve"> </v>
      </c>
      <c r="AA2" s="177" t="str">
        <f>IF(ISBLANK(Fran!DI14)," ",IF(Fran!DI14&gt;=50,IF(Fran!DI14&lt;75,Fran!DI14," ")," "))</f>
        <v xml:space="preserve"> </v>
      </c>
      <c r="AB2" s="177" t="str">
        <f>IF(ISBLANK(Fran!DP14)," ",IF(Fran!DP14&gt;=50,IF(Fran!DP14&lt;75,Fran!DP14," ")," "))</f>
        <v xml:space="preserve"> </v>
      </c>
      <c r="AC2" s="177" t="str">
        <f>IF(ISBLANK(Fran!DT14)," ",IF(Fran!DT14&gt;=50,IF(Fran!DT14&lt;75,Fran!DT14," ")," "))</f>
        <v xml:space="preserve"> </v>
      </c>
      <c r="AD2" s="177" t="str">
        <f>IF(ISBLANK(Fran!DX14)," ",IF(Fran!DX14&gt;=50,IF(Fran!DX14&lt;75,Fran!DX14," ")," "))</f>
        <v xml:space="preserve"> </v>
      </c>
      <c r="AE2" s="270"/>
      <c r="AF2" s="271"/>
      <c r="AG2" s="177" t="str">
        <f>IF(ISBLANK(Fran!EB14)," ",IF(Fran!EB14&gt;=50,IF(Fran!EB14&lt;75,Fran!EB14," ")," "))</f>
        <v xml:space="preserve"> </v>
      </c>
      <c r="AH2" s="177" t="str">
        <f>IF(ISBLANK(Fran!EF14)," ",IF(Fran!EF14&gt;=50,IF(Fran!EF14&lt;75,Fran!EF14," ")," "))</f>
        <v xml:space="preserve"> </v>
      </c>
      <c r="AI2" s="177" t="str">
        <f>IF(ISBLANK(Fran!EM14)," ",IF(Fran!EM14&gt;=50,IF(Fran!EM14&lt;75,Fran!EM14," ")," "))</f>
        <v xml:space="preserve"> </v>
      </c>
      <c r="AJ2" s="177" t="str">
        <f>IF(ISBLANK(Fran!EQ14)," ",IF(Fran!EQ14&gt;=50,IF(Fran!EQ14&lt;75,Fran!EQ14," ")," "))</f>
        <v xml:space="preserve"> </v>
      </c>
      <c r="AK2" s="177" t="str">
        <f>IF(ISBLANK(Fran!EU14)," ",IF(Fran!EU14&gt;=50,IF(Fran!EU14&lt;75,Fran!EU14," ")," "))</f>
        <v xml:space="preserve"> </v>
      </c>
      <c r="AL2" s="177" t="str">
        <f>IF(ISBLANK(Fran!EY14)," ",IF(Fran!EY14&gt;=50,IF(Fran!EY14&lt;75,Fran!EY14," ")," "))</f>
        <v xml:space="preserve"> </v>
      </c>
      <c r="AM2" s="177" t="str">
        <f>IF(ISBLANK(Fran!FC14)," ",IF(Fran!FC14&gt;=50,IF(Fran!FC14&lt;75,Fran!FC14," ")," "))</f>
        <v xml:space="preserve"> </v>
      </c>
      <c r="AN2" s="177" t="str">
        <f>IF(ISBLANK(Fran!FJ14)," ",IF(Fran!FJ14&gt;=50,IF(Fran!FJ14&lt;75,Fran!FJ14," ")," "))</f>
        <v xml:space="preserve"> </v>
      </c>
      <c r="AO2" s="177" t="str">
        <f>IF(ISBLANK(Fran!FN14)," ",IF(Fran!FN14&gt;=50,IF(Fran!FN14&lt;75,Fran!FN14," ")," "))</f>
        <v xml:space="preserve"> </v>
      </c>
      <c r="AP2" s="177" t="str">
        <f>IF(ISBLANK(Fran!FR14)," ",IF(Fran!FR14&gt;=50,IF(Fran!FR14&lt;75,Fran!FR14," ")," "))</f>
        <v xml:space="preserve"> </v>
      </c>
      <c r="AQ2" s="177" t="str">
        <f>IF(ISBLANK(Fran!FV14)," ",IF(Fran!FV14&gt;=50,IF(Fran!FV14&lt;75,Fran!FV14," ")," "))</f>
        <v xml:space="preserve"> </v>
      </c>
      <c r="AR2" s="177" t="str">
        <f>IF(ISBLANK(Fran!FZ14)," ",IF(Fran!FZ14&gt;=50,IF(Fran!FZ14&lt;75,Fran!FZ14," ")," "))</f>
        <v xml:space="preserve"> </v>
      </c>
      <c r="AS2" s="177" t="str">
        <f>IF(ISBLANK(Fran!GG14)," ",IF(Fran!GG14&gt;=50,IF(Fran!GG14&lt;75,Fran!GG14," ")," "))</f>
        <v xml:space="preserve"> </v>
      </c>
      <c r="AT2" s="177" t="str">
        <f>IF(ISBLANK(Fran!GK14)," ",IF(Fran!GK14&gt;=50,IF(Fran!GK14&lt;75,Fran!GK14," ")," "))</f>
        <v xml:space="preserve"> </v>
      </c>
      <c r="AU2" s="177" t="str">
        <f>IF(ISBLANK(Fran!GO14)," ",IF(Fran!GO14&gt;=50,IF(Fran!GO14&lt;75,Fran!GO14," ")," "))</f>
        <v xml:space="preserve"> </v>
      </c>
      <c r="AV2" s="177" t="str">
        <f>IF(ISBLANK(Fran!GS14)," ",IF(Fran!GS14&gt;=50,IF(Fran!GS14&lt;75,Fran!GS14," ")," "))</f>
        <v xml:space="preserve"> </v>
      </c>
      <c r="AW2" s="177" t="str">
        <f>IF(ISBLANK(Fran!GW14)," ",IF(Fran!GW14&gt;=50,IF(Fran!GW14&lt;75,Fran!GW14," ")," "))</f>
        <v xml:space="preserve"> </v>
      </c>
      <c r="AX2" s="177" t="str">
        <f>IF(ISBLANK(Fran!HD14)," ",IF(Fran!HD14&gt;=50,IF(Fran!HD14&lt;75,Fran!HD14," ")," "))</f>
        <v xml:space="preserve"> </v>
      </c>
      <c r="AY2" s="177" t="str">
        <f>IF(ISBLANK(Fran!HH14)," ",IF(Fran!HH14&gt;=50,IF(Fran!HH14&lt;75,Fran!HH14," ")," "))</f>
        <v xml:space="preserve"> </v>
      </c>
      <c r="AZ2" s="177" t="str">
        <f>IF(ISBLANK(Fran!HL14)," ",IF(Fran!HL14&gt;=50,IF(Fran!HL14&lt;75,Fran!HL14," ")," "))</f>
        <v xml:space="preserve"> </v>
      </c>
      <c r="BA2" s="177" t="str">
        <f>IF(ISBLANK(Fran!HP14)," ",IF(Fran!HP14&gt;=50,IF(Fran!HP14&lt;75,Fran!HP14," ")," "))</f>
        <v xml:space="preserve"> </v>
      </c>
      <c r="BB2" s="177" t="str">
        <f>IF(ISBLANK(Fran!HT14)," ",IF(Fran!HT14&gt;=50,IF(Fran!HT14&lt;75,Fran!HT14," ")," "))</f>
        <v xml:space="preserve"> </v>
      </c>
      <c r="BC2" s="177" t="str">
        <f>IF(ISBLANK(Fran!IA14)," ",IF(Fran!IA14&gt;=50,IF(Fran!IA14&lt;75,Fran!IA14," ")," "))</f>
        <v xml:space="preserve"> </v>
      </c>
      <c r="BD2" s="177" t="str">
        <f>IF(ISBLANK(Fran!IE14)," ",IF(Fran!IE14&gt;=50,IF(Fran!IE14&lt;75,Fran!IE14," ")," "))</f>
        <v xml:space="preserve"> </v>
      </c>
      <c r="BE2" s="177" t="str">
        <f>IF(ISBLANK(Fran!II14)," ",IF(Fran!II14&gt;=50,IF(Fran!II14&lt;75,Fran!II14," ")," "))</f>
        <v xml:space="preserve"> </v>
      </c>
      <c r="BF2" s="177" t="str">
        <f>IF(ISBLANK(Fran!IM14)," ",IF(Fran!IM14&gt;=50,IF(Fran!IM14&lt;75,Fran!IM14," ")," "))</f>
        <v xml:space="preserve"> </v>
      </c>
      <c r="BG2" s="177" t="str">
        <f>IF(ISBLANK(Fran!IQ14)," ",IF(Fran!IQ14&gt;=50,IF(Fran!IQ14&lt;75,Fran!IQ14," ")," "))</f>
        <v xml:space="preserve"> </v>
      </c>
      <c r="BH2" s="177" t="str">
        <f>IF(ISBLANK(Fran!IX14)," ",IF(Fran!IX14&gt;=50,IF(Fran!IX14&lt;75,Fran!IX14," ")," "))</f>
        <v xml:space="preserve"> </v>
      </c>
      <c r="BI2" s="270"/>
      <c r="BJ2" s="271"/>
      <c r="BK2" s="177" t="str">
        <f>IF(ISBLANK(Fran!JB14)," ",IF(Fran!JB14&gt;=50,IF(Fran!JB14&lt;75,Fran!JB14," ")," "))</f>
        <v xml:space="preserve"> </v>
      </c>
      <c r="BL2" s="177" t="str">
        <f>IF(ISBLANK(Fran!JF14)," ",IF(Fran!JF14&gt;=50,IF(Fran!JF14&lt;75,Fran!JF14," ")," "))</f>
        <v xml:space="preserve"> </v>
      </c>
      <c r="BM2" s="177" t="str">
        <f>IF(ISBLANK(Fran!JJ14)," ",IF(Fran!JJ14&gt;=50,IF(Fran!JJ14&lt;75,Fran!JJ14," ")," "))</f>
        <v xml:space="preserve"> </v>
      </c>
      <c r="BN2" s="177" t="str">
        <f>IF(ISBLANK(Fran!JN14)," ",IF(Fran!JN14&gt;=50,IF(Fran!JN14&lt;75,Fran!JN14," ")," "))</f>
        <v xml:space="preserve"> </v>
      </c>
      <c r="BO2" s="177" t="str">
        <f>IF(ISBLANK(Fran!JU14)," ",IF(Fran!JU14&gt;=50,IF(Fran!JU14&lt;75,Fran!JU14," ")," "))</f>
        <v xml:space="preserve"> </v>
      </c>
      <c r="BP2" s="177" t="str">
        <f>IF(ISBLANK(Fran!JY14)," ",IF(Fran!JY14&gt;=50,IF(Fran!JY14&lt;75,Fran!JY14," ")," "))</f>
        <v xml:space="preserve"> </v>
      </c>
      <c r="BQ2" s="177" t="str">
        <f>IF(ISBLANK(Fran!KC14)," ",IF(Fran!KC14&gt;=50,IF(Fran!KC14&lt;75,Fran!KC14," ")," "))</f>
        <v xml:space="preserve"> </v>
      </c>
      <c r="BR2" s="177" t="str">
        <f>IF(ISBLANK(Fran!KG14)," ",IF(Fran!KG14&gt;=50,IF(Fran!KG14&lt;75,Fran!KG14," ")," "))</f>
        <v xml:space="preserve"> </v>
      </c>
      <c r="BS2" s="177" t="str">
        <f>IF(ISBLANK(Fran!KK14)," ",IF(Fran!KK14&gt;=50,IF(Fran!KK14&lt;75,Fran!KK14," ")," "))</f>
        <v xml:space="preserve"> </v>
      </c>
      <c r="BT2" s="177" t="str">
        <f>IF(ISBLANK(Fran!KR14)," ",IF(Fran!KR14&gt;=50,IF(Fran!KR14&lt;75,Fran!KR14," ")," "))</f>
        <v xml:space="preserve"> </v>
      </c>
      <c r="BU2" s="177" t="str">
        <f>IF(ISBLANK(Fran!KV14)," ",IF(Fran!KV14&gt;=50,IF(Fran!KV14&lt;75,Fran!KV14," ")," "))</f>
        <v xml:space="preserve"> </v>
      </c>
      <c r="BV2" s="177" t="str">
        <f>IF(ISBLANK(Fran!KZ14)," ",IF(Fran!KZ14&gt;=50,IF(Fran!KZ14&lt;75,Fran!KZ14," ")," "))</f>
        <v xml:space="preserve"> </v>
      </c>
      <c r="BW2" s="177" t="str">
        <f>IF(ISBLANK(Fran!LD14)," ",IF(Fran!LD14&gt;=50,IF(Fran!LD14&lt;75,Fran!LD14," ")," "))</f>
        <v xml:space="preserve"> </v>
      </c>
      <c r="BX2" s="177" t="str">
        <f>IF(ISBLANK(Fran!LH14)," ",IF(Fran!LH14&gt;=50,IF(Fran!LH14&lt;75,Fran!LH14," ")," "))</f>
        <v xml:space="preserve"> </v>
      </c>
      <c r="BY2" s="177" t="str">
        <f>IF(ISBLANK(Fran!LO14)," ",IF(Fran!LO14&gt;=50,IF(Fran!LO14&lt;75,Fran!LO14," ")," "))</f>
        <v xml:space="preserve"> </v>
      </c>
    </row>
    <row r="3" spans="1:77" ht="20.100000000000001" customHeight="1" thickBot="1">
      <c r="A3" s="272"/>
      <c r="B3" s="273"/>
      <c r="C3" s="179" t="str">
        <f>IF(ISBLANK(Fran!E14)," ",IF(Fran!E14&lt;50,Fran!E14," "))</f>
        <v xml:space="preserve"> </v>
      </c>
      <c r="D3" s="179" t="str">
        <f>IF(ISBLANK(Fran!I14)," ",IF(Fran!I14&lt;50,Fran!I14," "))</f>
        <v xml:space="preserve"> </v>
      </c>
      <c r="E3" s="179" t="str">
        <f>IF(ISBLANK(Fran!M14)," ",IF(Fran!M14&lt;50,Fran!M14," "))</f>
        <v xml:space="preserve"> </v>
      </c>
      <c r="F3" s="179" t="str">
        <f>IF(ISBLANK(Fran!Q14)," ",IF(Fran!Q14&lt;50,Fran!Q14," "))</f>
        <v xml:space="preserve"> </v>
      </c>
      <c r="G3" s="179" t="str">
        <f>IF(ISBLANK(Fran!U14)," ",IF(Fran!U14&lt;50,Fran!U14," "))</f>
        <v xml:space="preserve"> </v>
      </c>
      <c r="H3" s="179" t="str">
        <f>IF(ISBLANK(Fran!AB14)," ",IF(Fran!AB14&lt;50,Fran!AB14," "))</f>
        <v xml:space="preserve"> </v>
      </c>
      <c r="I3" s="179" t="str">
        <f>IF(ISBLANK(Fran!AF14)," ",IF(Fran!AF14&lt;50,Fran!AF14," "))</f>
        <v xml:space="preserve"> </v>
      </c>
      <c r="J3" s="179" t="str">
        <f>IF(ISBLANK(Fran!AJ14)," ",IF(Fran!AJ14&lt;50,Fran!AJ14," "))</f>
        <v xml:space="preserve"> </v>
      </c>
      <c r="K3" s="179" t="str">
        <f>IF(ISBLANK(Fran!AN14)," ",IF(Fran!AN14&lt;50,Fran!AN14," "))</f>
        <v xml:space="preserve"> </v>
      </c>
      <c r="L3" s="179" t="str">
        <f>IF(ISBLANK(Fran!AR14)," ",IF(Fran!AR14&lt;50,Fran!AR14," "))</f>
        <v xml:space="preserve"> </v>
      </c>
      <c r="M3" s="179" t="str">
        <f>IF(ISBLANK(Fran!AY14)," ",IF(Fran!AY14&lt;50,Fran!AY14," "))</f>
        <v xml:space="preserve"> </v>
      </c>
      <c r="N3" s="179" t="str">
        <f>IF(ISBLANK(Fran!BC14)," ",IF(Fran!BC14&lt;50,Fran!BC14," "))</f>
        <v xml:space="preserve"> </v>
      </c>
      <c r="O3" s="179" t="str">
        <f>IF(ISBLANK(Fran!BG14)," ",IF(Fran!BG14&lt;50,Fran!BG14," "))</f>
        <v xml:space="preserve"> </v>
      </c>
      <c r="P3" s="179" t="str">
        <f>IF(ISBLANK(Fran!BK14)," ",IF(Fran!BK14&lt;50,Fran!BK14," "))</f>
        <v xml:space="preserve"> </v>
      </c>
      <c r="Q3" s="179" t="str">
        <f>IF(ISBLANK(Fran!BO14)," ",IF(Fran!BO14&lt;50,Fran!BO14," "))</f>
        <v xml:space="preserve"> </v>
      </c>
      <c r="R3" s="179" t="str">
        <f>IF(ISBLANK(Fran!BV14)," ",IF(Fran!BV14&lt;50,Fran!BV14," "))</f>
        <v xml:space="preserve"> </v>
      </c>
      <c r="S3" s="179" t="str">
        <f>IF(ISBLANK(Fran!BZ14)," ",IF(Fran!BZ14&lt;50,Fran!BZ14," "))</f>
        <v xml:space="preserve"> </v>
      </c>
      <c r="T3" s="179" t="str">
        <f>IF(ISBLANK(Fran!CD14)," ",IF(Fran!CD14&lt;50,Fran!CD14," "))</f>
        <v xml:space="preserve"> </v>
      </c>
      <c r="U3" s="179" t="str">
        <f>IF(ISBLANK(Fran!CH14)," ",IF(Fran!CH14&lt;50,Fran!CH14," "))</f>
        <v xml:space="preserve"> </v>
      </c>
      <c r="V3" s="179" t="str">
        <f>IF(ISBLANK(Fran!CL14)," ",IF(Fran!CL14&lt;50,Fran!CL14," "))</f>
        <v xml:space="preserve"> </v>
      </c>
      <c r="W3" s="179" t="str">
        <f>IF(ISBLANK(Fran!CS14)," ",IF(Fran!CS14&lt;50,Fran!CS14," "))</f>
        <v xml:space="preserve"> </v>
      </c>
      <c r="X3" s="179" t="str">
        <f>IF(ISBLANK(Fran!CW14)," ",IF(Fran!CW14&lt;50,Fran!CW14," "))</f>
        <v xml:space="preserve"> </v>
      </c>
      <c r="Y3" s="179" t="str">
        <f>IF(ISBLANK(Fran!DA14)," ",IF(Fran!DA14&lt;50,Fran!DA14," "))</f>
        <v xml:space="preserve"> </v>
      </c>
      <c r="Z3" s="179" t="str">
        <f>IF(ISBLANK(Fran!DE14)," ",IF(Fran!DE14&lt;50,Fran!DE14," "))</f>
        <v xml:space="preserve"> </v>
      </c>
      <c r="AA3" s="179" t="str">
        <f>IF(ISBLANK(Fran!DI14)," ",IF(Fran!DI14&lt;50,Fran!DI14," "))</f>
        <v xml:space="preserve"> </v>
      </c>
      <c r="AB3" s="179" t="str">
        <f>IF(ISBLANK(Fran!DP14)," ",IF(Fran!DP14&lt;50,Fran!DP14," "))</f>
        <v xml:space="preserve"> </v>
      </c>
      <c r="AC3" s="179" t="str">
        <f>IF(ISBLANK(Fran!DT14)," ",IF(Fran!DT14&lt;50,Fran!DT14," "))</f>
        <v xml:space="preserve"> </v>
      </c>
      <c r="AD3" s="179" t="str">
        <f>IF(ISBLANK(Fran!DX14)," ",IF(Fran!DX14&lt;50,Fran!DX14," "))</f>
        <v xml:space="preserve"> </v>
      </c>
      <c r="AE3" s="272"/>
      <c r="AF3" s="273"/>
      <c r="AG3" s="179" t="str">
        <f>IF(ISBLANK(Fran!EB14)," ",IF(Fran!EB14&lt;50,Fran!EB14," "))</f>
        <v xml:space="preserve"> </v>
      </c>
      <c r="AH3" s="179" t="str">
        <f>IF(ISBLANK(Fran!EF14)," ",IF(Fran!EF14&lt;50,Fran!EF14," "))</f>
        <v xml:space="preserve"> </v>
      </c>
      <c r="AI3" s="179" t="str">
        <f>IF(ISBLANK(Fran!EM14)," ",IF(Fran!EM14&lt;50,Fran!EM14," "))</f>
        <v xml:space="preserve"> </v>
      </c>
      <c r="AJ3" s="179" t="str">
        <f>IF(ISBLANK(Fran!EQ14)," ",IF(Fran!EQ14&lt;50,Fran!EQ14," "))</f>
        <v xml:space="preserve"> </v>
      </c>
      <c r="AK3" s="179" t="str">
        <f>IF(ISBLANK(Fran!EU14)," ",IF(Fran!EU14&lt;50,Fran!EU14," "))</f>
        <v xml:space="preserve"> </v>
      </c>
      <c r="AL3" s="179" t="str">
        <f>IF(ISBLANK(Fran!EY14)," ",IF(Fran!EY14&lt;50,Fran!EY14," "))</f>
        <v xml:space="preserve"> </v>
      </c>
      <c r="AM3" s="179" t="str">
        <f>IF(ISBLANK(Fran!FC14)," ",IF(Fran!FC14&lt;50,Fran!FC14," "))</f>
        <v xml:space="preserve"> </v>
      </c>
      <c r="AN3" s="179" t="str">
        <f>IF(ISBLANK(Fran!FJ14)," ",IF(Fran!FJ14&lt;50,Fran!FJ14," "))</f>
        <v xml:space="preserve"> </v>
      </c>
      <c r="AO3" s="179" t="str">
        <f>IF(ISBLANK(Fran!FN14)," ",IF(Fran!FN14&lt;50,Fran!FN14," "))</f>
        <v xml:space="preserve"> </v>
      </c>
      <c r="AP3" s="179" t="str">
        <f>IF(ISBLANK(Fran!FR14)," ",IF(Fran!FR14&lt;50,Fran!FR14," "))</f>
        <v xml:space="preserve"> </v>
      </c>
      <c r="AQ3" s="179" t="str">
        <f>IF(ISBLANK(Fran!FV14)," ",IF(Fran!FV14&lt;50,Fran!FV14," "))</f>
        <v xml:space="preserve"> </v>
      </c>
      <c r="AR3" s="179" t="str">
        <f>IF(ISBLANK(Fran!FZ14)," ",IF(Fran!FZ14&lt;50,Fran!FZ14," "))</f>
        <v xml:space="preserve"> </v>
      </c>
      <c r="AS3" s="179" t="str">
        <f>IF(ISBLANK(Fran!GG14)," ",IF(Fran!GG14&lt;50,Fran!GG14," "))</f>
        <v xml:space="preserve"> </v>
      </c>
      <c r="AT3" s="179" t="str">
        <f>IF(ISBLANK(Fran!GK14)," ",IF(Fran!GK14&lt;50,Fran!GK14," "))</f>
        <v xml:space="preserve"> </v>
      </c>
      <c r="AU3" s="179" t="str">
        <f>IF(ISBLANK(Fran!GO14)," ",IF(Fran!GO14&lt;50,Fran!GO14," "))</f>
        <v xml:space="preserve"> </v>
      </c>
      <c r="AV3" s="179" t="str">
        <f>IF(ISBLANK(Fran!GS14)," ",IF(Fran!GS14&lt;50,Fran!GS14," "))</f>
        <v xml:space="preserve"> </v>
      </c>
      <c r="AW3" s="179" t="str">
        <f>IF(ISBLANK(Fran!GW14)," ",IF(Fran!GW14&lt;50,Fran!GW14," "))</f>
        <v xml:space="preserve"> </v>
      </c>
      <c r="AX3" s="179" t="str">
        <f>IF(ISBLANK(Fran!HD14)," ",IF(Fran!HD14&lt;50,Fran!HD14," "))</f>
        <v xml:space="preserve"> </v>
      </c>
      <c r="AY3" s="179" t="str">
        <f>IF(ISBLANK(Fran!HH14)," ",IF(Fran!HH14&lt;50,Fran!HH14," "))</f>
        <v xml:space="preserve"> </v>
      </c>
      <c r="AZ3" s="179" t="str">
        <f>IF(ISBLANK(Fran!HL14)," ",IF(Fran!HL14&lt;50,Fran!HL14," "))</f>
        <v xml:space="preserve"> </v>
      </c>
      <c r="BA3" s="179" t="str">
        <f>IF(ISBLANK(Fran!HP14)," ",IF(Fran!HP14&lt;50,Fran!HP14," "))</f>
        <v xml:space="preserve"> </v>
      </c>
      <c r="BB3" s="179" t="str">
        <f>IF(ISBLANK(Fran!HT14)," ",IF(Fran!HT14&lt;50,Fran!HT14," "))</f>
        <v xml:space="preserve"> </v>
      </c>
      <c r="BC3" s="179" t="str">
        <f>IF(ISBLANK(Fran!IA14)," ",IF(Fran!IA14&lt;50,Fran!IA14," "))</f>
        <v xml:space="preserve"> </v>
      </c>
      <c r="BD3" s="179" t="str">
        <f>IF(ISBLANK(Fran!IE14)," ",IF(Fran!IE14&lt;50,Fran!IE14," "))</f>
        <v xml:space="preserve"> </v>
      </c>
      <c r="BE3" s="179" t="str">
        <f>IF(ISBLANK(Fran!II14)," ",IF(Fran!II14&lt;50,Fran!II14," "))</f>
        <v xml:space="preserve"> </v>
      </c>
      <c r="BF3" s="179" t="str">
        <f>IF(ISBLANK(Fran!IM14)," ",IF(Fran!IM14&lt;50,Fran!IM14," "))</f>
        <v xml:space="preserve"> </v>
      </c>
      <c r="BG3" s="179" t="str">
        <f>IF(ISBLANK(Fran!IQ14)," ",IF(Fran!IQ14&lt;50,Fran!IQ14," "))</f>
        <v xml:space="preserve"> </v>
      </c>
      <c r="BH3" s="179" t="str">
        <f>IF(ISBLANK(Fran!IX14)," ",IF(Fran!IX14&lt;50,Fran!IX14," "))</f>
        <v xml:space="preserve"> </v>
      </c>
      <c r="BI3" s="272"/>
      <c r="BJ3" s="273"/>
      <c r="BK3" s="179" t="str">
        <f>IF(ISBLANK(Fran!JB14)," ",IF(Fran!JB14&lt;50,Fran!JB14," "))</f>
        <v xml:space="preserve"> </v>
      </c>
      <c r="BL3" s="179" t="str">
        <f>IF(ISBLANK(Fran!JF14)," ",IF(Fran!JF14&lt;50,Fran!JF14," "))</f>
        <v xml:space="preserve"> </v>
      </c>
      <c r="BM3" s="179" t="str">
        <f>IF(ISBLANK(Fran!JJ14)," ",IF(Fran!JJ14&lt;50,Fran!JJ14," "))</f>
        <v xml:space="preserve"> </v>
      </c>
      <c r="BN3" s="179" t="str">
        <f>IF(ISBLANK(Fran!JN14)," ",IF(Fran!JN14&lt;50,Fran!JN14," "))</f>
        <v xml:space="preserve"> </v>
      </c>
      <c r="BO3" s="179" t="str">
        <f>IF(ISBLANK(Fran!JU14)," ",IF(Fran!JU14&lt;50,Fran!JU14," "))</f>
        <v xml:space="preserve"> </v>
      </c>
      <c r="BP3" s="179" t="str">
        <f>IF(ISBLANK(Fran!JY14)," ",IF(Fran!JY14&lt;50,Fran!JY14," "))</f>
        <v xml:space="preserve"> </v>
      </c>
      <c r="BQ3" s="179" t="str">
        <f>IF(ISBLANK(Fran!KC14)," ",IF(Fran!KC14&lt;50,Fran!KC14," "))</f>
        <v xml:space="preserve"> </v>
      </c>
      <c r="BR3" s="179" t="str">
        <f>IF(ISBLANK(Fran!KG14)," ",IF(Fran!KG14&lt;50,Fran!KG14," "))</f>
        <v xml:space="preserve"> </v>
      </c>
      <c r="BS3" s="179" t="str">
        <f>IF(ISBLANK(Fran!KK14)," ",IF(Fran!KK14&lt;50,Fran!KK14," "))</f>
        <v xml:space="preserve"> </v>
      </c>
      <c r="BT3" s="179" t="str">
        <f>IF(ISBLANK(Fran!KR14)," ",IF(Fran!KR14&lt;50,Fran!KR14," "))</f>
        <v xml:space="preserve"> </v>
      </c>
      <c r="BU3" s="179" t="str">
        <f>IF(ISBLANK(Fran!KV14)," ",IF(Fran!KV14&lt;50,Fran!KV14," "))</f>
        <v xml:space="preserve"> </v>
      </c>
      <c r="BV3" s="179" t="str">
        <f>IF(ISBLANK(Fran!KZ14)," ",IF(Fran!KZ14&lt;50,Fran!KZ14," "))</f>
        <v xml:space="preserve"> </v>
      </c>
      <c r="BW3" s="179" t="str">
        <f>IF(ISBLANK(Fran!LD14)," ",IF(Fran!LD14&lt;50,Fran!LD14," "))</f>
        <v xml:space="preserve"> </v>
      </c>
      <c r="BX3" s="179" t="str">
        <f>IF(ISBLANK(Fran!LH14)," ",IF(Fran!LH14&lt;50,Fran!LH14," "))</f>
        <v xml:space="preserve"> </v>
      </c>
      <c r="BY3" s="179" t="str">
        <f>IF(ISBLANK(Fran!LO14)," ",IF(Fran!LO14&lt;50,Fran!LO14," "))</f>
        <v xml:space="preserve"> </v>
      </c>
    </row>
    <row r="4" spans="1:77" ht="20.100000000000001" customHeight="1">
      <c r="A4" s="268" t="str">
        <f>LEFT(Fran!$A13,1)&amp;LEFT(Fran!$B13,1)</f>
        <v/>
      </c>
      <c r="B4" s="269"/>
      <c r="C4" s="175" t="str">
        <f>IF(ISBLANK(Fran!E13)," ",IF(Fran!E13&gt;=75,Fran!E13," "))</f>
        <v/>
      </c>
      <c r="D4" s="175" t="str">
        <f>IF(ISBLANK(Fran!I13)," ",IF(Fran!I13&gt;=75,Fran!I13," "))</f>
        <v/>
      </c>
      <c r="E4" s="175" t="str">
        <f>IF(ISBLANK(Fran!M13)," ",IF(Fran!M13&gt;=75,Fran!M13," "))</f>
        <v/>
      </c>
      <c r="F4" s="175" t="str">
        <f>IF(ISBLANK(Fran!Q13)," ",IF(Fran!Q13&gt;=75,Fran!Q13," "))</f>
        <v/>
      </c>
      <c r="G4" s="175" t="str">
        <f>IF(ISBLANK(Fran!U13)," ",IF(Fran!U13&gt;=75,Fran!U13," "))</f>
        <v/>
      </c>
      <c r="H4" s="175" t="str">
        <f>IF(ISBLANK(Fran!AB13)," ",IF(Fran!AB13&gt;=75,Fran!AB13," "))</f>
        <v/>
      </c>
      <c r="I4" s="175" t="str">
        <f>IF(ISBLANK(Fran!AF13)," ",IF(Fran!AF13&gt;=75,Fran!AF13," "))</f>
        <v/>
      </c>
      <c r="J4" s="175" t="str">
        <f>IF(ISBLANK(Fran!AJ13)," ",IF(Fran!AJ13&gt;=75,Fran!AJ13," "))</f>
        <v/>
      </c>
      <c r="K4" s="175" t="str">
        <f>IF(ISBLANK(Fran!AN13)," ",IF(Fran!AN13&gt;=75,Fran!AN13," "))</f>
        <v/>
      </c>
      <c r="L4" s="175" t="str">
        <f>IF(ISBLANK(Fran!AR13)," ",IF(Fran!AR13&gt;=75,Fran!AR13," "))</f>
        <v/>
      </c>
      <c r="M4" s="175" t="str">
        <f>IF(ISBLANK(Fran!AY13)," ",IF(Fran!AY13&gt;=75,Fran!AY13," "))</f>
        <v/>
      </c>
      <c r="N4" s="175" t="str">
        <f>IF(ISBLANK(Fran!BC13)," ",IF(Fran!BC13&gt;=75,Fran!BC13," "))</f>
        <v/>
      </c>
      <c r="O4" s="175" t="str">
        <f>IF(ISBLANK(Fran!BG13)," ",IF(Fran!BG13&gt;=75,Fran!BG13," "))</f>
        <v/>
      </c>
      <c r="P4" s="175" t="str">
        <f>IF(ISBLANK(Fran!BK13)," ",IF(Fran!BK13&gt;=75,Fran!BK13," "))</f>
        <v/>
      </c>
      <c r="Q4" s="175" t="str">
        <f>IF(ISBLANK(Fran!BO13)," ",IF(Fran!BO13&gt;=75,Fran!BO13," "))</f>
        <v/>
      </c>
      <c r="R4" s="175" t="str">
        <f>IF(ISBLANK(Fran!BV13)," ",IF(Fran!BV13&gt;=75,Fran!BV13," "))</f>
        <v/>
      </c>
      <c r="S4" s="175" t="str">
        <f>IF(ISBLANK(Fran!BZ13)," ",IF(Fran!BZ13&gt;=75,Fran!BZ13," "))</f>
        <v/>
      </c>
      <c r="T4" s="175" t="str">
        <f>IF(ISBLANK(Fran!CD13)," ",IF(Fran!CD13&gt;=75,Fran!CD13," "))</f>
        <v/>
      </c>
      <c r="U4" s="175" t="str">
        <f>IF(ISBLANK(Fran!CH13)," ",IF(Fran!CH13&gt;=75,Fran!CH13," "))</f>
        <v/>
      </c>
      <c r="V4" s="175" t="str">
        <f>IF(ISBLANK(Fran!CL13)," ",IF(Fran!CL13&gt;=75,Fran!CL13," "))</f>
        <v/>
      </c>
      <c r="W4" s="175" t="str">
        <f>IF(ISBLANK(Fran!CS13)," ",IF(Fran!CS13&gt;=75,Fran!CS13," "))</f>
        <v/>
      </c>
      <c r="X4" s="175" t="str">
        <f>IF(ISBLANK(Fran!CW13)," ",IF(Fran!CW13&gt;=75,Fran!CW13," "))</f>
        <v/>
      </c>
      <c r="Y4" s="175" t="str">
        <f>IF(ISBLANK(Fran!DA13)," ",IF(Fran!DA13&gt;=75,Fran!DA13," "))</f>
        <v/>
      </c>
      <c r="Z4" s="175" t="str">
        <f>IF(ISBLANK(Fran!DE13)," ",IF(Fran!DE13&gt;=75,Fran!DE13," "))</f>
        <v/>
      </c>
      <c r="AA4" s="175" t="str">
        <f>IF(ISBLANK(Fran!DI13)," ",IF(Fran!DI13&gt;=75,Fran!DI13," "))</f>
        <v/>
      </c>
      <c r="AB4" s="175" t="str">
        <f>IF(ISBLANK(Fran!DP13)," ",IF(Fran!DP13&gt;=75,Fran!DP13," "))</f>
        <v/>
      </c>
      <c r="AC4" s="175" t="str">
        <f>IF(ISBLANK(Fran!DT13)," ",IF(Fran!DT13&gt;=75,Fran!DT13," "))</f>
        <v/>
      </c>
      <c r="AD4" s="175" t="str">
        <f>IF(ISBLANK(Fran!DX13)," ",IF(Fran!DX13&gt;=75,Fran!DX13," "))</f>
        <v/>
      </c>
      <c r="AE4" s="268" t="str">
        <f>LEFT(Fran!$A13,1)&amp;LEFT(Fran!$B13,1)</f>
        <v/>
      </c>
      <c r="AF4" s="269"/>
      <c r="AG4" s="175" t="str">
        <f>IF(ISBLANK(Fran!EB13)," ",IF(Fran!EB13&gt;=75,Fran!EB13," "))</f>
        <v/>
      </c>
      <c r="AH4" s="175" t="str">
        <f>IF(ISBLANK(Fran!EF13)," ",IF(Fran!EF13&gt;=75,Fran!EF13," "))</f>
        <v/>
      </c>
      <c r="AI4" s="175" t="str">
        <f>IF(ISBLANK(Fran!EM13)," ",IF(Fran!EM13&gt;=75,Fran!EM13," "))</f>
        <v/>
      </c>
      <c r="AJ4" s="175" t="str">
        <f>IF(ISBLANK(Fran!EQ13)," ",IF(Fran!EQ13&gt;=75,Fran!EQ13," "))</f>
        <v/>
      </c>
      <c r="AK4" s="175" t="str">
        <f>IF(ISBLANK(Fran!EU13)," ",IF(Fran!EU13&gt;=75,Fran!EU13," "))</f>
        <v/>
      </c>
      <c r="AL4" s="175" t="str">
        <f>IF(ISBLANK(Fran!EY13)," ",IF(Fran!EY13&gt;=75,Fran!EY13," "))</f>
        <v/>
      </c>
      <c r="AM4" s="175" t="str">
        <f>IF(ISBLANK(Fran!FC13)," ",IF(Fran!FC13&gt;=75,Fran!FC13," "))</f>
        <v/>
      </c>
      <c r="AN4" s="175" t="str">
        <f>IF(ISBLANK(Fran!FJ13)," ",IF(Fran!FJ13&gt;=75,Fran!FJ13," "))</f>
        <v/>
      </c>
      <c r="AO4" s="175" t="str">
        <f>IF(ISBLANK(Fran!FN13)," ",IF(Fran!FN13&gt;=75,Fran!FN13," "))</f>
        <v/>
      </c>
      <c r="AP4" s="175" t="str">
        <f>IF(ISBLANK(Fran!FR13)," ",IF(Fran!FR13&gt;=75,Fran!FR13," "))</f>
        <v/>
      </c>
      <c r="AQ4" s="175" t="str">
        <f>IF(ISBLANK(Fran!FV13)," ",IF(Fran!FV13&gt;=75,Fran!FV13," "))</f>
        <v/>
      </c>
      <c r="AR4" s="175" t="str">
        <f>IF(ISBLANK(Fran!FZ13)," ",IF(Fran!FZ13&gt;=75,Fran!FZ13," "))</f>
        <v/>
      </c>
      <c r="AS4" s="175" t="str">
        <f>IF(ISBLANK(Fran!GG13)," ",IF(Fran!GG13&gt;=75,Fran!GG13," "))</f>
        <v/>
      </c>
      <c r="AT4" s="175" t="str">
        <f>IF(ISBLANK(Fran!GK13)," ",IF(Fran!GK13&gt;=75,Fran!GK13," "))</f>
        <v/>
      </c>
      <c r="AU4" s="175" t="str">
        <f>IF(ISBLANK(Fran!GO13)," ",IF(Fran!GO13&gt;=75,Fran!GO13," "))</f>
        <v/>
      </c>
      <c r="AV4" s="175" t="str">
        <f>IF(ISBLANK(Fran!GS13)," ",IF(Fran!GS13&gt;=75,Fran!GS13," "))</f>
        <v/>
      </c>
      <c r="AW4" s="175" t="str">
        <f>IF(ISBLANK(Fran!GW13)," ",IF(Fran!GW13&gt;=75,Fran!GW13," "))</f>
        <v/>
      </c>
      <c r="AX4" s="175" t="str">
        <f>IF(ISBLANK(Fran!HD13)," ",IF(Fran!HD13&gt;=75,Fran!HD13," "))</f>
        <v/>
      </c>
      <c r="AY4" s="175" t="str">
        <f>IF(ISBLANK(Fran!HH13)," ",IF(Fran!HH13&gt;=75,Fran!HH13," "))</f>
        <v/>
      </c>
      <c r="AZ4" s="175" t="str">
        <f>IF(ISBLANK(Fran!HL13)," ",IF(Fran!HL13&gt;=75,Fran!HL13," "))</f>
        <v/>
      </c>
      <c r="BA4" s="175" t="str">
        <f>IF(ISBLANK(Fran!HP13)," ",IF(Fran!HP13&gt;=75,Fran!HP13," "))</f>
        <v/>
      </c>
      <c r="BB4" s="175" t="str">
        <f>IF(ISBLANK(Fran!HT13)," ",IF(Fran!HT13&gt;=75,Fran!HT13," "))</f>
        <v/>
      </c>
      <c r="BC4" s="175" t="str">
        <f>IF(ISBLANK(Fran!IA13)," ",IF(Fran!IA13&gt;=75,Fran!IA13," "))</f>
        <v/>
      </c>
      <c r="BD4" s="175" t="str">
        <f>IF(ISBLANK(Fran!IE13)," ",IF(Fran!IE13&gt;=75,Fran!IE13," "))</f>
        <v/>
      </c>
      <c r="BE4" s="175" t="str">
        <f>IF(ISBLANK(Fran!II13)," ",IF(Fran!II13&gt;=75,Fran!II13," "))</f>
        <v/>
      </c>
      <c r="BF4" s="175" t="str">
        <f>IF(ISBLANK(Fran!IM13)," ",IF(Fran!IM13&gt;=75,Fran!IM13," "))</f>
        <v/>
      </c>
      <c r="BG4" s="175" t="str">
        <f>IF(ISBLANK(Fran!IQ13)," ",IF(Fran!IQ13&gt;=75,Fran!IQ13," "))</f>
        <v/>
      </c>
      <c r="BH4" s="175" t="str">
        <f>IF(ISBLANK(Fran!IX13)," ",IF(Fran!IX13&gt;=75,Fran!IX13," "))</f>
        <v/>
      </c>
      <c r="BI4" s="268" t="str">
        <f>LEFT(Fran!$A13,1)&amp;LEFT(Fran!$B13,1)</f>
        <v/>
      </c>
      <c r="BJ4" s="269"/>
      <c r="BK4" s="175" t="str">
        <f>IF(ISBLANK(Fran!JB13)," ",IF(Fran!JB13&gt;=75,Fran!JB13," "))</f>
        <v/>
      </c>
      <c r="BL4" s="175" t="str">
        <f>IF(ISBLANK(Fran!JF13)," ",IF(Fran!JF13&gt;=75,Fran!JF13," "))</f>
        <v/>
      </c>
      <c r="BM4" s="175" t="str">
        <f>IF(ISBLANK(Fran!JJ13)," ",IF(Fran!JJ13&gt;=75,Fran!JJ13," "))</f>
        <v/>
      </c>
      <c r="BN4" s="175" t="str">
        <f>IF(ISBLANK(Fran!JN13)," ",IF(Fran!JN13&gt;=75,Fran!JN13," "))</f>
        <v/>
      </c>
      <c r="BO4" s="175" t="str">
        <f>IF(ISBLANK(Fran!JU13)," ",IF(Fran!JU13&gt;=75,Fran!JU13," "))</f>
        <v/>
      </c>
      <c r="BP4" s="175" t="str">
        <f>IF(ISBLANK(Fran!JY13)," ",IF(Fran!JY13&gt;=75,Fran!JY13," "))</f>
        <v/>
      </c>
      <c r="BQ4" s="175" t="str">
        <f>IF(ISBLANK(Fran!KC13)," ",IF(Fran!KC13&gt;=75,Fran!KC13," "))</f>
        <v/>
      </c>
      <c r="BR4" s="175" t="str">
        <f>IF(ISBLANK(Fran!KG13)," ",IF(Fran!KG13&gt;=75,Fran!KG13," "))</f>
        <v/>
      </c>
      <c r="BS4" s="175" t="str">
        <f>IF(ISBLANK(Fran!KK13)," ",IF(Fran!KK13&gt;=75,Fran!KK13," "))</f>
        <v/>
      </c>
      <c r="BT4" s="175" t="str">
        <f>IF(ISBLANK(Fran!KR13)," ",IF(Fran!KR13&gt;=75,Fran!KR13," "))</f>
        <v/>
      </c>
      <c r="BU4" s="175" t="str">
        <f>IF(ISBLANK(Fran!KV13)," ",IF(Fran!KV13&gt;=75,Fran!KV13," "))</f>
        <v/>
      </c>
      <c r="BV4" s="175" t="str">
        <f>IF(ISBLANK(Fran!KZ13)," ",IF(Fran!KZ13&gt;=75,Fran!KZ13," "))</f>
        <v/>
      </c>
      <c r="BW4" s="175" t="str">
        <f>IF(ISBLANK(Fran!LD13)," ",IF(Fran!LD13&gt;=75,Fran!LD13," "))</f>
        <v/>
      </c>
      <c r="BX4" s="175" t="str">
        <f>IF(ISBLANK(Fran!LH13)," ",IF(Fran!LH13&gt;=75,Fran!LH13," "))</f>
        <v/>
      </c>
      <c r="BY4" s="175" t="str">
        <f>IF(ISBLANK(Fran!LO13)," ",IF(Fran!LO13&gt;=75,Fran!LO13," "))</f>
        <v/>
      </c>
    </row>
    <row r="5" spans="1:77" ht="20.100000000000001" customHeight="1">
      <c r="A5" s="270"/>
      <c r="B5" s="271"/>
      <c r="C5" s="177" t="str">
        <f>IF(ISBLANK(Fran!E13)," ",IF(Fran!E13&gt;=50,IF(Fran!E13&lt;75,Fran!E13," ")," "))</f>
        <v xml:space="preserve"> </v>
      </c>
      <c r="D5" s="177" t="str">
        <f>IF(ISBLANK(Fran!I13)," ",IF(Fran!I13&gt;=50,IF(Fran!I13&lt;75,Fran!I13," ")," "))</f>
        <v xml:space="preserve"> </v>
      </c>
      <c r="E5" s="177" t="str">
        <f>IF(ISBLANK(Fran!M13)," ",IF(Fran!M13&gt;=50,IF(Fran!M13&lt;75,Fran!M13," ")," "))</f>
        <v xml:space="preserve"> </v>
      </c>
      <c r="F5" s="177" t="str">
        <f>IF(ISBLANK(Fran!Q13)," ",IF(Fran!Q13&gt;=50,IF(Fran!Q13&lt;75,Fran!Q13," ")," "))</f>
        <v xml:space="preserve"> </v>
      </c>
      <c r="G5" s="177" t="str">
        <f>IF(ISBLANK(Fran!U13)," ",IF(Fran!U13&gt;=50,IF(Fran!U13&lt;75,Fran!U13," ")," "))</f>
        <v xml:space="preserve"> </v>
      </c>
      <c r="H5" s="177" t="str">
        <f>IF(ISBLANK(Fran!AB13)," ",IF(Fran!AB13&gt;=50,IF(Fran!AB13&lt;75,Fran!AB13," ")," "))</f>
        <v xml:space="preserve"> </v>
      </c>
      <c r="I5" s="177" t="str">
        <f>IF(ISBLANK(Fran!AF13)," ",IF(Fran!AF13&gt;=50,IF(Fran!AF13&lt;75,Fran!AF13," ")," "))</f>
        <v xml:space="preserve"> </v>
      </c>
      <c r="J5" s="177" t="str">
        <f>IF(ISBLANK(Fran!AJ13)," ",IF(Fran!AJ13&gt;=50,IF(Fran!AJ13&lt;75,Fran!AJ13," ")," "))</f>
        <v xml:space="preserve"> </v>
      </c>
      <c r="K5" s="177" t="str">
        <f>IF(ISBLANK(Fran!AN13)," ",IF(Fran!AN13&gt;=50,IF(Fran!AN13&lt;75,Fran!AN13," ")," "))</f>
        <v xml:space="preserve"> </v>
      </c>
      <c r="L5" s="177" t="str">
        <f>IF(ISBLANK(Fran!AR13)," ",IF(Fran!AR13&gt;=50,IF(Fran!AR13&lt;75,Fran!AR13," ")," "))</f>
        <v xml:space="preserve"> </v>
      </c>
      <c r="M5" s="177" t="str">
        <f>IF(ISBLANK(Fran!AY13)," ",IF(Fran!AY13&gt;=50,IF(Fran!AY13&lt;75,Fran!AY13," ")," "))</f>
        <v xml:space="preserve"> </v>
      </c>
      <c r="N5" s="177" t="str">
        <f>IF(ISBLANK(Fran!BC13)," ",IF(Fran!BC13&gt;=50,IF(Fran!BC13&lt;75,Fran!BC13," ")," "))</f>
        <v xml:space="preserve"> </v>
      </c>
      <c r="O5" s="177" t="str">
        <f>IF(ISBLANK(Fran!BG13)," ",IF(Fran!BG13&gt;=50,IF(Fran!BG13&lt;75,Fran!BG13," ")," "))</f>
        <v xml:space="preserve"> </v>
      </c>
      <c r="P5" s="177" t="str">
        <f>IF(ISBLANK(Fran!BK13)," ",IF(Fran!BK13&gt;=50,IF(Fran!BK13&lt;75,Fran!BK13," ")," "))</f>
        <v xml:space="preserve"> </v>
      </c>
      <c r="Q5" s="177" t="str">
        <f>IF(ISBLANK(Fran!BO13)," ",IF(Fran!BO13&gt;=50,IF(Fran!BO13&lt;75,Fran!BO13," ")," "))</f>
        <v xml:space="preserve"> </v>
      </c>
      <c r="R5" s="177" t="str">
        <f>IF(ISBLANK(Fran!BV13)," ",IF(Fran!BV13&gt;=50,IF(Fran!BV13&lt;75,Fran!BV13," ")," "))</f>
        <v xml:space="preserve"> </v>
      </c>
      <c r="S5" s="177" t="str">
        <f>IF(ISBLANK(Fran!BZ13)," ",IF(Fran!BZ13&gt;=50,IF(Fran!BZ13&lt;75,Fran!BZ13," ")," "))</f>
        <v xml:space="preserve"> </v>
      </c>
      <c r="T5" s="177" t="str">
        <f>IF(ISBLANK(Fran!CD13)," ",IF(Fran!CD13&gt;=50,IF(Fran!CD13&lt;75,Fran!CD13," ")," "))</f>
        <v xml:space="preserve"> </v>
      </c>
      <c r="U5" s="177" t="str">
        <f>IF(ISBLANK(Fran!CH13)," ",IF(Fran!CH13&gt;=50,IF(Fran!CH13&lt;75,Fran!CH13," ")," "))</f>
        <v xml:space="preserve"> </v>
      </c>
      <c r="V5" s="177" t="str">
        <f>IF(ISBLANK(Fran!CL13)," ",IF(Fran!CL13&gt;=50,IF(Fran!CL13&lt;75,Fran!CL13," ")," "))</f>
        <v xml:space="preserve"> </v>
      </c>
      <c r="W5" s="177" t="str">
        <f>IF(ISBLANK(Fran!CS13)," ",IF(Fran!CS13&gt;=50,IF(Fran!CS13&lt;75,Fran!CS13," ")," "))</f>
        <v xml:space="preserve"> </v>
      </c>
      <c r="X5" s="177" t="str">
        <f>IF(ISBLANK(Fran!CW13)," ",IF(Fran!CW13&gt;=50,IF(Fran!CW13&lt;75,Fran!CW13," ")," "))</f>
        <v xml:space="preserve"> </v>
      </c>
      <c r="Y5" s="177" t="str">
        <f>IF(ISBLANK(Fran!DA13)," ",IF(Fran!DA13&gt;=50,IF(Fran!DA13&lt;75,Fran!DA13," ")," "))</f>
        <v xml:space="preserve"> </v>
      </c>
      <c r="Z5" s="177" t="str">
        <f>IF(ISBLANK(Fran!DE13)," ",IF(Fran!DE13&gt;=50,IF(Fran!DE13&lt;75,Fran!DE13," ")," "))</f>
        <v xml:space="preserve"> </v>
      </c>
      <c r="AA5" s="177" t="str">
        <f>IF(ISBLANK(Fran!DI13)," ",IF(Fran!DI13&gt;=50,IF(Fran!DI13&lt;75,Fran!DI13," ")," "))</f>
        <v xml:space="preserve"> </v>
      </c>
      <c r="AB5" s="177" t="str">
        <f>IF(ISBLANK(Fran!DP13)," ",IF(Fran!DP13&gt;=50,IF(Fran!DP13&lt;75,Fran!DP13," ")," "))</f>
        <v xml:space="preserve"> </v>
      </c>
      <c r="AC5" s="177" t="str">
        <f>IF(ISBLANK(Fran!DT13)," ",IF(Fran!DT13&gt;=50,IF(Fran!DT13&lt;75,Fran!DT13," ")," "))</f>
        <v xml:space="preserve"> </v>
      </c>
      <c r="AD5" s="177" t="str">
        <f>IF(ISBLANK(Fran!DX13)," ",IF(Fran!DX13&gt;=50,IF(Fran!DX13&lt;75,Fran!DX13," ")," "))</f>
        <v xml:space="preserve"> </v>
      </c>
      <c r="AE5" s="270"/>
      <c r="AF5" s="271"/>
      <c r="AG5" s="177" t="str">
        <f>IF(ISBLANK(Fran!EB13)," ",IF(Fran!EB13&gt;=50,IF(Fran!EB13&lt;75,Fran!EB13," ")," "))</f>
        <v xml:space="preserve"> </v>
      </c>
      <c r="AH5" s="177" t="str">
        <f>IF(ISBLANK(Fran!EF13)," ",IF(Fran!EF13&gt;=50,IF(Fran!EF13&lt;75,Fran!EF13," ")," "))</f>
        <v xml:space="preserve"> </v>
      </c>
      <c r="AI5" s="177" t="str">
        <f>IF(ISBLANK(Fran!EM13)," ",IF(Fran!EM13&gt;=50,IF(Fran!EM13&lt;75,Fran!EM13," ")," "))</f>
        <v xml:space="preserve"> </v>
      </c>
      <c r="AJ5" s="177" t="str">
        <f>IF(ISBLANK(Fran!EQ13)," ",IF(Fran!EQ13&gt;=50,IF(Fran!EQ13&lt;75,Fran!EQ13," ")," "))</f>
        <v xml:space="preserve"> </v>
      </c>
      <c r="AK5" s="177" t="str">
        <f>IF(ISBLANK(Fran!EU13)," ",IF(Fran!EU13&gt;=50,IF(Fran!EU13&lt;75,Fran!EU13," ")," "))</f>
        <v xml:space="preserve"> </v>
      </c>
      <c r="AL5" s="177" t="str">
        <f>IF(ISBLANK(Fran!EY13)," ",IF(Fran!EY13&gt;=50,IF(Fran!EY13&lt;75,Fran!EY13," ")," "))</f>
        <v xml:space="preserve"> </v>
      </c>
      <c r="AM5" s="177" t="str">
        <f>IF(ISBLANK(Fran!FC13)," ",IF(Fran!FC13&gt;=50,IF(Fran!FC13&lt;75,Fran!FC13," ")," "))</f>
        <v xml:space="preserve"> </v>
      </c>
      <c r="AN5" s="177" t="str">
        <f>IF(ISBLANK(Fran!FJ13)," ",IF(Fran!FJ13&gt;=50,IF(Fran!FJ13&lt;75,Fran!FJ13," ")," "))</f>
        <v xml:space="preserve"> </v>
      </c>
      <c r="AO5" s="177" t="str">
        <f>IF(ISBLANK(Fran!FN13)," ",IF(Fran!FN13&gt;=50,IF(Fran!FN13&lt;75,Fran!FN13," ")," "))</f>
        <v xml:space="preserve"> </v>
      </c>
      <c r="AP5" s="177" t="str">
        <f>IF(ISBLANK(Fran!FR13)," ",IF(Fran!FR13&gt;=50,IF(Fran!FR13&lt;75,Fran!FR13," ")," "))</f>
        <v xml:space="preserve"> </v>
      </c>
      <c r="AQ5" s="177" t="str">
        <f>IF(ISBLANK(Fran!FV13)," ",IF(Fran!FV13&gt;=50,IF(Fran!FV13&lt;75,Fran!FV13," ")," "))</f>
        <v xml:space="preserve"> </v>
      </c>
      <c r="AR5" s="177" t="str">
        <f>IF(ISBLANK(Fran!FZ13)," ",IF(Fran!FZ13&gt;=50,IF(Fran!FZ13&lt;75,Fran!FZ13," ")," "))</f>
        <v xml:space="preserve"> </v>
      </c>
      <c r="AS5" s="177" t="str">
        <f>IF(ISBLANK(Fran!GG13)," ",IF(Fran!GG13&gt;=50,IF(Fran!GG13&lt;75,Fran!GG13," ")," "))</f>
        <v xml:space="preserve"> </v>
      </c>
      <c r="AT5" s="177" t="str">
        <f>IF(ISBLANK(Fran!GK13)," ",IF(Fran!GK13&gt;=50,IF(Fran!GK13&lt;75,Fran!GK13," ")," "))</f>
        <v xml:space="preserve"> </v>
      </c>
      <c r="AU5" s="177" t="str">
        <f>IF(ISBLANK(Fran!GO13)," ",IF(Fran!GO13&gt;=50,IF(Fran!GO13&lt;75,Fran!GO13," ")," "))</f>
        <v xml:space="preserve"> </v>
      </c>
      <c r="AV5" s="177" t="str">
        <f>IF(ISBLANK(Fran!GS13)," ",IF(Fran!GS13&gt;=50,IF(Fran!GS13&lt;75,Fran!GS13," ")," "))</f>
        <v xml:space="preserve"> </v>
      </c>
      <c r="AW5" s="177" t="str">
        <f>IF(ISBLANK(Fran!GW13)," ",IF(Fran!GW13&gt;=50,IF(Fran!GW13&lt;75,Fran!GW13," ")," "))</f>
        <v xml:space="preserve"> </v>
      </c>
      <c r="AX5" s="177" t="str">
        <f>IF(ISBLANK(Fran!HD13)," ",IF(Fran!HD13&gt;=50,IF(Fran!HD13&lt;75,Fran!HD13," ")," "))</f>
        <v xml:space="preserve"> </v>
      </c>
      <c r="AY5" s="177" t="str">
        <f>IF(ISBLANK(Fran!HH13)," ",IF(Fran!HH13&gt;=50,IF(Fran!HH13&lt;75,Fran!HH13," ")," "))</f>
        <v xml:space="preserve"> </v>
      </c>
      <c r="AZ5" s="177" t="str">
        <f>IF(ISBLANK(Fran!HL13)," ",IF(Fran!HL13&gt;=50,IF(Fran!HL13&lt;75,Fran!HL13," ")," "))</f>
        <v xml:space="preserve"> </v>
      </c>
      <c r="BA5" s="177" t="str">
        <f>IF(ISBLANK(Fran!HP13)," ",IF(Fran!HP13&gt;=50,IF(Fran!HP13&lt;75,Fran!HP13," ")," "))</f>
        <v xml:space="preserve"> </v>
      </c>
      <c r="BB5" s="177" t="str">
        <f>IF(ISBLANK(Fran!HT13)," ",IF(Fran!HT13&gt;=50,IF(Fran!HT13&lt;75,Fran!HT13," ")," "))</f>
        <v xml:space="preserve"> </v>
      </c>
      <c r="BC5" s="177" t="str">
        <f>IF(ISBLANK(Fran!IA13)," ",IF(Fran!IA13&gt;=50,IF(Fran!IA13&lt;75,Fran!IA13," ")," "))</f>
        <v xml:space="preserve"> </v>
      </c>
      <c r="BD5" s="177" t="str">
        <f>IF(ISBLANK(Fran!IE13)," ",IF(Fran!IE13&gt;=50,IF(Fran!IE13&lt;75,Fran!IE13," ")," "))</f>
        <v xml:space="preserve"> </v>
      </c>
      <c r="BE5" s="177" t="str">
        <f>IF(ISBLANK(Fran!II13)," ",IF(Fran!II13&gt;=50,IF(Fran!II13&lt;75,Fran!II13," ")," "))</f>
        <v xml:space="preserve"> </v>
      </c>
      <c r="BF5" s="177" t="str">
        <f>IF(ISBLANK(Fran!IM13)," ",IF(Fran!IM13&gt;=50,IF(Fran!IM13&lt;75,Fran!IM13," ")," "))</f>
        <v xml:space="preserve"> </v>
      </c>
      <c r="BG5" s="177" t="str">
        <f>IF(ISBLANK(Fran!IQ13)," ",IF(Fran!IQ13&gt;=50,IF(Fran!IQ13&lt;75,Fran!IQ13," ")," "))</f>
        <v xml:space="preserve"> </v>
      </c>
      <c r="BH5" s="177" t="str">
        <f>IF(ISBLANK(Fran!IX13)," ",IF(Fran!IX13&gt;=50,IF(Fran!IX13&lt;75,Fran!IX13," ")," "))</f>
        <v xml:space="preserve"> </v>
      </c>
      <c r="BI5" s="270"/>
      <c r="BJ5" s="271"/>
      <c r="BK5" s="177" t="str">
        <f>IF(ISBLANK(Fran!JB13)," ",IF(Fran!JB13&gt;=50,IF(Fran!JB13&lt;75,Fran!JB13," ")," "))</f>
        <v xml:space="preserve"> </v>
      </c>
      <c r="BL5" s="177" t="str">
        <f>IF(ISBLANK(Fran!JF13)," ",IF(Fran!JF13&gt;=50,IF(Fran!JF13&lt;75,Fran!JF13," ")," "))</f>
        <v xml:space="preserve"> </v>
      </c>
      <c r="BM5" s="177" t="str">
        <f>IF(ISBLANK(Fran!JJ13)," ",IF(Fran!JJ13&gt;=50,IF(Fran!JJ13&lt;75,Fran!JJ13," ")," "))</f>
        <v xml:space="preserve"> </v>
      </c>
      <c r="BN5" s="177" t="str">
        <f>IF(ISBLANK(Fran!JN13)," ",IF(Fran!JN13&gt;=50,IF(Fran!JN13&lt;75,Fran!JN13," ")," "))</f>
        <v xml:space="preserve"> </v>
      </c>
      <c r="BO5" s="177" t="str">
        <f>IF(ISBLANK(Fran!JU13)," ",IF(Fran!JU13&gt;=50,IF(Fran!JU13&lt;75,Fran!JU13," ")," "))</f>
        <v xml:space="preserve"> </v>
      </c>
      <c r="BP5" s="177" t="str">
        <f>IF(ISBLANK(Fran!JY13)," ",IF(Fran!JY13&gt;=50,IF(Fran!JY13&lt;75,Fran!JY13," ")," "))</f>
        <v xml:space="preserve"> </v>
      </c>
      <c r="BQ5" s="177" t="str">
        <f>IF(ISBLANK(Fran!KC13)," ",IF(Fran!KC13&gt;=50,IF(Fran!KC13&lt;75,Fran!KC13," ")," "))</f>
        <v xml:space="preserve"> </v>
      </c>
      <c r="BR5" s="177" t="str">
        <f>IF(ISBLANK(Fran!KG13)," ",IF(Fran!KG13&gt;=50,IF(Fran!KG13&lt;75,Fran!KG13," ")," "))</f>
        <v xml:space="preserve"> </v>
      </c>
      <c r="BS5" s="177" t="str">
        <f>IF(ISBLANK(Fran!KK13)," ",IF(Fran!KK13&gt;=50,IF(Fran!KK13&lt;75,Fran!KK13," ")," "))</f>
        <v xml:space="preserve"> </v>
      </c>
      <c r="BT5" s="177" t="str">
        <f>IF(ISBLANK(Fran!KR13)," ",IF(Fran!KR13&gt;=50,IF(Fran!KR13&lt;75,Fran!KR13," ")," "))</f>
        <v xml:space="preserve"> </v>
      </c>
      <c r="BU5" s="177" t="str">
        <f>IF(ISBLANK(Fran!KV13)," ",IF(Fran!KV13&gt;=50,IF(Fran!KV13&lt;75,Fran!KV13," ")," "))</f>
        <v xml:space="preserve"> </v>
      </c>
      <c r="BV5" s="177" t="str">
        <f>IF(ISBLANK(Fran!KZ13)," ",IF(Fran!KZ13&gt;=50,IF(Fran!KZ13&lt;75,Fran!KZ13," ")," "))</f>
        <v xml:space="preserve"> </v>
      </c>
      <c r="BW5" s="177" t="str">
        <f>IF(ISBLANK(Fran!LD13)," ",IF(Fran!LD13&gt;=50,IF(Fran!LD13&lt;75,Fran!LD13," ")," "))</f>
        <v xml:space="preserve"> </v>
      </c>
      <c r="BX5" s="177" t="str">
        <f>IF(ISBLANK(Fran!LH13)," ",IF(Fran!LH13&gt;=50,IF(Fran!LH13&lt;75,Fran!LH13," ")," "))</f>
        <v xml:space="preserve"> </v>
      </c>
      <c r="BY5" s="177" t="str">
        <f>IF(ISBLANK(Fran!LO13)," ",IF(Fran!LO13&gt;=50,IF(Fran!LO13&lt;75,Fran!LO13," ")," "))</f>
        <v xml:space="preserve"> </v>
      </c>
    </row>
    <row r="6" spans="1:77" ht="20.100000000000001" customHeight="1" thickBot="1">
      <c r="A6" s="272"/>
      <c r="B6" s="273"/>
      <c r="C6" s="179" t="str">
        <f>IF(ISBLANK(Fran!E13)," ",IF(Fran!E13&lt;50,Fran!E13," "))</f>
        <v xml:space="preserve"> </v>
      </c>
      <c r="D6" s="179" t="str">
        <f>IF(ISBLANK(Fran!I13)," ",IF(Fran!I13&lt;50,Fran!I13," "))</f>
        <v xml:space="preserve"> </v>
      </c>
      <c r="E6" s="179" t="str">
        <f>IF(ISBLANK(Fran!M13)," ",IF(Fran!M13&lt;50,Fran!M13," "))</f>
        <v xml:space="preserve"> </v>
      </c>
      <c r="F6" s="179" t="str">
        <f>IF(ISBLANK(Fran!Q13)," ",IF(Fran!Q13&lt;50,Fran!Q13," "))</f>
        <v xml:space="preserve"> </v>
      </c>
      <c r="G6" s="179" t="str">
        <f>IF(ISBLANK(Fran!U13)," ",IF(Fran!U13&lt;50,Fran!U13," "))</f>
        <v xml:space="preserve"> </v>
      </c>
      <c r="H6" s="179" t="str">
        <f>IF(ISBLANK(Fran!AB13)," ",IF(Fran!AB13&lt;50,Fran!AB13," "))</f>
        <v xml:space="preserve"> </v>
      </c>
      <c r="I6" s="179" t="str">
        <f>IF(ISBLANK(Fran!AF13)," ",IF(Fran!AF13&lt;50,Fran!AF13," "))</f>
        <v xml:space="preserve"> </v>
      </c>
      <c r="J6" s="179" t="str">
        <f>IF(ISBLANK(Fran!AJ13)," ",IF(Fran!AJ13&lt;50,Fran!AJ13," "))</f>
        <v xml:space="preserve"> </v>
      </c>
      <c r="K6" s="179" t="str">
        <f>IF(ISBLANK(Fran!AN13)," ",IF(Fran!AN13&lt;50,Fran!AN13," "))</f>
        <v xml:space="preserve"> </v>
      </c>
      <c r="L6" s="179" t="str">
        <f>IF(ISBLANK(Fran!AR13)," ",IF(Fran!AR13&lt;50,Fran!AR13," "))</f>
        <v xml:space="preserve"> </v>
      </c>
      <c r="M6" s="179" t="str">
        <f>IF(ISBLANK(Fran!AY13)," ",IF(Fran!AY13&lt;50,Fran!AY13," "))</f>
        <v xml:space="preserve"> </v>
      </c>
      <c r="N6" s="179" t="str">
        <f>IF(ISBLANK(Fran!BC13)," ",IF(Fran!BC13&lt;50,Fran!BC13," "))</f>
        <v xml:space="preserve"> </v>
      </c>
      <c r="O6" s="179" t="str">
        <f>IF(ISBLANK(Fran!BG13)," ",IF(Fran!BG13&lt;50,Fran!BG13," "))</f>
        <v xml:space="preserve"> </v>
      </c>
      <c r="P6" s="179" t="str">
        <f>IF(ISBLANK(Fran!BK13)," ",IF(Fran!BK13&lt;50,Fran!BK13," "))</f>
        <v xml:space="preserve"> </v>
      </c>
      <c r="Q6" s="179" t="str">
        <f>IF(ISBLANK(Fran!BO13)," ",IF(Fran!BO13&lt;50,Fran!BO13," "))</f>
        <v xml:space="preserve"> </v>
      </c>
      <c r="R6" s="179" t="str">
        <f>IF(ISBLANK(Fran!BV13)," ",IF(Fran!BV13&lt;50,Fran!BV13," "))</f>
        <v xml:space="preserve"> </v>
      </c>
      <c r="S6" s="179" t="str">
        <f>IF(ISBLANK(Fran!BZ13)," ",IF(Fran!BZ13&lt;50,Fran!BZ13," "))</f>
        <v xml:space="preserve"> </v>
      </c>
      <c r="T6" s="179" t="str">
        <f>IF(ISBLANK(Fran!CD13)," ",IF(Fran!CD13&lt;50,Fran!CD13," "))</f>
        <v xml:space="preserve"> </v>
      </c>
      <c r="U6" s="179" t="str">
        <f>IF(ISBLANK(Fran!CH13)," ",IF(Fran!CH13&lt;50,Fran!CH13," "))</f>
        <v xml:space="preserve"> </v>
      </c>
      <c r="V6" s="179" t="str">
        <f>IF(ISBLANK(Fran!CL13)," ",IF(Fran!CL13&lt;50,Fran!CL13," "))</f>
        <v xml:space="preserve"> </v>
      </c>
      <c r="W6" s="179" t="str">
        <f>IF(ISBLANK(Fran!CS13)," ",IF(Fran!CS13&lt;50,Fran!CS13," "))</f>
        <v xml:space="preserve"> </v>
      </c>
      <c r="X6" s="179" t="str">
        <f>IF(ISBLANK(Fran!CW13)," ",IF(Fran!CW13&lt;50,Fran!CW13," "))</f>
        <v xml:space="preserve"> </v>
      </c>
      <c r="Y6" s="179" t="str">
        <f>IF(ISBLANK(Fran!DA13)," ",IF(Fran!DA13&lt;50,Fran!DA13," "))</f>
        <v xml:space="preserve"> </v>
      </c>
      <c r="Z6" s="179" t="str">
        <f>IF(ISBLANK(Fran!DE13)," ",IF(Fran!DE13&lt;50,Fran!DE13," "))</f>
        <v xml:space="preserve"> </v>
      </c>
      <c r="AA6" s="179" t="str">
        <f>IF(ISBLANK(Fran!DI13)," ",IF(Fran!DI13&lt;50,Fran!DI13," "))</f>
        <v xml:space="preserve"> </v>
      </c>
      <c r="AB6" s="179" t="str">
        <f>IF(ISBLANK(Fran!DP13)," ",IF(Fran!DP13&lt;50,Fran!DP13," "))</f>
        <v xml:space="preserve"> </v>
      </c>
      <c r="AC6" s="179" t="str">
        <f>IF(ISBLANK(Fran!DT13)," ",IF(Fran!DT13&lt;50,Fran!DT13," "))</f>
        <v xml:space="preserve"> </v>
      </c>
      <c r="AD6" s="179" t="str">
        <f>IF(ISBLANK(Fran!DX13)," ",IF(Fran!DX13&lt;50,Fran!DX13," "))</f>
        <v xml:space="preserve"> </v>
      </c>
      <c r="AE6" s="272"/>
      <c r="AF6" s="273"/>
      <c r="AG6" s="179" t="str">
        <f>IF(ISBLANK(Fran!EB13)," ",IF(Fran!EB13&lt;50,Fran!EB13," "))</f>
        <v xml:space="preserve"> </v>
      </c>
      <c r="AH6" s="179" t="str">
        <f>IF(ISBLANK(Fran!EF13)," ",IF(Fran!EF13&lt;50,Fran!EF13," "))</f>
        <v xml:space="preserve"> </v>
      </c>
      <c r="AI6" s="179" t="str">
        <f>IF(ISBLANK(Fran!EM13)," ",IF(Fran!EM13&lt;50,Fran!EM13," "))</f>
        <v xml:space="preserve"> </v>
      </c>
      <c r="AJ6" s="179" t="str">
        <f>IF(ISBLANK(Fran!EQ13)," ",IF(Fran!EQ13&lt;50,Fran!EQ13," "))</f>
        <v xml:space="preserve"> </v>
      </c>
      <c r="AK6" s="179" t="str">
        <f>IF(ISBLANK(Fran!EU13)," ",IF(Fran!EU13&lt;50,Fran!EU13," "))</f>
        <v xml:space="preserve"> </v>
      </c>
      <c r="AL6" s="179" t="str">
        <f>IF(ISBLANK(Fran!EY13)," ",IF(Fran!EY13&lt;50,Fran!EY13," "))</f>
        <v xml:space="preserve"> </v>
      </c>
      <c r="AM6" s="179" t="str">
        <f>IF(ISBLANK(Fran!FC13)," ",IF(Fran!FC13&lt;50,Fran!FC13," "))</f>
        <v xml:space="preserve"> </v>
      </c>
      <c r="AN6" s="179" t="str">
        <f>IF(ISBLANK(Fran!FJ13)," ",IF(Fran!FJ13&lt;50,Fran!FJ13," "))</f>
        <v xml:space="preserve"> </v>
      </c>
      <c r="AO6" s="179" t="str">
        <f>IF(ISBLANK(Fran!FN13)," ",IF(Fran!FN13&lt;50,Fran!FN13," "))</f>
        <v xml:space="preserve"> </v>
      </c>
      <c r="AP6" s="179" t="str">
        <f>IF(ISBLANK(Fran!FR13)," ",IF(Fran!FR13&lt;50,Fran!FR13," "))</f>
        <v xml:space="preserve"> </v>
      </c>
      <c r="AQ6" s="179" t="str">
        <f>IF(ISBLANK(Fran!FV13)," ",IF(Fran!FV13&lt;50,Fran!FV13," "))</f>
        <v xml:space="preserve"> </v>
      </c>
      <c r="AR6" s="179" t="str">
        <f>IF(ISBLANK(Fran!FZ13)," ",IF(Fran!FZ13&lt;50,Fran!FZ13," "))</f>
        <v xml:space="preserve"> </v>
      </c>
      <c r="AS6" s="179" t="str">
        <f>IF(ISBLANK(Fran!GG13)," ",IF(Fran!GG13&lt;50,Fran!GG13," "))</f>
        <v xml:space="preserve"> </v>
      </c>
      <c r="AT6" s="179" t="str">
        <f>IF(ISBLANK(Fran!GK13)," ",IF(Fran!GK13&lt;50,Fran!GK13," "))</f>
        <v xml:space="preserve"> </v>
      </c>
      <c r="AU6" s="179" t="str">
        <f>IF(ISBLANK(Fran!GO13)," ",IF(Fran!GO13&lt;50,Fran!GO13," "))</f>
        <v xml:space="preserve"> </v>
      </c>
      <c r="AV6" s="179" t="str">
        <f>IF(ISBLANK(Fran!GS13)," ",IF(Fran!GS13&lt;50,Fran!GS13," "))</f>
        <v xml:space="preserve"> </v>
      </c>
      <c r="AW6" s="179" t="str">
        <f>IF(ISBLANK(Fran!GW13)," ",IF(Fran!GW13&lt;50,Fran!GW13," "))</f>
        <v xml:space="preserve"> </v>
      </c>
      <c r="AX6" s="179" t="str">
        <f>IF(ISBLANK(Fran!HD13)," ",IF(Fran!HD13&lt;50,Fran!HD13," "))</f>
        <v xml:space="preserve"> </v>
      </c>
      <c r="AY6" s="179" t="str">
        <f>IF(ISBLANK(Fran!HH13)," ",IF(Fran!HH13&lt;50,Fran!HH13," "))</f>
        <v xml:space="preserve"> </v>
      </c>
      <c r="AZ6" s="179" t="str">
        <f>IF(ISBLANK(Fran!HL13)," ",IF(Fran!HL13&lt;50,Fran!HL13," "))</f>
        <v xml:space="preserve"> </v>
      </c>
      <c r="BA6" s="179" t="str">
        <f>IF(ISBLANK(Fran!HP13)," ",IF(Fran!HP13&lt;50,Fran!HP13," "))</f>
        <v xml:space="preserve"> </v>
      </c>
      <c r="BB6" s="179" t="str">
        <f>IF(ISBLANK(Fran!HT13)," ",IF(Fran!HT13&lt;50,Fran!HT13," "))</f>
        <v xml:space="preserve"> </v>
      </c>
      <c r="BC6" s="179" t="str">
        <f>IF(ISBLANK(Fran!IA13)," ",IF(Fran!IA13&lt;50,Fran!IA13," "))</f>
        <v xml:space="preserve"> </v>
      </c>
      <c r="BD6" s="179" t="str">
        <f>IF(ISBLANK(Fran!IE13)," ",IF(Fran!IE13&lt;50,Fran!IE13," "))</f>
        <v xml:space="preserve"> </v>
      </c>
      <c r="BE6" s="179" t="str">
        <f>IF(ISBLANK(Fran!II13)," ",IF(Fran!II13&lt;50,Fran!II13," "))</f>
        <v xml:space="preserve"> </v>
      </c>
      <c r="BF6" s="179" t="str">
        <f>IF(ISBLANK(Fran!IM13)," ",IF(Fran!IM13&lt;50,Fran!IM13," "))</f>
        <v xml:space="preserve"> </v>
      </c>
      <c r="BG6" s="179" t="str">
        <f>IF(ISBLANK(Fran!IQ13)," ",IF(Fran!IQ13&lt;50,Fran!IQ13," "))</f>
        <v xml:space="preserve"> </v>
      </c>
      <c r="BH6" s="179" t="str">
        <f>IF(ISBLANK(Fran!IX13)," ",IF(Fran!IX13&lt;50,Fran!IX13," "))</f>
        <v xml:space="preserve"> </v>
      </c>
      <c r="BI6" s="272"/>
      <c r="BJ6" s="273"/>
      <c r="BK6" s="179" t="str">
        <f>IF(ISBLANK(Fran!JB13)," ",IF(Fran!JB13&lt;50,Fran!JB13," "))</f>
        <v xml:space="preserve"> </v>
      </c>
      <c r="BL6" s="179" t="str">
        <f>IF(ISBLANK(Fran!JF13)," ",IF(Fran!JF13&lt;50,Fran!JF13," "))</f>
        <v xml:space="preserve"> </v>
      </c>
      <c r="BM6" s="179" t="str">
        <f>IF(ISBLANK(Fran!JJ13)," ",IF(Fran!JJ13&lt;50,Fran!JJ13," "))</f>
        <v xml:space="preserve"> </v>
      </c>
      <c r="BN6" s="179" t="str">
        <f>IF(ISBLANK(Fran!JN13)," ",IF(Fran!JN13&lt;50,Fran!JN13," "))</f>
        <v xml:space="preserve"> </v>
      </c>
      <c r="BO6" s="179" t="str">
        <f>IF(ISBLANK(Fran!JU13)," ",IF(Fran!JU13&lt;50,Fran!JU13," "))</f>
        <v xml:space="preserve"> </v>
      </c>
      <c r="BP6" s="179" t="str">
        <f>IF(ISBLANK(Fran!JY13)," ",IF(Fran!JY13&lt;50,Fran!JY13," "))</f>
        <v xml:space="preserve"> </v>
      </c>
      <c r="BQ6" s="179" t="str">
        <f>IF(ISBLANK(Fran!KC13)," ",IF(Fran!KC13&lt;50,Fran!KC13," "))</f>
        <v xml:space="preserve"> </v>
      </c>
      <c r="BR6" s="179" t="str">
        <f>IF(ISBLANK(Fran!KG13)," ",IF(Fran!KG13&lt;50,Fran!KG13," "))</f>
        <v xml:space="preserve"> </v>
      </c>
      <c r="BS6" s="179" t="str">
        <f>IF(ISBLANK(Fran!KK13)," ",IF(Fran!KK13&lt;50,Fran!KK13," "))</f>
        <v xml:space="preserve"> </v>
      </c>
      <c r="BT6" s="179" t="str">
        <f>IF(ISBLANK(Fran!KR13)," ",IF(Fran!KR13&lt;50,Fran!KR13," "))</f>
        <v xml:space="preserve"> </v>
      </c>
      <c r="BU6" s="179" t="str">
        <f>IF(ISBLANK(Fran!KV13)," ",IF(Fran!KV13&lt;50,Fran!KV13," "))</f>
        <v xml:space="preserve"> </v>
      </c>
      <c r="BV6" s="179" t="str">
        <f>IF(ISBLANK(Fran!KZ13)," ",IF(Fran!KZ13&lt;50,Fran!KZ13," "))</f>
        <v xml:space="preserve"> </v>
      </c>
      <c r="BW6" s="179" t="str">
        <f>IF(ISBLANK(Fran!LD13)," ",IF(Fran!LD13&lt;50,Fran!LD13," "))</f>
        <v xml:space="preserve"> </v>
      </c>
      <c r="BX6" s="179" t="str">
        <f>IF(ISBLANK(Fran!LH13)," ",IF(Fran!LH13&lt;50,Fran!LH13," "))</f>
        <v xml:space="preserve"> </v>
      </c>
      <c r="BY6" s="179" t="str">
        <f>IF(ISBLANK(Fran!LO13)," ",IF(Fran!LO13&lt;50,Fran!LO13," "))</f>
        <v xml:space="preserve"> </v>
      </c>
    </row>
    <row r="7" spans="1:77" ht="20.100000000000001" customHeight="1">
      <c r="A7" s="268" t="str">
        <f>LEFT(Fran!$A12,1)&amp;LEFT(Fran!$B12,1)</f>
        <v/>
      </c>
      <c r="B7" s="269"/>
      <c r="C7" s="175" t="str">
        <f>IF(ISBLANK(Fran!E12)," ",IF(Fran!E12&gt;=75,Fran!E12," "))</f>
        <v/>
      </c>
      <c r="D7" s="175" t="str">
        <f>IF(ISBLANK(Fran!I12)," ",IF(Fran!I12&gt;=75,Fran!I12," "))</f>
        <v/>
      </c>
      <c r="E7" s="175" t="str">
        <f>IF(ISBLANK(Fran!M12)," ",IF(Fran!M12&gt;=75,Fran!M12," "))</f>
        <v/>
      </c>
      <c r="F7" s="175" t="str">
        <f>IF(ISBLANK(Fran!Q12)," ",IF(Fran!Q12&gt;=75,Fran!Q12," "))</f>
        <v/>
      </c>
      <c r="G7" s="175" t="str">
        <f>IF(ISBLANK(Fran!U12)," ",IF(Fran!U12&gt;=75,Fran!U12," "))</f>
        <v/>
      </c>
      <c r="H7" s="175" t="str">
        <f>IF(ISBLANK(Fran!AB12)," ",IF(Fran!AB12&gt;=75,Fran!AB12," "))</f>
        <v/>
      </c>
      <c r="I7" s="175" t="str">
        <f>IF(ISBLANK(Fran!AF12)," ",IF(Fran!AF12&gt;=75,Fran!AF12," "))</f>
        <v/>
      </c>
      <c r="J7" s="175" t="str">
        <f>IF(ISBLANK(Fran!AJ12)," ",IF(Fran!AJ12&gt;=75,Fran!AJ12," "))</f>
        <v/>
      </c>
      <c r="K7" s="175" t="str">
        <f>IF(ISBLANK(Fran!AN12)," ",IF(Fran!AN12&gt;=75,Fran!AN12," "))</f>
        <v/>
      </c>
      <c r="L7" s="175" t="str">
        <f>IF(ISBLANK(Fran!AR12)," ",IF(Fran!AR12&gt;=75,Fran!AR12," "))</f>
        <v/>
      </c>
      <c r="M7" s="175" t="str">
        <f>IF(ISBLANK(Fran!AY12)," ",IF(Fran!AY12&gt;=75,Fran!AY12," "))</f>
        <v/>
      </c>
      <c r="N7" s="175" t="str">
        <f>IF(ISBLANK(Fran!BC12)," ",IF(Fran!BC12&gt;=75,Fran!BC12," "))</f>
        <v/>
      </c>
      <c r="O7" s="175" t="str">
        <f>IF(ISBLANK(Fran!BG12)," ",IF(Fran!BG12&gt;=75,Fran!BG12," "))</f>
        <v/>
      </c>
      <c r="P7" s="175" t="str">
        <f>IF(ISBLANK(Fran!BK12)," ",IF(Fran!BK12&gt;=75,Fran!BK12," "))</f>
        <v/>
      </c>
      <c r="Q7" s="175" t="str">
        <f>IF(ISBLANK(Fran!BO12)," ",IF(Fran!BO12&gt;=75,Fran!BO12," "))</f>
        <v/>
      </c>
      <c r="R7" s="175" t="str">
        <f>IF(ISBLANK(Fran!BV12)," ",IF(Fran!BV12&gt;=75,Fran!BV12," "))</f>
        <v/>
      </c>
      <c r="S7" s="175" t="str">
        <f>IF(ISBLANK(Fran!BZ12)," ",IF(Fran!BZ12&gt;=75,Fran!BZ12," "))</f>
        <v/>
      </c>
      <c r="T7" s="175" t="str">
        <f>IF(ISBLANK(Fran!CD12)," ",IF(Fran!CD12&gt;=75,Fran!CD12," "))</f>
        <v/>
      </c>
      <c r="U7" s="175" t="str">
        <f>IF(ISBLANK(Fran!CH12)," ",IF(Fran!CH12&gt;=75,Fran!CH12," "))</f>
        <v/>
      </c>
      <c r="V7" s="175" t="str">
        <f>IF(ISBLANK(Fran!CL12)," ",IF(Fran!CL12&gt;=75,Fran!CL12," "))</f>
        <v/>
      </c>
      <c r="W7" s="175" t="str">
        <f>IF(ISBLANK(Fran!CS12)," ",IF(Fran!CS12&gt;=75,Fran!CS12," "))</f>
        <v/>
      </c>
      <c r="X7" s="175" t="str">
        <f>IF(ISBLANK(Fran!CW12)," ",IF(Fran!CW12&gt;=75,Fran!CW12," "))</f>
        <v/>
      </c>
      <c r="Y7" s="175" t="str">
        <f>IF(ISBLANK(Fran!DA12)," ",IF(Fran!DA12&gt;=75,Fran!DA12," "))</f>
        <v/>
      </c>
      <c r="Z7" s="175" t="str">
        <f>IF(ISBLANK(Fran!DE12)," ",IF(Fran!DE12&gt;=75,Fran!DE12," "))</f>
        <v/>
      </c>
      <c r="AA7" s="175" t="str">
        <f>IF(ISBLANK(Fran!DI12)," ",IF(Fran!DI12&gt;=75,Fran!DI12," "))</f>
        <v/>
      </c>
      <c r="AB7" s="175" t="str">
        <f>IF(ISBLANK(Fran!DP12)," ",IF(Fran!DP12&gt;=75,Fran!DP12," "))</f>
        <v/>
      </c>
      <c r="AC7" s="175" t="str">
        <f>IF(ISBLANK(Fran!DT12)," ",IF(Fran!DT12&gt;=75,Fran!DT12," "))</f>
        <v/>
      </c>
      <c r="AD7" s="175" t="str">
        <f>IF(ISBLANK(Fran!DX12)," ",IF(Fran!DX12&gt;=75,Fran!DX12," "))</f>
        <v/>
      </c>
      <c r="AE7" s="268" t="str">
        <f>LEFT(Fran!$A12,1)&amp;LEFT(Fran!$B12,1)</f>
        <v/>
      </c>
      <c r="AF7" s="269"/>
      <c r="AG7" s="175" t="str">
        <f>IF(ISBLANK(Fran!EB12)," ",IF(Fran!EB12&gt;=75,Fran!EB12," "))</f>
        <v/>
      </c>
      <c r="AH7" s="175" t="str">
        <f>IF(ISBLANK(Fran!EF12)," ",IF(Fran!EF12&gt;=75,Fran!EF12," "))</f>
        <v/>
      </c>
      <c r="AI7" s="175" t="str">
        <f>IF(ISBLANK(Fran!EM12)," ",IF(Fran!EM12&gt;=75,Fran!EM12," "))</f>
        <v/>
      </c>
      <c r="AJ7" s="175" t="str">
        <f>IF(ISBLANK(Fran!EQ12)," ",IF(Fran!EQ12&gt;=75,Fran!EQ12," "))</f>
        <v/>
      </c>
      <c r="AK7" s="175" t="str">
        <f>IF(ISBLANK(Fran!EU12)," ",IF(Fran!EU12&gt;=75,Fran!EU12," "))</f>
        <v/>
      </c>
      <c r="AL7" s="175" t="str">
        <f>IF(ISBLANK(Fran!EY12)," ",IF(Fran!EY12&gt;=75,Fran!EY12," "))</f>
        <v/>
      </c>
      <c r="AM7" s="175" t="str">
        <f>IF(ISBLANK(Fran!FC12)," ",IF(Fran!FC12&gt;=75,Fran!FC12," "))</f>
        <v/>
      </c>
      <c r="AN7" s="175" t="str">
        <f>IF(ISBLANK(Fran!FJ12)," ",IF(Fran!FJ12&gt;=75,Fran!FJ12," "))</f>
        <v/>
      </c>
      <c r="AO7" s="175" t="str">
        <f>IF(ISBLANK(Fran!FN12)," ",IF(Fran!FN12&gt;=75,Fran!FN12," "))</f>
        <v/>
      </c>
      <c r="AP7" s="175" t="str">
        <f>IF(ISBLANK(Fran!FR12)," ",IF(Fran!FR12&gt;=75,Fran!FR12," "))</f>
        <v/>
      </c>
      <c r="AQ7" s="175" t="str">
        <f>IF(ISBLANK(Fran!FV12)," ",IF(Fran!FV12&gt;=75,Fran!FV12," "))</f>
        <v/>
      </c>
      <c r="AR7" s="175" t="str">
        <f>IF(ISBLANK(Fran!FZ12)," ",IF(Fran!FZ12&gt;=75,Fran!FZ12," "))</f>
        <v/>
      </c>
      <c r="AS7" s="175" t="str">
        <f>IF(ISBLANK(Fran!GG12)," ",IF(Fran!GG12&gt;=75,Fran!GG12," "))</f>
        <v/>
      </c>
      <c r="AT7" s="175" t="str">
        <f>IF(ISBLANK(Fran!GK12)," ",IF(Fran!GK12&gt;=75,Fran!GK12," "))</f>
        <v/>
      </c>
      <c r="AU7" s="175" t="str">
        <f>IF(ISBLANK(Fran!GO12)," ",IF(Fran!GO12&gt;=75,Fran!GO12," "))</f>
        <v/>
      </c>
      <c r="AV7" s="175" t="str">
        <f>IF(ISBLANK(Fran!GS12)," ",IF(Fran!GS12&gt;=75,Fran!GS12," "))</f>
        <v/>
      </c>
      <c r="AW7" s="175" t="str">
        <f>IF(ISBLANK(Fran!GW12)," ",IF(Fran!GW12&gt;=75,Fran!GW12," "))</f>
        <v/>
      </c>
      <c r="AX7" s="175" t="str">
        <f>IF(ISBLANK(Fran!HD12)," ",IF(Fran!HD12&gt;=75,Fran!HD12," "))</f>
        <v/>
      </c>
      <c r="AY7" s="175" t="str">
        <f>IF(ISBLANK(Fran!HH12)," ",IF(Fran!HH12&gt;=75,Fran!HH12," "))</f>
        <v/>
      </c>
      <c r="AZ7" s="175" t="str">
        <f>IF(ISBLANK(Fran!HL12)," ",IF(Fran!HL12&gt;=75,Fran!HL12," "))</f>
        <v/>
      </c>
      <c r="BA7" s="175" t="str">
        <f>IF(ISBLANK(Fran!HP12)," ",IF(Fran!HP12&gt;=75,Fran!HP12," "))</f>
        <v/>
      </c>
      <c r="BB7" s="175" t="str">
        <f>IF(ISBLANK(Fran!HT12)," ",IF(Fran!HT12&gt;=75,Fran!HT12," "))</f>
        <v/>
      </c>
      <c r="BC7" s="175" t="str">
        <f>IF(ISBLANK(Fran!IA12)," ",IF(Fran!IA12&gt;=75,Fran!IA12," "))</f>
        <v/>
      </c>
      <c r="BD7" s="175" t="str">
        <f>IF(ISBLANK(Fran!IE12)," ",IF(Fran!IE12&gt;=75,Fran!IE12," "))</f>
        <v/>
      </c>
      <c r="BE7" s="175" t="str">
        <f>IF(ISBLANK(Fran!II12)," ",IF(Fran!II12&gt;=75,Fran!II12," "))</f>
        <v/>
      </c>
      <c r="BF7" s="175" t="str">
        <f>IF(ISBLANK(Fran!IM12)," ",IF(Fran!IM12&gt;=75,Fran!IM12," "))</f>
        <v/>
      </c>
      <c r="BG7" s="175" t="str">
        <f>IF(ISBLANK(Fran!IQ12)," ",IF(Fran!IQ12&gt;=75,Fran!IQ12," "))</f>
        <v/>
      </c>
      <c r="BH7" s="175" t="str">
        <f>IF(ISBLANK(Fran!IX12)," ",IF(Fran!IX12&gt;=75,Fran!IX12," "))</f>
        <v/>
      </c>
      <c r="BI7" s="268" t="str">
        <f>LEFT(Fran!$A12,1)&amp;LEFT(Fran!$B12,1)</f>
        <v/>
      </c>
      <c r="BJ7" s="269"/>
      <c r="BK7" s="175" t="str">
        <f>IF(ISBLANK(Fran!JB12)," ",IF(Fran!JB12&gt;=75,Fran!JB12," "))</f>
        <v/>
      </c>
      <c r="BL7" s="175" t="str">
        <f>IF(ISBLANK(Fran!JF12)," ",IF(Fran!JF12&gt;=75,Fran!JF12," "))</f>
        <v/>
      </c>
      <c r="BM7" s="175" t="str">
        <f>IF(ISBLANK(Fran!JJ12)," ",IF(Fran!JJ12&gt;=75,Fran!JJ12," "))</f>
        <v/>
      </c>
      <c r="BN7" s="175" t="str">
        <f>IF(ISBLANK(Fran!JN12)," ",IF(Fran!JN12&gt;=75,Fran!JN12," "))</f>
        <v/>
      </c>
      <c r="BO7" s="175" t="str">
        <f>IF(ISBLANK(Fran!JU12)," ",IF(Fran!JU12&gt;=75,Fran!JU12," "))</f>
        <v/>
      </c>
      <c r="BP7" s="175" t="str">
        <f>IF(ISBLANK(Fran!JY12)," ",IF(Fran!JY12&gt;=75,Fran!JY12," "))</f>
        <v/>
      </c>
      <c r="BQ7" s="175" t="str">
        <f>IF(ISBLANK(Fran!KC12)," ",IF(Fran!KC12&gt;=75,Fran!KC12," "))</f>
        <v/>
      </c>
      <c r="BR7" s="175" t="str">
        <f>IF(ISBLANK(Fran!KG12)," ",IF(Fran!KG12&gt;=75,Fran!KG12," "))</f>
        <v/>
      </c>
      <c r="BS7" s="175" t="str">
        <f>IF(ISBLANK(Fran!KK12)," ",IF(Fran!KK12&gt;=75,Fran!KK12," "))</f>
        <v/>
      </c>
      <c r="BT7" s="175" t="str">
        <f>IF(ISBLANK(Fran!KR12)," ",IF(Fran!KR12&gt;=75,Fran!KR12," "))</f>
        <v/>
      </c>
      <c r="BU7" s="175" t="str">
        <f>IF(ISBLANK(Fran!KV12)," ",IF(Fran!KV12&gt;=75,Fran!KV12," "))</f>
        <v/>
      </c>
      <c r="BV7" s="175" t="str">
        <f>IF(ISBLANK(Fran!KZ12)," ",IF(Fran!KZ12&gt;=75,Fran!KZ12," "))</f>
        <v/>
      </c>
      <c r="BW7" s="175" t="str">
        <f>IF(ISBLANK(Fran!LD12)," ",IF(Fran!LD12&gt;=75,Fran!LD12," "))</f>
        <v/>
      </c>
      <c r="BX7" s="175" t="str">
        <f>IF(ISBLANK(Fran!LH12)," ",IF(Fran!LH12&gt;=75,Fran!LH12," "))</f>
        <v/>
      </c>
      <c r="BY7" s="175" t="str">
        <f>IF(ISBLANK(Fran!LO12)," ",IF(Fran!LO12&gt;=75,Fran!LO12," "))</f>
        <v/>
      </c>
    </row>
    <row r="8" spans="1:77" ht="20.100000000000001" customHeight="1">
      <c r="A8" s="270"/>
      <c r="B8" s="271"/>
      <c r="C8" s="177" t="str">
        <f>IF(ISBLANK(Fran!E12)," ",IF(Fran!E12&gt;=50,IF(Fran!E12&lt;75,Fran!E12," ")," "))</f>
        <v xml:space="preserve"> </v>
      </c>
      <c r="D8" s="177" t="str">
        <f>IF(ISBLANK(Fran!I12)," ",IF(Fran!I12&gt;=50,IF(Fran!I12&lt;75,Fran!I12," ")," "))</f>
        <v xml:space="preserve"> </v>
      </c>
      <c r="E8" s="177" t="str">
        <f>IF(ISBLANK(Fran!M12)," ",IF(Fran!M12&gt;=50,IF(Fran!M12&lt;75,Fran!M12," ")," "))</f>
        <v xml:space="preserve"> </v>
      </c>
      <c r="F8" s="177" t="str">
        <f>IF(ISBLANK(Fran!Q12)," ",IF(Fran!Q12&gt;=50,IF(Fran!Q12&lt;75,Fran!Q12," ")," "))</f>
        <v xml:space="preserve"> </v>
      </c>
      <c r="G8" s="177" t="str">
        <f>IF(ISBLANK(Fran!U12)," ",IF(Fran!U12&gt;=50,IF(Fran!U12&lt;75,Fran!U12," ")," "))</f>
        <v xml:space="preserve"> </v>
      </c>
      <c r="H8" s="177" t="str">
        <f>IF(ISBLANK(Fran!AB12)," ",IF(Fran!AB12&gt;=50,IF(Fran!AB12&lt;75,Fran!AB12," ")," "))</f>
        <v xml:space="preserve"> </v>
      </c>
      <c r="I8" s="177" t="str">
        <f>IF(ISBLANK(Fran!AF12)," ",IF(Fran!AF12&gt;=50,IF(Fran!AF12&lt;75,Fran!AF12," ")," "))</f>
        <v xml:space="preserve"> </v>
      </c>
      <c r="J8" s="177" t="str">
        <f>IF(ISBLANK(Fran!AJ12)," ",IF(Fran!AJ12&gt;=50,IF(Fran!AJ12&lt;75,Fran!AJ12," ")," "))</f>
        <v xml:space="preserve"> </v>
      </c>
      <c r="K8" s="177" t="str">
        <f>IF(ISBLANK(Fran!AN12)," ",IF(Fran!AN12&gt;=50,IF(Fran!AN12&lt;75,Fran!AN12," ")," "))</f>
        <v xml:space="preserve"> </v>
      </c>
      <c r="L8" s="177" t="str">
        <f>IF(ISBLANK(Fran!AR12)," ",IF(Fran!AR12&gt;=50,IF(Fran!AR12&lt;75,Fran!AR12," ")," "))</f>
        <v xml:space="preserve"> </v>
      </c>
      <c r="M8" s="177" t="str">
        <f>IF(ISBLANK(Fran!AY12)," ",IF(Fran!AY12&gt;=50,IF(Fran!AY12&lt;75,Fran!AY12," ")," "))</f>
        <v xml:space="preserve"> </v>
      </c>
      <c r="N8" s="177" t="str">
        <f>IF(ISBLANK(Fran!BC12)," ",IF(Fran!BC12&gt;=50,IF(Fran!BC12&lt;75,Fran!BC12," ")," "))</f>
        <v xml:space="preserve"> </v>
      </c>
      <c r="O8" s="177" t="str">
        <f>IF(ISBLANK(Fran!BG12)," ",IF(Fran!BG12&gt;=50,IF(Fran!BG12&lt;75,Fran!BG12," ")," "))</f>
        <v xml:space="preserve"> </v>
      </c>
      <c r="P8" s="177" t="str">
        <f>IF(ISBLANK(Fran!BK12)," ",IF(Fran!BK12&gt;=50,IF(Fran!BK12&lt;75,Fran!BK12," ")," "))</f>
        <v xml:space="preserve"> </v>
      </c>
      <c r="Q8" s="177" t="str">
        <f>IF(ISBLANK(Fran!BO12)," ",IF(Fran!BO12&gt;=50,IF(Fran!BO12&lt;75,Fran!BO12," ")," "))</f>
        <v xml:space="preserve"> </v>
      </c>
      <c r="R8" s="177" t="str">
        <f>IF(ISBLANK(Fran!BV12)," ",IF(Fran!BV12&gt;=50,IF(Fran!BV12&lt;75,Fran!BV12," ")," "))</f>
        <v xml:space="preserve"> </v>
      </c>
      <c r="S8" s="177" t="str">
        <f>IF(ISBLANK(Fran!BZ12)," ",IF(Fran!BZ12&gt;=50,IF(Fran!BZ12&lt;75,Fran!BZ12," ")," "))</f>
        <v xml:space="preserve"> </v>
      </c>
      <c r="T8" s="177" t="str">
        <f>IF(ISBLANK(Fran!CD12)," ",IF(Fran!CD12&gt;=50,IF(Fran!CD12&lt;75,Fran!CD12," ")," "))</f>
        <v xml:space="preserve"> </v>
      </c>
      <c r="U8" s="177" t="str">
        <f>IF(ISBLANK(Fran!CH12)," ",IF(Fran!CH12&gt;=50,IF(Fran!CH12&lt;75,Fran!CH12," ")," "))</f>
        <v xml:space="preserve"> </v>
      </c>
      <c r="V8" s="177" t="str">
        <f>IF(ISBLANK(Fran!CL12)," ",IF(Fran!CL12&gt;=50,IF(Fran!CL12&lt;75,Fran!CL12," ")," "))</f>
        <v xml:space="preserve"> </v>
      </c>
      <c r="W8" s="177" t="str">
        <f>IF(ISBLANK(Fran!CS12)," ",IF(Fran!CS12&gt;=50,IF(Fran!CS12&lt;75,Fran!CS12," ")," "))</f>
        <v xml:space="preserve"> </v>
      </c>
      <c r="X8" s="177" t="str">
        <f>IF(ISBLANK(Fran!CW12)," ",IF(Fran!CW12&gt;=50,IF(Fran!CW12&lt;75,Fran!CW12," ")," "))</f>
        <v xml:space="preserve"> </v>
      </c>
      <c r="Y8" s="177" t="str">
        <f>IF(ISBLANK(Fran!DA12)," ",IF(Fran!DA12&gt;=50,IF(Fran!DA12&lt;75,Fran!DA12," ")," "))</f>
        <v xml:space="preserve"> </v>
      </c>
      <c r="Z8" s="177" t="str">
        <f>IF(ISBLANK(Fran!DE12)," ",IF(Fran!DE12&gt;=50,IF(Fran!DE12&lt;75,Fran!DE12," ")," "))</f>
        <v xml:space="preserve"> </v>
      </c>
      <c r="AA8" s="177" t="str">
        <f>IF(ISBLANK(Fran!DI12)," ",IF(Fran!DI12&gt;=50,IF(Fran!DI12&lt;75,Fran!DI12," ")," "))</f>
        <v xml:space="preserve"> </v>
      </c>
      <c r="AB8" s="177" t="str">
        <f>IF(ISBLANK(Fran!DP12)," ",IF(Fran!DP12&gt;=50,IF(Fran!DP12&lt;75,Fran!DP12," ")," "))</f>
        <v xml:space="preserve"> </v>
      </c>
      <c r="AC8" s="177" t="str">
        <f>IF(ISBLANK(Fran!DT12)," ",IF(Fran!DT12&gt;=50,IF(Fran!DT12&lt;75,Fran!DT12," ")," "))</f>
        <v xml:space="preserve"> </v>
      </c>
      <c r="AD8" s="177" t="str">
        <f>IF(ISBLANK(Fran!DX12)," ",IF(Fran!DX12&gt;=50,IF(Fran!DX12&lt;75,Fran!DX12," ")," "))</f>
        <v xml:space="preserve"> </v>
      </c>
      <c r="AE8" s="270"/>
      <c r="AF8" s="271"/>
      <c r="AG8" s="177" t="str">
        <f>IF(ISBLANK(Fran!EB12)," ",IF(Fran!EB12&gt;=50,IF(Fran!EB12&lt;75,Fran!EB12," ")," "))</f>
        <v xml:space="preserve"> </v>
      </c>
      <c r="AH8" s="177" t="str">
        <f>IF(ISBLANK(Fran!EF12)," ",IF(Fran!EF12&gt;=50,IF(Fran!EF12&lt;75,Fran!EF12," ")," "))</f>
        <v xml:space="preserve"> </v>
      </c>
      <c r="AI8" s="177" t="str">
        <f>IF(ISBLANK(Fran!EM12)," ",IF(Fran!EM12&gt;=50,IF(Fran!EM12&lt;75,Fran!EM12," ")," "))</f>
        <v xml:space="preserve"> </v>
      </c>
      <c r="AJ8" s="177" t="str">
        <f>IF(ISBLANK(Fran!EQ12)," ",IF(Fran!EQ12&gt;=50,IF(Fran!EQ12&lt;75,Fran!EQ12," ")," "))</f>
        <v xml:space="preserve"> </v>
      </c>
      <c r="AK8" s="177" t="str">
        <f>IF(ISBLANK(Fran!EU12)," ",IF(Fran!EU12&gt;=50,IF(Fran!EU12&lt;75,Fran!EU12," ")," "))</f>
        <v xml:space="preserve"> </v>
      </c>
      <c r="AL8" s="177" t="str">
        <f>IF(ISBLANK(Fran!EY12)," ",IF(Fran!EY12&gt;=50,IF(Fran!EY12&lt;75,Fran!EY12," ")," "))</f>
        <v xml:space="preserve"> </v>
      </c>
      <c r="AM8" s="177" t="str">
        <f>IF(ISBLANK(Fran!FC12)," ",IF(Fran!FC12&gt;=50,IF(Fran!FC12&lt;75,Fran!FC12," ")," "))</f>
        <v xml:space="preserve"> </v>
      </c>
      <c r="AN8" s="177" t="str">
        <f>IF(ISBLANK(Fran!FJ12)," ",IF(Fran!FJ12&gt;=50,IF(Fran!FJ12&lt;75,Fran!FJ12," ")," "))</f>
        <v xml:space="preserve"> </v>
      </c>
      <c r="AO8" s="177" t="str">
        <f>IF(ISBLANK(Fran!FN12)," ",IF(Fran!FN12&gt;=50,IF(Fran!FN12&lt;75,Fran!FN12," ")," "))</f>
        <v xml:space="preserve"> </v>
      </c>
      <c r="AP8" s="177" t="str">
        <f>IF(ISBLANK(Fran!FR12)," ",IF(Fran!FR12&gt;=50,IF(Fran!FR12&lt;75,Fran!FR12," ")," "))</f>
        <v xml:space="preserve"> </v>
      </c>
      <c r="AQ8" s="177" t="str">
        <f>IF(ISBLANK(Fran!FV12)," ",IF(Fran!FV12&gt;=50,IF(Fran!FV12&lt;75,Fran!FV12," ")," "))</f>
        <v xml:space="preserve"> </v>
      </c>
      <c r="AR8" s="177" t="str">
        <f>IF(ISBLANK(Fran!FZ12)," ",IF(Fran!FZ12&gt;=50,IF(Fran!FZ12&lt;75,Fran!FZ12," ")," "))</f>
        <v xml:space="preserve"> </v>
      </c>
      <c r="AS8" s="177" t="str">
        <f>IF(ISBLANK(Fran!GG12)," ",IF(Fran!GG12&gt;=50,IF(Fran!GG12&lt;75,Fran!GG12," ")," "))</f>
        <v xml:space="preserve"> </v>
      </c>
      <c r="AT8" s="177" t="str">
        <f>IF(ISBLANK(Fran!GK12)," ",IF(Fran!GK12&gt;=50,IF(Fran!GK12&lt;75,Fran!GK12," ")," "))</f>
        <v xml:space="preserve"> </v>
      </c>
      <c r="AU8" s="177" t="str">
        <f>IF(ISBLANK(Fran!GO12)," ",IF(Fran!GO12&gt;=50,IF(Fran!GO12&lt;75,Fran!GO12," ")," "))</f>
        <v xml:space="preserve"> </v>
      </c>
      <c r="AV8" s="177" t="str">
        <f>IF(ISBLANK(Fran!GS12)," ",IF(Fran!GS12&gt;=50,IF(Fran!GS12&lt;75,Fran!GS12," ")," "))</f>
        <v xml:space="preserve"> </v>
      </c>
      <c r="AW8" s="177" t="str">
        <f>IF(ISBLANK(Fran!GW12)," ",IF(Fran!GW12&gt;=50,IF(Fran!GW12&lt;75,Fran!GW12," ")," "))</f>
        <v xml:space="preserve"> </v>
      </c>
      <c r="AX8" s="177" t="str">
        <f>IF(ISBLANK(Fran!HD12)," ",IF(Fran!HD12&gt;=50,IF(Fran!HD12&lt;75,Fran!HD12," ")," "))</f>
        <v xml:space="preserve"> </v>
      </c>
      <c r="AY8" s="177" t="str">
        <f>IF(ISBLANK(Fran!HH12)," ",IF(Fran!HH12&gt;=50,IF(Fran!HH12&lt;75,Fran!HH12," ")," "))</f>
        <v xml:space="preserve"> </v>
      </c>
      <c r="AZ8" s="177" t="str">
        <f>IF(ISBLANK(Fran!HL12)," ",IF(Fran!HL12&gt;=50,IF(Fran!HL12&lt;75,Fran!HL12," ")," "))</f>
        <v xml:space="preserve"> </v>
      </c>
      <c r="BA8" s="177" t="str">
        <f>IF(ISBLANK(Fran!HP12)," ",IF(Fran!HP12&gt;=50,IF(Fran!HP12&lt;75,Fran!HP12," ")," "))</f>
        <v xml:space="preserve"> </v>
      </c>
      <c r="BB8" s="177" t="str">
        <f>IF(ISBLANK(Fran!HT12)," ",IF(Fran!HT12&gt;=50,IF(Fran!HT12&lt;75,Fran!HT12," ")," "))</f>
        <v xml:space="preserve"> </v>
      </c>
      <c r="BC8" s="177" t="str">
        <f>IF(ISBLANK(Fran!IA12)," ",IF(Fran!IA12&gt;=50,IF(Fran!IA12&lt;75,Fran!IA12," ")," "))</f>
        <v xml:space="preserve"> </v>
      </c>
      <c r="BD8" s="177" t="str">
        <f>IF(ISBLANK(Fran!IE12)," ",IF(Fran!IE12&gt;=50,IF(Fran!IE12&lt;75,Fran!IE12," ")," "))</f>
        <v xml:space="preserve"> </v>
      </c>
      <c r="BE8" s="177" t="str">
        <f>IF(ISBLANK(Fran!II12)," ",IF(Fran!II12&gt;=50,IF(Fran!II12&lt;75,Fran!II12," ")," "))</f>
        <v xml:space="preserve"> </v>
      </c>
      <c r="BF8" s="177" t="str">
        <f>IF(ISBLANK(Fran!IM12)," ",IF(Fran!IM12&gt;=50,IF(Fran!IM12&lt;75,Fran!IM12," ")," "))</f>
        <v xml:space="preserve"> </v>
      </c>
      <c r="BG8" s="177" t="str">
        <f>IF(ISBLANK(Fran!IQ12)," ",IF(Fran!IQ12&gt;=50,IF(Fran!IQ12&lt;75,Fran!IQ12," ")," "))</f>
        <v xml:space="preserve"> </v>
      </c>
      <c r="BH8" s="177" t="str">
        <f>IF(ISBLANK(Fran!IX12)," ",IF(Fran!IX12&gt;=50,IF(Fran!IX12&lt;75,Fran!IX12," ")," "))</f>
        <v xml:space="preserve"> </v>
      </c>
      <c r="BI8" s="270"/>
      <c r="BJ8" s="271"/>
      <c r="BK8" s="177" t="str">
        <f>IF(ISBLANK(Fran!JB12)," ",IF(Fran!JB12&gt;=50,IF(Fran!JB12&lt;75,Fran!JB12," ")," "))</f>
        <v xml:space="preserve"> </v>
      </c>
      <c r="BL8" s="177" t="str">
        <f>IF(ISBLANK(Fran!JF12)," ",IF(Fran!JF12&gt;=50,IF(Fran!JF12&lt;75,Fran!JF12," ")," "))</f>
        <v xml:space="preserve"> </v>
      </c>
      <c r="BM8" s="177" t="str">
        <f>IF(ISBLANK(Fran!JJ12)," ",IF(Fran!JJ12&gt;=50,IF(Fran!JJ12&lt;75,Fran!JJ12," ")," "))</f>
        <v xml:space="preserve"> </v>
      </c>
      <c r="BN8" s="177" t="str">
        <f>IF(ISBLANK(Fran!JN12)," ",IF(Fran!JN12&gt;=50,IF(Fran!JN12&lt;75,Fran!JN12," ")," "))</f>
        <v xml:space="preserve"> </v>
      </c>
      <c r="BO8" s="177" t="str">
        <f>IF(ISBLANK(Fran!JU12)," ",IF(Fran!JU12&gt;=50,IF(Fran!JU12&lt;75,Fran!JU12," ")," "))</f>
        <v xml:space="preserve"> </v>
      </c>
      <c r="BP8" s="177" t="str">
        <f>IF(ISBLANK(Fran!JY12)," ",IF(Fran!JY12&gt;=50,IF(Fran!JY12&lt;75,Fran!JY12," ")," "))</f>
        <v xml:space="preserve"> </v>
      </c>
      <c r="BQ8" s="177" t="str">
        <f>IF(ISBLANK(Fran!KC12)," ",IF(Fran!KC12&gt;=50,IF(Fran!KC12&lt;75,Fran!KC12," ")," "))</f>
        <v xml:space="preserve"> </v>
      </c>
      <c r="BR8" s="177" t="str">
        <f>IF(ISBLANK(Fran!KG12)," ",IF(Fran!KG12&gt;=50,IF(Fran!KG12&lt;75,Fran!KG12," ")," "))</f>
        <v xml:space="preserve"> </v>
      </c>
      <c r="BS8" s="177" t="str">
        <f>IF(ISBLANK(Fran!KK12)," ",IF(Fran!KK12&gt;=50,IF(Fran!KK12&lt;75,Fran!KK12," ")," "))</f>
        <v xml:space="preserve"> </v>
      </c>
      <c r="BT8" s="177" t="str">
        <f>IF(ISBLANK(Fran!KR12)," ",IF(Fran!KR12&gt;=50,IF(Fran!KR12&lt;75,Fran!KR12," ")," "))</f>
        <v xml:space="preserve"> </v>
      </c>
      <c r="BU8" s="177" t="str">
        <f>IF(ISBLANK(Fran!KV12)," ",IF(Fran!KV12&gt;=50,IF(Fran!KV12&lt;75,Fran!KV12," ")," "))</f>
        <v xml:space="preserve"> </v>
      </c>
      <c r="BV8" s="177" t="str">
        <f>IF(ISBLANK(Fran!KZ12)," ",IF(Fran!KZ12&gt;=50,IF(Fran!KZ12&lt;75,Fran!KZ12," ")," "))</f>
        <v xml:space="preserve"> </v>
      </c>
      <c r="BW8" s="177" t="str">
        <f>IF(ISBLANK(Fran!LD12)," ",IF(Fran!LD12&gt;=50,IF(Fran!LD12&lt;75,Fran!LD12," ")," "))</f>
        <v xml:space="preserve"> </v>
      </c>
      <c r="BX8" s="177" t="str">
        <f>IF(ISBLANK(Fran!LH12)," ",IF(Fran!LH12&gt;=50,IF(Fran!LH12&lt;75,Fran!LH12," ")," "))</f>
        <v xml:space="preserve"> </v>
      </c>
      <c r="BY8" s="177" t="str">
        <f>IF(ISBLANK(Fran!LO12)," ",IF(Fran!LO12&gt;=50,IF(Fran!LO12&lt;75,Fran!LO12," ")," "))</f>
        <v xml:space="preserve"> </v>
      </c>
    </row>
    <row r="9" spans="1:77" ht="20.100000000000001" customHeight="1" thickBot="1">
      <c r="A9" s="272"/>
      <c r="B9" s="273"/>
      <c r="C9" s="179" t="str">
        <f>IF(ISBLANK(Fran!E12)," ",IF(Fran!E12&lt;50,Fran!E12," "))</f>
        <v xml:space="preserve"> </v>
      </c>
      <c r="D9" s="179" t="str">
        <f>IF(ISBLANK(Fran!I12)," ",IF(Fran!I12&lt;50,Fran!I12," "))</f>
        <v xml:space="preserve"> </v>
      </c>
      <c r="E9" s="179" t="str">
        <f>IF(ISBLANK(Fran!M12)," ",IF(Fran!M12&lt;50,Fran!M12," "))</f>
        <v xml:space="preserve"> </v>
      </c>
      <c r="F9" s="179" t="str">
        <f>IF(ISBLANK(Fran!Q12)," ",IF(Fran!Q12&lt;50,Fran!Q12," "))</f>
        <v xml:space="preserve"> </v>
      </c>
      <c r="G9" s="179" t="str">
        <f>IF(ISBLANK(Fran!U12)," ",IF(Fran!U12&lt;50,Fran!U12," "))</f>
        <v xml:space="preserve"> </v>
      </c>
      <c r="H9" s="179" t="str">
        <f>IF(ISBLANK(Fran!AB12)," ",IF(Fran!AB12&lt;50,Fran!AB12," "))</f>
        <v xml:space="preserve"> </v>
      </c>
      <c r="I9" s="179" t="str">
        <f>IF(ISBLANK(Fran!AF12)," ",IF(Fran!AF12&lt;50,Fran!AF12," "))</f>
        <v xml:space="preserve"> </v>
      </c>
      <c r="J9" s="179" t="str">
        <f>IF(ISBLANK(Fran!AJ12)," ",IF(Fran!AJ12&lt;50,Fran!AJ12," "))</f>
        <v xml:space="preserve"> </v>
      </c>
      <c r="K9" s="179" t="str">
        <f>IF(ISBLANK(Fran!AN12)," ",IF(Fran!AN12&lt;50,Fran!AN12," "))</f>
        <v xml:space="preserve"> </v>
      </c>
      <c r="L9" s="179" t="str">
        <f>IF(ISBLANK(Fran!AR12)," ",IF(Fran!AR12&lt;50,Fran!AR12," "))</f>
        <v xml:space="preserve"> </v>
      </c>
      <c r="M9" s="179" t="str">
        <f>IF(ISBLANK(Fran!AY12)," ",IF(Fran!AY12&lt;50,Fran!AY12," "))</f>
        <v xml:space="preserve"> </v>
      </c>
      <c r="N9" s="179" t="str">
        <f>IF(ISBLANK(Fran!BC12)," ",IF(Fran!BC12&lt;50,Fran!BC12," "))</f>
        <v xml:space="preserve"> </v>
      </c>
      <c r="O9" s="179" t="str">
        <f>IF(ISBLANK(Fran!BG12)," ",IF(Fran!BG12&lt;50,Fran!BG12," "))</f>
        <v xml:space="preserve"> </v>
      </c>
      <c r="P9" s="179" t="str">
        <f>IF(ISBLANK(Fran!BK12)," ",IF(Fran!BK12&lt;50,Fran!BK12," "))</f>
        <v xml:space="preserve"> </v>
      </c>
      <c r="Q9" s="179" t="str">
        <f>IF(ISBLANK(Fran!BO12)," ",IF(Fran!BO12&lt;50,Fran!BO12," "))</f>
        <v xml:space="preserve"> </v>
      </c>
      <c r="R9" s="179" t="str">
        <f>IF(ISBLANK(Fran!BV12)," ",IF(Fran!BV12&lt;50,Fran!BV12," "))</f>
        <v xml:space="preserve"> </v>
      </c>
      <c r="S9" s="179" t="str">
        <f>IF(ISBLANK(Fran!BZ12)," ",IF(Fran!BZ12&lt;50,Fran!BZ12," "))</f>
        <v xml:space="preserve"> </v>
      </c>
      <c r="T9" s="179" t="str">
        <f>IF(ISBLANK(Fran!CD12)," ",IF(Fran!CD12&lt;50,Fran!CD12," "))</f>
        <v xml:space="preserve"> </v>
      </c>
      <c r="U9" s="179" t="str">
        <f>IF(ISBLANK(Fran!CH12)," ",IF(Fran!CH12&lt;50,Fran!CH12," "))</f>
        <v xml:space="preserve"> </v>
      </c>
      <c r="V9" s="179" t="str">
        <f>IF(ISBLANK(Fran!CL12)," ",IF(Fran!CL12&lt;50,Fran!CL12," "))</f>
        <v xml:space="preserve"> </v>
      </c>
      <c r="W9" s="179" t="str">
        <f>IF(ISBLANK(Fran!CS12)," ",IF(Fran!CS12&lt;50,Fran!CS12," "))</f>
        <v xml:space="preserve"> </v>
      </c>
      <c r="X9" s="179" t="str">
        <f>IF(ISBLANK(Fran!CW12)," ",IF(Fran!CW12&lt;50,Fran!CW12," "))</f>
        <v xml:space="preserve"> </v>
      </c>
      <c r="Y9" s="179" t="str">
        <f>IF(ISBLANK(Fran!DA12)," ",IF(Fran!DA12&lt;50,Fran!DA12," "))</f>
        <v xml:space="preserve"> </v>
      </c>
      <c r="Z9" s="179" t="str">
        <f>IF(ISBLANK(Fran!DE12)," ",IF(Fran!DE12&lt;50,Fran!DE12," "))</f>
        <v xml:space="preserve"> </v>
      </c>
      <c r="AA9" s="179" t="str">
        <f>IF(ISBLANK(Fran!DI12)," ",IF(Fran!DI12&lt;50,Fran!DI12," "))</f>
        <v xml:space="preserve"> </v>
      </c>
      <c r="AB9" s="179" t="str">
        <f>IF(ISBLANK(Fran!DP12)," ",IF(Fran!DP12&lt;50,Fran!DP12," "))</f>
        <v xml:space="preserve"> </v>
      </c>
      <c r="AC9" s="179" t="str">
        <f>IF(ISBLANK(Fran!DT12)," ",IF(Fran!DT12&lt;50,Fran!DT12," "))</f>
        <v xml:space="preserve"> </v>
      </c>
      <c r="AD9" s="179" t="str">
        <f>IF(ISBLANK(Fran!DX12)," ",IF(Fran!DX12&lt;50,Fran!DX12," "))</f>
        <v xml:space="preserve"> </v>
      </c>
      <c r="AE9" s="272"/>
      <c r="AF9" s="273"/>
      <c r="AG9" s="179" t="str">
        <f>IF(ISBLANK(Fran!EB12)," ",IF(Fran!EB12&lt;50,Fran!EB12," "))</f>
        <v xml:space="preserve"> </v>
      </c>
      <c r="AH9" s="179" t="str">
        <f>IF(ISBLANK(Fran!EF12)," ",IF(Fran!EF12&lt;50,Fran!EF12," "))</f>
        <v xml:space="preserve"> </v>
      </c>
      <c r="AI9" s="179" t="str">
        <f>IF(ISBLANK(Fran!EM12)," ",IF(Fran!EM12&lt;50,Fran!EM12," "))</f>
        <v xml:space="preserve"> </v>
      </c>
      <c r="AJ9" s="179" t="str">
        <f>IF(ISBLANK(Fran!EQ12)," ",IF(Fran!EQ12&lt;50,Fran!EQ12," "))</f>
        <v xml:space="preserve"> </v>
      </c>
      <c r="AK9" s="179" t="str">
        <f>IF(ISBLANK(Fran!EU12)," ",IF(Fran!EU12&lt;50,Fran!EU12," "))</f>
        <v xml:space="preserve"> </v>
      </c>
      <c r="AL9" s="179" t="str">
        <f>IF(ISBLANK(Fran!EY12)," ",IF(Fran!EY12&lt;50,Fran!EY12," "))</f>
        <v xml:space="preserve"> </v>
      </c>
      <c r="AM9" s="179" t="str">
        <f>IF(ISBLANK(Fran!FC12)," ",IF(Fran!FC12&lt;50,Fran!FC12," "))</f>
        <v xml:space="preserve"> </v>
      </c>
      <c r="AN9" s="179" t="str">
        <f>IF(ISBLANK(Fran!FJ12)," ",IF(Fran!FJ12&lt;50,Fran!FJ12," "))</f>
        <v xml:space="preserve"> </v>
      </c>
      <c r="AO9" s="179" t="str">
        <f>IF(ISBLANK(Fran!FN12)," ",IF(Fran!FN12&lt;50,Fran!FN12," "))</f>
        <v xml:space="preserve"> </v>
      </c>
      <c r="AP9" s="179" t="str">
        <f>IF(ISBLANK(Fran!FR12)," ",IF(Fran!FR12&lt;50,Fran!FR12," "))</f>
        <v xml:space="preserve"> </v>
      </c>
      <c r="AQ9" s="179" t="str">
        <f>IF(ISBLANK(Fran!FV12)," ",IF(Fran!FV12&lt;50,Fran!FV12," "))</f>
        <v xml:space="preserve"> </v>
      </c>
      <c r="AR9" s="179" t="str">
        <f>IF(ISBLANK(Fran!FZ12)," ",IF(Fran!FZ12&lt;50,Fran!FZ12," "))</f>
        <v xml:space="preserve"> </v>
      </c>
      <c r="AS9" s="179" t="str">
        <f>IF(ISBLANK(Fran!GG12)," ",IF(Fran!GG12&lt;50,Fran!GG12," "))</f>
        <v xml:space="preserve"> </v>
      </c>
      <c r="AT9" s="179" t="str">
        <f>IF(ISBLANK(Fran!GK12)," ",IF(Fran!GK12&lt;50,Fran!GK12," "))</f>
        <v xml:space="preserve"> </v>
      </c>
      <c r="AU9" s="179" t="str">
        <f>IF(ISBLANK(Fran!GO12)," ",IF(Fran!GO12&lt;50,Fran!GO12," "))</f>
        <v xml:space="preserve"> </v>
      </c>
      <c r="AV9" s="179" t="str">
        <f>IF(ISBLANK(Fran!GS12)," ",IF(Fran!GS12&lt;50,Fran!GS12," "))</f>
        <v xml:space="preserve"> </v>
      </c>
      <c r="AW9" s="179" t="str">
        <f>IF(ISBLANK(Fran!GW12)," ",IF(Fran!GW12&lt;50,Fran!GW12," "))</f>
        <v xml:space="preserve"> </v>
      </c>
      <c r="AX9" s="179" t="str">
        <f>IF(ISBLANK(Fran!HD12)," ",IF(Fran!HD12&lt;50,Fran!HD12," "))</f>
        <v xml:space="preserve"> </v>
      </c>
      <c r="AY9" s="179" t="str">
        <f>IF(ISBLANK(Fran!HH12)," ",IF(Fran!HH12&lt;50,Fran!HH12," "))</f>
        <v xml:space="preserve"> </v>
      </c>
      <c r="AZ9" s="179" t="str">
        <f>IF(ISBLANK(Fran!HL12)," ",IF(Fran!HL12&lt;50,Fran!HL12," "))</f>
        <v xml:space="preserve"> </v>
      </c>
      <c r="BA9" s="179" t="str">
        <f>IF(ISBLANK(Fran!HP12)," ",IF(Fran!HP12&lt;50,Fran!HP12," "))</f>
        <v xml:space="preserve"> </v>
      </c>
      <c r="BB9" s="179" t="str">
        <f>IF(ISBLANK(Fran!HT12)," ",IF(Fran!HT12&lt;50,Fran!HT12," "))</f>
        <v xml:space="preserve"> </v>
      </c>
      <c r="BC9" s="179" t="str">
        <f>IF(ISBLANK(Fran!IA12)," ",IF(Fran!IA12&lt;50,Fran!IA12," "))</f>
        <v xml:space="preserve"> </v>
      </c>
      <c r="BD9" s="179" t="str">
        <f>IF(ISBLANK(Fran!IE12)," ",IF(Fran!IE12&lt;50,Fran!IE12," "))</f>
        <v xml:space="preserve"> </v>
      </c>
      <c r="BE9" s="179" t="str">
        <f>IF(ISBLANK(Fran!II12)," ",IF(Fran!II12&lt;50,Fran!II12," "))</f>
        <v xml:space="preserve"> </v>
      </c>
      <c r="BF9" s="179" t="str">
        <f>IF(ISBLANK(Fran!IM12)," ",IF(Fran!IM12&lt;50,Fran!IM12," "))</f>
        <v xml:space="preserve"> </v>
      </c>
      <c r="BG9" s="179" t="str">
        <f>IF(ISBLANK(Fran!IQ12)," ",IF(Fran!IQ12&lt;50,Fran!IQ12," "))</f>
        <v xml:space="preserve"> </v>
      </c>
      <c r="BH9" s="179" t="str">
        <f>IF(ISBLANK(Fran!IX12)," ",IF(Fran!IX12&lt;50,Fran!IX12," "))</f>
        <v xml:space="preserve"> </v>
      </c>
      <c r="BI9" s="272"/>
      <c r="BJ9" s="273"/>
      <c r="BK9" s="179" t="str">
        <f>IF(ISBLANK(Fran!JB12)," ",IF(Fran!JB12&lt;50,Fran!JB12," "))</f>
        <v xml:space="preserve"> </v>
      </c>
      <c r="BL9" s="179" t="str">
        <f>IF(ISBLANK(Fran!JF12)," ",IF(Fran!JF12&lt;50,Fran!JF12," "))</f>
        <v xml:space="preserve"> </v>
      </c>
      <c r="BM9" s="179" t="str">
        <f>IF(ISBLANK(Fran!JJ12)," ",IF(Fran!JJ12&lt;50,Fran!JJ12," "))</f>
        <v xml:space="preserve"> </v>
      </c>
      <c r="BN9" s="179" t="str">
        <f>IF(ISBLANK(Fran!JN12)," ",IF(Fran!JN12&lt;50,Fran!JN12," "))</f>
        <v xml:space="preserve"> </v>
      </c>
      <c r="BO9" s="179" t="str">
        <f>IF(ISBLANK(Fran!JU12)," ",IF(Fran!JU12&lt;50,Fran!JU12," "))</f>
        <v xml:space="preserve"> </v>
      </c>
      <c r="BP9" s="179" t="str">
        <f>IF(ISBLANK(Fran!JY12)," ",IF(Fran!JY12&lt;50,Fran!JY12," "))</f>
        <v xml:space="preserve"> </v>
      </c>
      <c r="BQ9" s="179" t="str">
        <f>IF(ISBLANK(Fran!KC12)," ",IF(Fran!KC12&lt;50,Fran!KC12," "))</f>
        <v xml:space="preserve"> </v>
      </c>
      <c r="BR9" s="179" t="str">
        <f>IF(ISBLANK(Fran!KG12)," ",IF(Fran!KG12&lt;50,Fran!KG12," "))</f>
        <v xml:space="preserve"> </v>
      </c>
      <c r="BS9" s="179" t="str">
        <f>IF(ISBLANK(Fran!KK12)," ",IF(Fran!KK12&lt;50,Fran!KK12," "))</f>
        <v xml:space="preserve"> </v>
      </c>
      <c r="BT9" s="179" t="str">
        <f>IF(ISBLANK(Fran!KR12)," ",IF(Fran!KR12&lt;50,Fran!KR12," "))</f>
        <v xml:space="preserve"> </v>
      </c>
      <c r="BU9" s="179" t="str">
        <f>IF(ISBLANK(Fran!KV12)," ",IF(Fran!KV12&lt;50,Fran!KV12," "))</f>
        <v xml:space="preserve"> </v>
      </c>
      <c r="BV9" s="179" t="str">
        <f>IF(ISBLANK(Fran!KZ12)," ",IF(Fran!KZ12&lt;50,Fran!KZ12," "))</f>
        <v xml:space="preserve"> </v>
      </c>
      <c r="BW9" s="179" t="str">
        <f>IF(ISBLANK(Fran!LD12)," ",IF(Fran!LD12&lt;50,Fran!LD12," "))</f>
        <v xml:space="preserve"> </v>
      </c>
      <c r="BX9" s="179" t="str">
        <f>IF(ISBLANK(Fran!LH12)," ",IF(Fran!LH12&lt;50,Fran!LH12," "))</f>
        <v xml:space="preserve"> </v>
      </c>
      <c r="BY9" s="179" t="str">
        <f>IF(ISBLANK(Fran!LO12)," ",IF(Fran!LO12&lt;50,Fran!LO12," "))</f>
        <v xml:space="preserve"> </v>
      </c>
    </row>
    <row r="10" spans="1:77" ht="20.100000000000001" customHeight="1">
      <c r="A10" s="268" t="str">
        <f>LEFT(Fran!$A11,1)&amp;LEFT(Fran!$B11,1)</f>
        <v/>
      </c>
      <c r="B10" s="269"/>
      <c r="C10" s="175" t="str">
        <f>IF(ISBLANK(Fran!E11)," ",IF(Fran!E11&gt;=75,Fran!E11," "))</f>
        <v/>
      </c>
      <c r="D10" s="175" t="str">
        <f>IF(ISBLANK(Fran!I11)," ",IF(Fran!I11&gt;=75,Fran!I11," "))</f>
        <v/>
      </c>
      <c r="E10" s="175" t="str">
        <f>IF(ISBLANK(Fran!M11)," ",IF(Fran!M11&gt;=75,Fran!M11," "))</f>
        <v/>
      </c>
      <c r="F10" s="175" t="str">
        <f>IF(ISBLANK(Fran!Q11)," ",IF(Fran!Q11&gt;=75,Fran!Q11," "))</f>
        <v/>
      </c>
      <c r="G10" s="175" t="str">
        <f>IF(ISBLANK(Fran!U11)," ",IF(Fran!U11&gt;=75,Fran!U11," "))</f>
        <v/>
      </c>
      <c r="H10" s="175" t="str">
        <f>IF(ISBLANK(Fran!AB11)," ",IF(Fran!AB11&gt;=75,Fran!AB11," "))</f>
        <v/>
      </c>
      <c r="I10" s="175" t="str">
        <f>IF(ISBLANK(Fran!AF11)," ",IF(Fran!AF11&gt;=75,Fran!AF11," "))</f>
        <v/>
      </c>
      <c r="J10" s="175" t="str">
        <f>IF(ISBLANK(Fran!AJ11)," ",IF(Fran!AJ11&gt;=75,Fran!AJ11," "))</f>
        <v/>
      </c>
      <c r="K10" s="175" t="str">
        <f>IF(ISBLANK(Fran!AN11)," ",IF(Fran!AN11&gt;=75,Fran!AN11," "))</f>
        <v/>
      </c>
      <c r="L10" s="175" t="str">
        <f>IF(ISBLANK(Fran!AR11)," ",IF(Fran!AR11&gt;=75,Fran!AR11," "))</f>
        <v/>
      </c>
      <c r="M10" s="175" t="str">
        <f>IF(ISBLANK(Fran!AY11)," ",IF(Fran!AY11&gt;=75,Fran!AY11," "))</f>
        <v/>
      </c>
      <c r="N10" s="175" t="str">
        <f>IF(ISBLANK(Fran!BC11)," ",IF(Fran!BC11&gt;=75,Fran!BC11," "))</f>
        <v/>
      </c>
      <c r="O10" s="175" t="str">
        <f>IF(ISBLANK(Fran!BG11)," ",IF(Fran!BG11&gt;=75,Fran!BG11," "))</f>
        <v/>
      </c>
      <c r="P10" s="175" t="str">
        <f>IF(ISBLANK(Fran!BK11)," ",IF(Fran!BK11&gt;=75,Fran!BK11," "))</f>
        <v/>
      </c>
      <c r="Q10" s="175" t="str">
        <f>IF(ISBLANK(Fran!BO11)," ",IF(Fran!BO11&gt;=75,Fran!BO11," "))</f>
        <v/>
      </c>
      <c r="R10" s="175" t="str">
        <f>IF(ISBLANK(Fran!BV11)," ",IF(Fran!BV11&gt;=75,Fran!BV11," "))</f>
        <v/>
      </c>
      <c r="S10" s="175" t="str">
        <f>IF(ISBLANK(Fran!BZ11)," ",IF(Fran!BZ11&gt;=75,Fran!BZ11," "))</f>
        <v/>
      </c>
      <c r="T10" s="175" t="str">
        <f>IF(ISBLANK(Fran!CD11)," ",IF(Fran!CD11&gt;=75,Fran!CD11," "))</f>
        <v/>
      </c>
      <c r="U10" s="175" t="str">
        <f>IF(ISBLANK(Fran!CH11)," ",IF(Fran!CH11&gt;=75,Fran!CH11," "))</f>
        <v/>
      </c>
      <c r="V10" s="175" t="str">
        <f>IF(ISBLANK(Fran!CL11)," ",IF(Fran!CL11&gt;=75,Fran!CL11," "))</f>
        <v/>
      </c>
      <c r="W10" s="175" t="str">
        <f>IF(ISBLANK(Fran!CS11)," ",IF(Fran!CS11&gt;=75,Fran!CS11," "))</f>
        <v/>
      </c>
      <c r="X10" s="175" t="str">
        <f>IF(ISBLANK(Fran!CW11)," ",IF(Fran!CW11&gt;=75,Fran!CW11," "))</f>
        <v/>
      </c>
      <c r="Y10" s="175" t="str">
        <f>IF(ISBLANK(Fran!DA11)," ",IF(Fran!DA11&gt;=75,Fran!DA11," "))</f>
        <v/>
      </c>
      <c r="Z10" s="175" t="str">
        <f>IF(ISBLANK(Fran!DE11)," ",IF(Fran!DE11&gt;=75,Fran!DE11," "))</f>
        <v/>
      </c>
      <c r="AA10" s="175" t="str">
        <f>IF(ISBLANK(Fran!DI11)," ",IF(Fran!DI11&gt;=75,Fran!DI11," "))</f>
        <v/>
      </c>
      <c r="AB10" s="175" t="str">
        <f>IF(ISBLANK(Fran!DP11)," ",IF(Fran!DP11&gt;=75,Fran!DP11," "))</f>
        <v/>
      </c>
      <c r="AC10" s="175" t="str">
        <f>IF(ISBLANK(Fran!DT11)," ",IF(Fran!DT11&gt;=75,Fran!DT11," "))</f>
        <v/>
      </c>
      <c r="AD10" s="175" t="str">
        <f>IF(ISBLANK(Fran!DX11)," ",IF(Fran!DX11&gt;=75,Fran!DX11," "))</f>
        <v/>
      </c>
      <c r="AE10" s="268" t="str">
        <f>LEFT(Fran!$A11,1)&amp;LEFT(Fran!$B11,1)</f>
        <v/>
      </c>
      <c r="AF10" s="269"/>
      <c r="AG10" s="175" t="str">
        <f>IF(ISBLANK(Fran!EB11)," ",IF(Fran!EB11&gt;=75,Fran!EB11," "))</f>
        <v/>
      </c>
      <c r="AH10" s="175" t="str">
        <f>IF(ISBLANK(Fran!EF11)," ",IF(Fran!EF11&gt;=75,Fran!EF11," "))</f>
        <v/>
      </c>
      <c r="AI10" s="175" t="str">
        <f>IF(ISBLANK(Fran!EM11)," ",IF(Fran!EM11&gt;=75,Fran!EM11," "))</f>
        <v/>
      </c>
      <c r="AJ10" s="175" t="str">
        <f>IF(ISBLANK(Fran!EQ11)," ",IF(Fran!EQ11&gt;=75,Fran!EQ11," "))</f>
        <v/>
      </c>
      <c r="AK10" s="175" t="str">
        <f>IF(ISBLANK(Fran!EU11)," ",IF(Fran!EU11&gt;=75,Fran!EU11," "))</f>
        <v/>
      </c>
      <c r="AL10" s="175" t="str">
        <f>IF(ISBLANK(Fran!EY11)," ",IF(Fran!EY11&gt;=75,Fran!EY11," "))</f>
        <v/>
      </c>
      <c r="AM10" s="175" t="str">
        <f>IF(ISBLANK(Fran!FC11)," ",IF(Fran!FC11&gt;=75,Fran!FC11," "))</f>
        <v/>
      </c>
      <c r="AN10" s="175" t="str">
        <f>IF(ISBLANK(Fran!FJ11)," ",IF(Fran!FJ11&gt;=75,Fran!FJ11," "))</f>
        <v/>
      </c>
      <c r="AO10" s="175" t="str">
        <f>IF(ISBLANK(Fran!FN11)," ",IF(Fran!FN11&gt;=75,Fran!FN11," "))</f>
        <v/>
      </c>
      <c r="AP10" s="175" t="str">
        <f>IF(ISBLANK(Fran!FR11)," ",IF(Fran!FR11&gt;=75,Fran!FR11," "))</f>
        <v/>
      </c>
      <c r="AQ10" s="175" t="str">
        <f>IF(ISBLANK(Fran!FV11)," ",IF(Fran!FV11&gt;=75,Fran!FV11," "))</f>
        <v/>
      </c>
      <c r="AR10" s="175" t="str">
        <f>IF(ISBLANK(Fran!FZ11)," ",IF(Fran!FZ11&gt;=75,Fran!FZ11," "))</f>
        <v/>
      </c>
      <c r="AS10" s="175" t="str">
        <f>IF(ISBLANK(Fran!GG11)," ",IF(Fran!GG11&gt;=75,Fran!GG11," "))</f>
        <v/>
      </c>
      <c r="AT10" s="175" t="str">
        <f>IF(ISBLANK(Fran!GK11)," ",IF(Fran!GK11&gt;=75,Fran!GK11," "))</f>
        <v/>
      </c>
      <c r="AU10" s="175" t="str">
        <f>IF(ISBLANK(Fran!GO11)," ",IF(Fran!GO11&gt;=75,Fran!GO11," "))</f>
        <v/>
      </c>
      <c r="AV10" s="175" t="str">
        <f>IF(ISBLANK(Fran!GS11)," ",IF(Fran!GS11&gt;=75,Fran!GS11," "))</f>
        <v/>
      </c>
      <c r="AW10" s="175" t="str">
        <f>IF(ISBLANK(Fran!GW11)," ",IF(Fran!GW11&gt;=75,Fran!GW11," "))</f>
        <v/>
      </c>
      <c r="AX10" s="175" t="str">
        <f>IF(ISBLANK(Fran!HD11)," ",IF(Fran!HD11&gt;=75,Fran!HD11," "))</f>
        <v/>
      </c>
      <c r="AY10" s="175" t="str">
        <f>IF(ISBLANK(Fran!HH11)," ",IF(Fran!HH11&gt;=75,Fran!HH11," "))</f>
        <v/>
      </c>
      <c r="AZ10" s="175" t="str">
        <f>IF(ISBLANK(Fran!HL11)," ",IF(Fran!HL11&gt;=75,Fran!HL11," "))</f>
        <v/>
      </c>
      <c r="BA10" s="175" t="str">
        <f>IF(ISBLANK(Fran!HP11)," ",IF(Fran!HP11&gt;=75,Fran!HP11," "))</f>
        <v/>
      </c>
      <c r="BB10" s="175" t="str">
        <f>IF(ISBLANK(Fran!HT11)," ",IF(Fran!HT11&gt;=75,Fran!HT11," "))</f>
        <v/>
      </c>
      <c r="BC10" s="175" t="str">
        <f>IF(ISBLANK(Fran!IA11)," ",IF(Fran!IA11&gt;=75,Fran!IA11," "))</f>
        <v/>
      </c>
      <c r="BD10" s="175" t="str">
        <f>IF(ISBLANK(Fran!IE11)," ",IF(Fran!IE11&gt;=75,Fran!IE11," "))</f>
        <v/>
      </c>
      <c r="BE10" s="175" t="str">
        <f>IF(ISBLANK(Fran!II11)," ",IF(Fran!II11&gt;=75,Fran!II11," "))</f>
        <v/>
      </c>
      <c r="BF10" s="175" t="str">
        <f>IF(ISBLANK(Fran!IM11)," ",IF(Fran!IM11&gt;=75,Fran!IM11," "))</f>
        <v/>
      </c>
      <c r="BG10" s="175" t="str">
        <f>IF(ISBLANK(Fran!IQ11)," ",IF(Fran!IQ11&gt;=75,Fran!IQ11," "))</f>
        <v/>
      </c>
      <c r="BH10" s="175" t="str">
        <f>IF(ISBLANK(Fran!IX11)," ",IF(Fran!IX11&gt;=75,Fran!IX11," "))</f>
        <v/>
      </c>
      <c r="BI10" s="268" t="str">
        <f>LEFT(Fran!$A11,1)&amp;LEFT(Fran!$B11,1)</f>
        <v/>
      </c>
      <c r="BJ10" s="269"/>
      <c r="BK10" s="175" t="str">
        <f>IF(ISBLANK(Fran!JB11)," ",IF(Fran!JB11&gt;=75,Fran!JB11," "))</f>
        <v/>
      </c>
      <c r="BL10" s="175" t="str">
        <f>IF(ISBLANK(Fran!JF11)," ",IF(Fran!JF11&gt;=75,Fran!JF11," "))</f>
        <v/>
      </c>
      <c r="BM10" s="175" t="str">
        <f>IF(ISBLANK(Fran!JJ11)," ",IF(Fran!JJ11&gt;=75,Fran!JJ11," "))</f>
        <v/>
      </c>
      <c r="BN10" s="175" t="str">
        <f>IF(ISBLANK(Fran!JN11)," ",IF(Fran!JN11&gt;=75,Fran!JN11," "))</f>
        <v/>
      </c>
      <c r="BO10" s="175" t="str">
        <f>IF(ISBLANK(Fran!JU11)," ",IF(Fran!JU11&gt;=75,Fran!JU11," "))</f>
        <v/>
      </c>
      <c r="BP10" s="175" t="str">
        <f>IF(ISBLANK(Fran!JY11)," ",IF(Fran!JY11&gt;=75,Fran!JY11," "))</f>
        <v/>
      </c>
      <c r="BQ10" s="175" t="str">
        <f>IF(ISBLANK(Fran!KC11)," ",IF(Fran!KC11&gt;=75,Fran!KC11," "))</f>
        <v/>
      </c>
      <c r="BR10" s="175" t="str">
        <f>IF(ISBLANK(Fran!KG11)," ",IF(Fran!KG11&gt;=75,Fran!KG11," "))</f>
        <v/>
      </c>
      <c r="BS10" s="175" t="str">
        <f>IF(ISBLANK(Fran!KK11)," ",IF(Fran!KK11&gt;=75,Fran!KK11," "))</f>
        <v/>
      </c>
      <c r="BT10" s="175" t="str">
        <f>IF(ISBLANK(Fran!KR11)," ",IF(Fran!KR11&gt;=75,Fran!KR11," "))</f>
        <v/>
      </c>
      <c r="BU10" s="175" t="str">
        <f>IF(ISBLANK(Fran!KV11)," ",IF(Fran!KV11&gt;=75,Fran!KV11," "))</f>
        <v/>
      </c>
      <c r="BV10" s="175" t="str">
        <f>IF(ISBLANK(Fran!KZ11)," ",IF(Fran!KZ11&gt;=75,Fran!KZ11," "))</f>
        <v/>
      </c>
      <c r="BW10" s="175" t="str">
        <f>IF(ISBLANK(Fran!LD11)," ",IF(Fran!LD11&gt;=75,Fran!LD11," "))</f>
        <v/>
      </c>
      <c r="BX10" s="175" t="str">
        <f>IF(ISBLANK(Fran!LH11)," ",IF(Fran!LH11&gt;=75,Fran!LH11," "))</f>
        <v/>
      </c>
      <c r="BY10" s="175" t="str">
        <f>IF(ISBLANK(Fran!LO11)," ",IF(Fran!LO11&gt;=75,Fran!LO11," "))</f>
        <v/>
      </c>
    </row>
    <row r="11" spans="1:77" ht="20.100000000000001" customHeight="1">
      <c r="A11" s="270"/>
      <c r="B11" s="271"/>
      <c r="C11" s="177" t="str">
        <f>IF(ISBLANK(Fran!E11)," ",IF(Fran!E11&gt;=50,IF(Fran!E11&lt;75,Fran!E11," ")," "))</f>
        <v xml:space="preserve"> </v>
      </c>
      <c r="D11" s="177" t="str">
        <f>IF(ISBLANK(Fran!I11)," ",IF(Fran!I11&gt;=50,IF(Fran!I11&lt;75,Fran!I11," ")," "))</f>
        <v xml:space="preserve"> </v>
      </c>
      <c r="E11" s="177" t="str">
        <f>IF(ISBLANK(Fran!M11)," ",IF(Fran!M11&gt;=50,IF(Fran!M11&lt;75,Fran!M11," ")," "))</f>
        <v xml:space="preserve"> </v>
      </c>
      <c r="F11" s="177" t="str">
        <f>IF(ISBLANK(Fran!Q11)," ",IF(Fran!Q11&gt;=50,IF(Fran!Q11&lt;75,Fran!Q11," ")," "))</f>
        <v xml:space="preserve"> </v>
      </c>
      <c r="G11" s="177" t="str">
        <f>IF(ISBLANK(Fran!U11)," ",IF(Fran!U11&gt;=50,IF(Fran!U11&lt;75,Fran!U11," ")," "))</f>
        <v xml:space="preserve"> </v>
      </c>
      <c r="H11" s="177" t="str">
        <f>IF(ISBLANK(Fran!AB11)," ",IF(Fran!AB11&gt;=50,IF(Fran!AB11&lt;75,Fran!AB11," ")," "))</f>
        <v xml:space="preserve"> </v>
      </c>
      <c r="I11" s="177" t="str">
        <f>IF(ISBLANK(Fran!AF11)," ",IF(Fran!AF11&gt;=50,IF(Fran!AF11&lt;75,Fran!AF11," ")," "))</f>
        <v xml:space="preserve"> </v>
      </c>
      <c r="J11" s="177" t="str">
        <f>IF(ISBLANK(Fran!AJ11)," ",IF(Fran!AJ11&gt;=50,IF(Fran!AJ11&lt;75,Fran!AJ11," ")," "))</f>
        <v xml:space="preserve"> </v>
      </c>
      <c r="K11" s="177" t="str">
        <f>IF(ISBLANK(Fran!AN11)," ",IF(Fran!AN11&gt;=50,IF(Fran!AN11&lt;75,Fran!AN11," ")," "))</f>
        <v xml:space="preserve"> </v>
      </c>
      <c r="L11" s="177" t="str">
        <f>IF(ISBLANK(Fran!AR11)," ",IF(Fran!AR11&gt;=50,IF(Fran!AR11&lt;75,Fran!AR11," ")," "))</f>
        <v xml:space="preserve"> </v>
      </c>
      <c r="M11" s="177" t="str">
        <f>IF(ISBLANK(Fran!AY11)," ",IF(Fran!AY11&gt;=50,IF(Fran!AY11&lt;75,Fran!AY11," ")," "))</f>
        <v xml:space="preserve"> </v>
      </c>
      <c r="N11" s="177" t="str">
        <f>IF(ISBLANK(Fran!BC11)," ",IF(Fran!BC11&gt;=50,IF(Fran!BC11&lt;75,Fran!BC11," ")," "))</f>
        <v xml:space="preserve"> </v>
      </c>
      <c r="O11" s="177" t="str">
        <f>IF(ISBLANK(Fran!BG11)," ",IF(Fran!BG11&gt;=50,IF(Fran!BG11&lt;75,Fran!BG11," ")," "))</f>
        <v xml:space="preserve"> </v>
      </c>
      <c r="P11" s="177" t="str">
        <f>IF(ISBLANK(Fran!BK11)," ",IF(Fran!BK11&gt;=50,IF(Fran!BK11&lt;75,Fran!BK11," ")," "))</f>
        <v xml:space="preserve"> </v>
      </c>
      <c r="Q11" s="177" t="str">
        <f>IF(ISBLANK(Fran!BO11)," ",IF(Fran!BO11&gt;=50,IF(Fran!BO11&lt;75,Fran!BO11," ")," "))</f>
        <v xml:space="preserve"> </v>
      </c>
      <c r="R11" s="177" t="str">
        <f>IF(ISBLANK(Fran!BV11)," ",IF(Fran!BV11&gt;=50,IF(Fran!BV11&lt;75,Fran!BV11," ")," "))</f>
        <v xml:space="preserve"> </v>
      </c>
      <c r="S11" s="177" t="str">
        <f>IF(ISBLANK(Fran!BZ11)," ",IF(Fran!BZ11&gt;=50,IF(Fran!BZ11&lt;75,Fran!BZ11," ")," "))</f>
        <v xml:space="preserve"> </v>
      </c>
      <c r="T11" s="177" t="str">
        <f>IF(ISBLANK(Fran!CD11)," ",IF(Fran!CD11&gt;=50,IF(Fran!CD11&lt;75,Fran!CD11," ")," "))</f>
        <v xml:space="preserve"> </v>
      </c>
      <c r="U11" s="177" t="str">
        <f>IF(ISBLANK(Fran!CH11)," ",IF(Fran!CH11&gt;=50,IF(Fran!CH11&lt;75,Fran!CH11," ")," "))</f>
        <v xml:space="preserve"> </v>
      </c>
      <c r="V11" s="177" t="str">
        <f>IF(ISBLANK(Fran!CL11)," ",IF(Fran!CL11&gt;=50,IF(Fran!CL11&lt;75,Fran!CL11," ")," "))</f>
        <v xml:space="preserve"> </v>
      </c>
      <c r="W11" s="177" t="str">
        <f>IF(ISBLANK(Fran!CS11)," ",IF(Fran!CS11&gt;=50,IF(Fran!CS11&lt;75,Fran!CS11," ")," "))</f>
        <v xml:space="preserve"> </v>
      </c>
      <c r="X11" s="177" t="str">
        <f>IF(ISBLANK(Fran!CW11)," ",IF(Fran!CW11&gt;=50,IF(Fran!CW11&lt;75,Fran!CW11," ")," "))</f>
        <v xml:space="preserve"> </v>
      </c>
      <c r="Y11" s="177" t="str">
        <f>IF(ISBLANK(Fran!DA11)," ",IF(Fran!DA11&gt;=50,IF(Fran!DA11&lt;75,Fran!DA11," ")," "))</f>
        <v xml:space="preserve"> </v>
      </c>
      <c r="Z11" s="177" t="str">
        <f>IF(ISBLANK(Fran!DE11)," ",IF(Fran!DE11&gt;=50,IF(Fran!DE11&lt;75,Fran!DE11," ")," "))</f>
        <v xml:space="preserve"> </v>
      </c>
      <c r="AA11" s="177" t="str">
        <f>IF(ISBLANK(Fran!DI11)," ",IF(Fran!DI11&gt;=50,IF(Fran!DI11&lt;75,Fran!DI11," ")," "))</f>
        <v xml:space="preserve"> </v>
      </c>
      <c r="AB11" s="177" t="str">
        <f>IF(ISBLANK(Fran!DP11)," ",IF(Fran!DP11&gt;=50,IF(Fran!DP11&lt;75,Fran!DP11," ")," "))</f>
        <v xml:space="preserve"> </v>
      </c>
      <c r="AC11" s="177" t="str">
        <f>IF(ISBLANK(Fran!DT11)," ",IF(Fran!DT11&gt;=50,IF(Fran!DT11&lt;75,Fran!DT11," ")," "))</f>
        <v xml:space="preserve"> </v>
      </c>
      <c r="AD11" s="177" t="str">
        <f>IF(ISBLANK(Fran!DX11)," ",IF(Fran!DX11&gt;=50,IF(Fran!DX11&lt;75,Fran!DX11," ")," "))</f>
        <v xml:space="preserve"> </v>
      </c>
      <c r="AE11" s="270"/>
      <c r="AF11" s="271"/>
      <c r="AG11" s="177" t="str">
        <f>IF(ISBLANK(Fran!EB11)," ",IF(Fran!EB11&gt;=50,IF(Fran!EB11&lt;75,Fran!EB11," ")," "))</f>
        <v xml:space="preserve"> </v>
      </c>
      <c r="AH11" s="177" t="str">
        <f>IF(ISBLANK(Fran!EF11)," ",IF(Fran!EF11&gt;=50,IF(Fran!EF11&lt;75,Fran!EF11," ")," "))</f>
        <v xml:space="preserve"> </v>
      </c>
      <c r="AI11" s="177" t="str">
        <f>IF(ISBLANK(Fran!EM11)," ",IF(Fran!EM11&gt;=50,IF(Fran!EM11&lt;75,Fran!EM11," ")," "))</f>
        <v xml:space="preserve"> </v>
      </c>
      <c r="AJ11" s="177" t="str">
        <f>IF(ISBLANK(Fran!EQ11)," ",IF(Fran!EQ11&gt;=50,IF(Fran!EQ11&lt;75,Fran!EQ11," ")," "))</f>
        <v xml:space="preserve"> </v>
      </c>
      <c r="AK11" s="177" t="str">
        <f>IF(ISBLANK(Fran!EU11)," ",IF(Fran!EU11&gt;=50,IF(Fran!EU11&lt;75,Fran!EU11," ")," "))</f>
        <v xml:space="preserve"> </v>
      </c>
      <c r="AL11" s="177" t="str">
        <f>IF(ISBLANK(Fran!EY11)," ",IF(Fran!EY11&gt;=50,IF(Fran!EY11&lt;75,Fran!EY11," ")," "))</f>
        <v xml:space="preserve"> </v>
      </c>
      <c r="AM11" s="177" t="str">
        <f>IF(ISBLANK(Fran!FC11)," ",IF(Fran!FC11&gt;=50,IF(Fran!FC11&lt;75,Fran!FC11," ")," "))</f>
        <v xml:space="preserve"> </v>
      </c>
      <c r="AN11" s="177" t="str">
        <f>IF(ISBLANK(Fran!FJ11)," ",IF(Fran!FJ11&gt;=50,IF(Fran!FJ11&lt;75,Fran!FJ11," ")," "))</f>
        <v xml:space="preserve"> </v>
      </c>
      <c r="AO11" s="177" t="str">
        <f>IF(ISBLANK(Fran!FN11)," ",IF(Fran!FN11&gt;=50,IF(Fran!FN11&lt;75,Fran!FN11," ")," "))</f>
        <v xml:space="preserve"> </v>
      </c>
      <c r="AP11" s="177" t="str">
        <f>IF(ISBLANK(Fran!FR11)," ",IF(Fran!FR11&gt;=50,IF(Fran!FR11&lt;75,Fran!FR11," ")," "))</f>
        <v xml:space="preserve"> </v>
      </c>
      <c r="AQ11" s="177" t="str">
        <f>IF(ISBLANK(Fran!FV11)," ",IF(Fran!FV11&gt;=50,IF(Fran!FV11&lt;75,Fran!FV11," ")," "))</f>
        <v xml:space="preserve"> </v>
      </c>
      <c r="AR11" s="177" t="str">
        <f>IF(ISBLANK(Fran!FZ11)," ",IF(Fran!FZ11&gt;=50,IF(Fran!FZ11&lt;75,Fran!FZ11," ")," "))</f>
        <v xml:space="preserve"> </v>
      </c>
      <c r="AS11" s="177" t="str">
        <f>IF(ISBLANK(Fran!GG11)," ",IF(Fran!GG11&gt;=50,IF(Fran!GG11&lt;75,Fran!GG11," ")," "))</f>
        <v xml:space="preserve"> </v>
      </c>
      <c r="AT11" s="177" t="str">
        <f>IF(ISBLANK(Fran!GK11)," ",IF(Fran!GK11&gt;=50,IF(Fran!GK11&lt;75,Fran!GK11," ")," "))</f>
        <v xml:space="preserve"> </v>
      </c>
      <c r="AU11" s="177" t="str">
        <f>IF(ISBLANK(Fran!GO11)," ",IF(Fran!GO11&gt;=50,IF(Fran!GO11&lt;75,Fran!GO11," ")," "))</f>
        <v xml:space="preserve"> </v>
      </c>
      <c r="AV11" s="177" t="str">
        <f>IF(ISBLANK(Fran!GS11)," ",IF(Fran!GS11&gt;=50,IF(Fran!GS11&lt;75,Fran!GS11," ")," "))</f>
        <v xml:space="preserve"> </v>
      </c>
      <c r="AW11" s="177" t="str">
        <f>IF(ISBLANK(Fran!GW11)," ",IF(Fran!GW11&gt;=50,IF(Fran!GW11&lt;75,Fran!GW11," ")," "))</f>
        <v xml:space="preserve"> </v>
      </c>
      <c r="AX11" s="177" t="str">
        <f>IF(ISBLANK(Fran!HD11)," ",IF(Fran!HD11&gt;=50,IF(Fran!HD11&lt;75,Fran!HD11," ")," "))</f>
        <v xml:space="preserve"> </v>
      </c>
      <c r="AY11" s="177" t="str">
        <f>IF(ISBLANK(Fran!HH11)," ",IF(Fran!HH11&gt;=50,IF(Fran!HH11&lt;75,Fran!HH11," ")," "))</f>
        <v xml:space="preserve"> </v>
      </c>
      <c r="AZ11" s="177" t="str">
        <f>IF(ISBLANK(Fran!HL11)," ",IF(Fran!HL11&gt;=50,IF(Fran!HL11&lt;75,Fran!HL11," ")," "))</f>
        <v xml:space="preserve"> </v>
      </c>
      <c r="BA11" s="177" t="str">
        <f>IF(ISBLANK(Fran!HP11)," ",IF(Fran!HP11&gt;=50,IF(Fran!HP11&lt;75,Fran!HP11," ")," "))</f>
        <v xml:space="preserve"> </v>
      </c>
      <c r="BB11" s="177" t="str">
        <f>IF(ISBLANK(Fran!HT11)," ",IF(Fran!HT11&gt;=50,IF(Fran!HT11&lt;75,Fran!HT11," ")," "))</f>
        <v xml:space="preserve"> </v>
      </c>
      <c r="BC11" s="177" t="str">
        <f>IF(ISBLANK(Fran!IA11)," ",IF(Fran!IA11&gt;=50,IF(Fran!IA11&lt;75,Fran!IA11," ")," "))</f>
        <v xml:space="preserve"> </v>
      </c>
      <c r="BD11" s="177" t="str">
        <f>IF(ISBLANK(Fran!IE11)," ",IF(Fran!IE11&gt;=50,IF(Fran!IE11&lt;75,Fran!IE11," ")," "))</f>
        <v xml:space="preserve"> </v>
      </c>
      <c r="BE11" s="177" t="str">
        <f>IF(ISBLANK(Fran!II11)," ",IF(Fran!II11&gt;=50,IF(Fran!II11&lt;75,Fran!II11," ")," "))</f>
        <v xml:space="preserve"> </v>
      </c>
      <c r="BF11" s="177" t="str">
        <f>IF(ISBLANK(Fran!IM11)," ",IF(Fran!IM11&gt;=50,IF(Fran!IM11&lt;75,Fran!IM11," ")," "))</f>
        <v xml:space="preserve"> </v>
      </c>
      <c r="BG11" s="177" t="str">
        <f>IF(ISBLANK(Fran!IQ11)," ",IF(Fran!IQ11&gt;=50,IF(Fran!IQ11&lt;75,Fran!IQ11," ")," "))</f>
        <v xml:space="preserve"> </v>
      </c>
      <c r="BH11" s="177" t="str">
        <f>IF(ISBLANK(Fran!IX11)," ",IF(Fran!IX11&gt;=50,IF(Fran!IX11&lt;75,Fran!IX11," ")," "))</f>
        <v xml:space="preserve"> </v>
      </c>
      <c r="BI11" s="270"/>
      <c r="BJ11" s="271"/>
      <c r="BK11" s="177" t="str">
        <f>IF(ISBLANK(Fran!JB11)," ",IF(Fran!JB11&gt;=50,IF(Fran!JB11&lt;75,Fran!JB11," ")," "))</f>
        <v xml:space="preserve"> </v>
      </c>
      <c r="BL11" s="177" t="str">
        <f>IF(ISBLANK(Fran!JF11)," ",IF(Fran!JF11&gt;=50,IF(Fran!JF11&lt;75,Fran!JF11," ")," "))</f>
        <v xml:space="preserve"> </v>
      </c>
      <c r="BM11" s="177" t="str">
        <f>IF(ISBLANK(Fran!JJ11)," ",IF(Fran!JJ11&gt;=50,IF(Fran!JJ11&lt;75,Fran!JJ11," ")," "))</f>
        <v xml:space="preserve"> </v>
      </c>
      <c r="BN11" s="177" t="str">
        <f>IF(ISBLANK(Fran!JN11)," ",IF(Fran!JN11&gt;=50,IF(Fran!JN11&lt;75,Fran!JN11," ")," "))</f>
        <v xml:space="preserve"> </v>
      </c>
      <c r="BO11" s="177" t="str">
        <f>IF(ISBLANK(Fran!JU11)," ",IF(Fran!JU11&gt;=50,IF(Fran!JU11&lt;75,Fran!JU11," ")," "))</f>
        <v xml:space="preserve"> </v>
      </c>
      <c r="BP11" s="177" t="str">
        <f>IF(ISBLANK(Fran!JY11)," ",IF(Fran!JY11&gt;=50,IF(Fran!JY11&lt;75,Fran!JY11," ")," "))</f>
        <v xml:space="preserve"> </v>
      </c>
      <c r="BQ11" s="177" t="str">
        <f>IF(ISBLANK(Fran!KC11)," ",IF(Fran!KC11&gt;=50,IF(Fran!KC11&lt;75,Fran!KC11," ")," "))</f>
        <v xml:space="preserve"> </v>
      </c>
      <c r="BR11" s="177" t="str">
        <f>IF(ISBLANK(Fran!KG11)," ",IF(Fran!KG11&gt;=50,IF(Fran!KG11&lt;75,Fran!KG11," ")," "))</f>
        <v xml:space="preserve"> </v>
      </c>
      <c r="BS11" s="177" t="str">
        <f>IF(ISBLANK(Fran!KK11)," ",IF(Fran!KK11&gt;=50,IF(Fran!KK11&lt;75,Fran!KK11," ")," "))</f>
        <v xml:space="preserve"> </v>
      </c>
      <c r="BT11" s="177" t="str">
        <f>IF(ISBLANK(Fran!KR11)," ",IF(Fran!KR11&gt;=50,IF(Fran!KR11&lt;75,Fran!KR11," ")," "))</f>
        <v xml:space="preserve"> </v>
      </c>
      <c r="BU11" s="177" t="str">
        <f>IF(ISBLANK(Fran!KV11)," ",IF(Fran!KV11&gt;=50,IF(Fran!KV11&lt;75,Fran!KV11," ")," "))</f>
        <v xml:space="preserve"> </v>
      </c>
      <c r="BV11" s="177" t="str">
        <f>IF(ISBLANK(Fran!KZ11)," ",IF(Fran!KZ11&gt;=50,IF(Fran!KZ11&lt;75,Fran!KZ11," ")," "))</f>
        <v xml:space="preserve"> </v>
      </c>
      <c r="BW11" s="177" t="str">
        <f>IF(ISBLANK(Fran!LD11)," ",IF(Fran!LD11&gt;=50,IF(Fran!LD11&lt;75,Fran!LD11," ")," "))</f>
        <v xml:space="preserve"> </v>
      </c>
      <c r="BX11" s="177" t="str">
        <f>IF(ISBLANK(Fran!LH11)," ",IF(Fran!LH11&gt;=50,IF(Fran!LH11&lt;75,Fran!LH11," ")," "))</f>
        <v xml:space="preserve"> </v>
      </c>
      <c r="BY11" s="177" t="str">
        <f>IF(ISBLANK(Fran!LO11)," ",IF(Fran!LO11&gt;=50,IF(Fran!LO11&lt;75,Fran!LO11," ")," "))</f>
        <v xml:space="preserve"> </v>
      </c>
    </row>
    <row r="12" spans="1:77" ht="20.100000000000001" customHeight="1" thickBot="1">
      <c r="A12" s="272"/>
      <c r="B12" s="273"/>
      <c r="C12" s="179" t="str">
        <f>IF(ISBLANK(Fran!E11)," ",IF(Fran!E11&lt;50,Fran!E11," "))</f>
        <v xml:space="preserve"> </v>
      </c>
      <c r="D12" s="179" t="str">
        <f>IF(ISBLANK(Fran!I11)," ",IF(Fran!I11&lt;50,Fran!I11," "))</f>
        <v xml:space="preserve"> </v>
      </c>
      <c r="E12" s="179" t="str">
        <f>IF(ISBLANK(Fran!M11)," ",IF(Fran!M11&lt;50,Fran!M11," "))</f>
        <v xml:space="preserve"> </v>
      </c>
      <c r="F12" s="179" t="str">
        <f>IF(ISBLANK(Fran!Q11)," ",IF(Fran!Q11&lt;50,Fran!Q11," "))</f>
        <v xml:space="preserve"> </v>
      </c>
      <c r="G12" s="179" t="str">
        <f>IF(ISBLANK(Fran!U11)," ",IF(Fran!U11&lt;50,Fran!U11," "))</f>
        <v xml:space="preserve"> </v>
      </c>
      <c r="H12" s="179" t="str">
        <f>IF(ISBLANK(Fran!AB11)," ",IF(Fran!AB11&lt;50,Fran!AB11," "))</f>
        <v xml:space="preserve"> </v>
      </c>
      <c r="I12" s="179" t="str">
        <f>IF(ISBLANK(Fran!AF11)," ",IF(Fran!AF11&lt;50,Fran!AF11," "))</f>
        <v xml:space="preserve"> </v>
      </c>
      <c r="J12" s="179" t="str">
        <f>IF(ISBLANK(Fran!AJ11)," ",IF(Fran!AJ11&lt;50,Fran!AJ11," "))</f>
        <v xml:space="preserve"> </v>
      </c>
      <c r="K12" s="179" t="str">
        <f>IF(ISBLANK(Fran!AN11)," ",IF(Fran!AN11&lt;50,Fran!AN11," "))</f>
        <v xml:space="preserve"> </v>
      </c>
      <c r="L12" s="179" t="str">
        <f>IF(ISBLANK(Fran!AR11)," ",IF(Fran!AR11&lt;50,Fran!AR11," "))</f>
        <v xml:space="preserve"> </v>
      </c>
      <c r="M12" s="179" t="str">
        <f>IF(ISBLANK(Fran!AY11)," ",IF(Fran!AY11&lt;50,Fran!AY11," "))</f>
        <v xml:space="preserve"> </v>
      </c>
      <c r="N12" s="179" t="str">
        <f>IF(ISBLANK(Fran!BC11)," ",IF(Fran!BC11&lt;50,Fran!BC11," "))</f>
        <v xml:space="preserve"> </v>
      </c>
      <c r="O12" s="179" t="str">
        <f>IF(ISBLANK(Fran!BG11)," ",IF(Fran!BG11&lt;50,Fran!BG11," "))</f>
        <v xml:space="preserve"> </v>
      </c>
      <c r="P12" s="179" t="str">
        <f>IF(ISBLANK(Fran!BK11)," ",IF(Fran!BK11&lt;50,Fran!BK11," "))</f>
        <v xml:space="preserve"> </v>
      </c>
      <c r="Q12" s="179" t="str">
        <f>IF(ISBLANK(Fran!BO11)," ",IF(Fran!BO11&lt;50,Fran!BO11," "))</f>
        <v xml:space="preserve"> </v>
      </c>
      <c r="R12" s="179" t="str">
        <f>IF(ISBLANK(Fran!BV11)," ",IF(Fran!BV11&lt;50,Fran!BV11," "))</f>
        <v xml:space="preserve"> </v>
      </c>
      <c r="S12" s="179" t="str">
        <f>IF(ISBLANK(Fran!BZ11)," ",IF(Fran!BZ11&lt;50,Fran!BZ11," "))</f>
        <v xml:space="preserve"> </v>
      </c>
      <c r="T12" s="179" t="str">
        <f>IF(ISBLANK(Fran!CD11)," ",IF(Fran!CD11&lt;50,Fran!CD11," "))</f>
        <v xml:space="preserve"> </v>
      </c>
      <c r="U12" s="179" t="str">
        <f>IF(ISBLANK(Fran!CH11)," ",IF(Fran!CH11&lt;50,Fran!CH11," "))</f>
        <v xml:space="preserve"> </v>
      </c>
      <c r="V12" s="179" t="str">
        <f>IF(ISBLANK(Fran!CL11)," ",IF(Fran!CL11&lt;50,Fran!CL11," "))</f>
        <v xml:space="preserve"> </v>
      </c>
      <c r="W12" s="179" t="str">
        <f>IF(ISBLANK(Fran!CS11)," ",IF(Fran!CS11&lt;50,Fran!CS11," "))</f>
        <v xml:space="preserve"> </v>
      </c>
      <c r="X12" s="179" t="str">
        <f>IF(ISBLANK(Fran!CW11)," ",IF(Fran!CW11&lt;50,Fran!CW11," "))</f>
        <v xml:space="preserve"> </v>
      </c>
      <c r="Y12" s="179" t="str">
        <f>IF(ISBLANK(Fran!DA11)," ",IF(Fran!DA11&lt;50,Fran!DA11," "))</f>
        <v xml:space="preserve"> </v>
      </c>
      <c r="Z12" s="179" t="str">
        <f>IF(ISBLANK(Fran!DE11)," ",IF(Fran!DE11&lt;50,Fran!DE11," "))</f>
        <v xml:space="preserve"> </v>
      </c>
      <c r="AA12" s="179" t="str">
        <f>IF(ISBLANK(Fran!DI11)," ",IF(Fran!DI11&lt;50,Fran!DI11," "))</f>
        <v xml:space="preserve"> </v>
      </c>
      <c r="AB12" s="179" t="str">
        <f>IF(ISBLANK(Fran!DP11)," ",IF(Fran!DP11&lt;50,Fran!DP11," "))</f>
        <v xml:space="preserve"> </v>
      </c>
      <c r="AC12" s="179" t="str">
        <f>IF(ISBLANK(Fran!DT11)," ",IF(Fran!DT11&lt;50,Fran!DT11," "))</f>
        <v xml:space="preserve"> </v>
      </c>
      <c r="AD12" s="179" t="str">
        <f>IF(ISBLANK(Fran!DX11)," ",IF(Fran!DX11&lt;50,Fran!DX11," "))</f>
        <v xml:space="preserve"> </v>
      </c>
      <c r="AE12" s="272"/>
      <c r="AF12" s="273"/>
      <c r="AG12" s="179" t="str">
        <f>IF(ISBLANK(Fran!EB11)," ",IF(Fran!EB11&lt;50,Fran!EB11," "))</f>
        <v xml:space="preserve"> </v>
      </c>
      <c r="AH12" s="179" t="str">
        <f>IF(ISBLANK(Fran!EF11)," ",IF(Fran!EF11&lt;50,Fran!EF11," "))</f>
        <v xml:space="preserve"> </v>
      </c>
      <c r="AI12" s="179" t="str">
        <f>IF(ISBLANK(Fran!EM11)," ",IF(Fran!EM11&lt;50,Fran!EM11," "))</f>
        <v xml:space="preserve"> </v>
      </c>
      <c r="AJ12" s="179" t="str">
        <f>IF(ISBLANK(Fran!EQ11)," ",IF(Fran!EQ11&lt;50,Fran!EQ11," "))</f>
        <v xml:space="preserve"> </v>
      </c>
      <c r="AK12" s="179" t="str">
        <f>IF(ISBLANK(Fran!EU11)," ",IF(Fran!EU11&lt;50,Fran!EU11," "))</f>
        <v xml:space="preserve"> </v>
      </c>
      <c r="AL12" s="179" t="str">
        <f>IF(ISBLANK(Fran!EY11)," ",IF(Fran!EY11&lt;50,Fran!EY11," "))</f>
        <v xml:space="preserve"> </v>
      </c>
      <c r="AM12" s="179" t="str">
        <f>IF(ISBLANK(Fran!FC11)," ",IF(Fran!FC11&lt;50,Fran!FC11," "))</f>
        <v xml:space="preserve"> </v>
      </c>
      <c r="AN12" s="179" t="str">
        <f>IF(ISBLANK(Fran!FJ11)," ",IF(Fran!FJ11&lt;50,Fran!FJ11," "))</f>
        <v xml:space="preserve"> </v>
      </c>
      <c r="AO12" s="179" t="str">
        <f>IF(ISBLANK(Fran!FN11)," ",IF(Fran!FN11&lt;50,Fran!FN11," "))</f>
        <v xml:space="preserve"> </v>
      </c>
      <c r="AP12" s="179" t="str">
        <f>IF(ISBLANK(Fran!FR11)," ",IF(Fran!FR11&lt;50,Fran!FR11," "))</f>
        <v xml:space="preserve"> </v>
      </c>
      <c r="AQ12" s="179" t="str">
        <f>IF(ISBLANK(Fran!FV11)," ",IF(Fran!FV11&lt;50,Fran!FV11," "))</f>
        <v xml:space="preserve"> </v>
      </c>
      <c r="AR12" s="179" t="str">
        <f>IF(ISBLANK(Fran!FZ11)," ",IF(Fran!FZ11&lt;50,Fran!FZ11," "))</f>
        <v xml:space="preserve"> </v>
      </c>
      <c r="AS12" s="179" t="str">
        <f>IF(ISBLANK(Fran!GG11)," ",IF(Fran!GG11&lt;50,Fran!GG11," "))</f>
        <v xml:space="preserve"> </v>
      </c>
      <c r="AT12" s="179" t="str">
        <f>IF(ISBLANK(Fran!GK11)," ",IF(Fran!GK11&lt;50,Fran!GK11," "))</f>
        <v xml:space="preserve"> </v>
      </c>
      <c r="AU12" s="179" t="str">
        <f>IF(ISBLANK(Fran!GO11)," ",IF(Fran!GO11&lt;50,Fran!GO11," "))</f>
        <v xml:space="preserve"> </v>
      </c>
      <c r="AV12" s="179" t="str">
        <f>IF(ISBLANK(Fran!GS11)," ",IF(Fran!GS11&lt;50,Fran!GS11," "))</f>
        <v xml:space="preserve"> </v>
      </c>
      <c r="AW12" s="179" t="str">
        <f>IF(ISBLANK(Fran!GW11)," ",IF(Fran!GW11&lt;50,Fran!GW11," "))</f>
        <v xml:space="preserve"> </v>
      </c>
      <c r="AX12" s="179" t="str">
        <f>IF(ISBLANK(Fran!HD11)," ",IF(Fran!HD11&lt;50,Fran!HD11," "))</f>
        <v xml:space="preserve"> </v>
      </c>
      <c r="AY12" s="179" t="str">
        <f>IF(ISBLANK(Fran!HH11)," ",IF(Fran!HH11&lt;50,Fran!HH11," "))</f>
        <v xml:space="preserve"> </v>
      </c>
      <c r="AZ12" s="179" t="str">
        <f>IF(ISBLANK(Fran!HL11)," ",IF(Fran!HL11&lt;50,Fran!HL11," "))</f>
        <v xml:space="preserve"> </v>
      </c>
      <c r="BA12" s="179" t="str">
        <f>IF(ISBLANK(Fran!HP11)," ",IF(Fran!HP11&lt;50,Fran!HP11," "))</f>
        <v xml:space="preserve"> </v>
      </c>
      <c r="BB12" s="179" t="str">
        <f>IF(ISBLANK(Fran!HT11)," ",IF(Fran!HT11&lt;50,Fran!HT11," "))</f>
        <v xml:space="preserve"> </v>
      </c>
      <c r="BC12" s="179" t="str">
        <f>IF(ISBLANK(Fran!IA11)," ",IF(Fran!IA11&lt;50,Fran!IA11," "))</f>
        <v xml:space="preserve"> </v>
      </c>
      <c r="BD12" s="179" t="str">
        <f>IF(ISBLANK(Fran!IE11)," ",IF(Fran!IE11&lt;50,Fran!IE11," "))</f>
        <v xml:space="preserve"> </v>
      </c>
      <c r="BE12" s="179" t="str">
        <f>IF(ISBLANK(Fran!II11)," ",IF(Fran!II11&lt;50,Fran!II11," "))</f>
        <v xml:space="preserve"> </v>
      </c>
      <c r="BF12" s="179" t="str">
        <f>IF(ISBLANK(Fran!IM11)," ",IF(Fran!IM11&lt;50,Fran!IM11," "))</f>
        <v xml:space="preserve"> </v>
      </c>
      <c r="BG12" s="179" t="str">
        <f>IF(ISBLANK(Fran!IQ11)," ",IF(Fran!IQ11&lt;50,Fran!IQ11," "))</f>
        <v xml:space="preserve"> </v>
      </c>
      <c r="BH12" s="179" t="str">
        <f>IF(ISBLANK(Fran!IX11)," ",IF(Fran!IX11&lt;50,Fran!IX11," "))</f>
        <v xml:space="preserve"> </v>
      </c>
      <c r="BI12" s="272"/>
      <c r="BJ12" s="273"/>
      <c r="BK12" s="179" t="str">
        <f>IF(ISBLANK(Fran!JB11)," ",IF(Fran!JB11&lt;50,Fran!JB11," "))</f>
        <v xml:space="preserve"> </v>
      </c>
      <c r="BL12" s="179" t="str">
        <f>IF(ISBLANK(Fran!JF11)," ",IF(Fran!JF11&lt;50,Fran!JF11," "))</f>
        <v xml:space="preserve"> </v>
      </c>
      <c r="BM12" s="179" t="str">
        <f>IF(ISBLANK(Fran!JJ11)," ",IF(Fran!JJ11&lt;50,Fran!JJ11," "))</f>
        <v xml:space="preserve"> </v>
      </c>
      <c r="BN12" s="179" t="str">
        <f>IF(ISBLANK(Fran!JN11)," ",IF(Fran!JN11&lt;50,Fran!JN11," "))</f>
        <v xml:space="preserve"> </v>
      </c>
      <c r="BO12" s="179" t="str">
        <f>IF(ISBLANK(Fran!JU11)," ",IF(Fran!JU11&lt;50,Fran!JU11," "))</f>
        <v xml:space="preserve"> </v>
      </c>
      <c r="BP12" s="179" t="str">
        <f>IF(ISBLANK(Fran!JY11)," ",IF(Fran!JY11&lt;50,Fran!JY11," "))</f>
        <v xml:space="preserve"> </v>
      </c>
      <c r="BQ12" s="179" t="str">
        <f>IF(ISBLANK(Fran!KC11)," ",IF(Fran!KC11&lt;50,Fran!KC11," "))</f>
        <v xml:space="preserve"> </v>
      </c>
      <c r="BR12" s="179" t="str">
        <f>IF(ISBLANK(Fran!KG11)," ",IF(Fran!KG11&lt;50,Fran!KG11," "))</f>
        <v xml:space="preserve"> </v>
      </c>
      <c r="BS12" s="179" t="str">
        <f>IF(ISBLANK(Fran!KK11)," ",IF(Fran!KK11&lt;50,Fran!KK11," "))</f>
        <v xml:space="preserve"> </v>
      </c>
      <c r="BT12" s="179" t="str">
        <f>IF(ISBLANK(Fran!KR11)," ",IF(Fran!KR11&lt;50,Fran!KR11," "))</f>
        <v xml:space="preserve"> </v>
      </c>
      <c r="BU12" s="179" t="str">
        <f>IF(ISBLANK(Fran!KV11)," ",IF(Fran!KV11&lt;50,Fran!KV11," "))</f>
        <v xml:space="preserve"> </v>
      </c>
      <c r="BV12" s="179" t="str">
        <f>IF(ISBLANK(Fran!KZ11)," ",IF(Fran!KZ11&lt;50,Fran!KZ11," "))</f>
        <v xml:space="preserve"> </v>
      </c>
      <c r="BW12" s="179" t="str">
        <f>IF(ISBLANK(Fran!LD11)," ",IF(Fran!LD11&lt;50,Fran!LD11," "))</f>
        <v xml:space="preserve"> </v>
      </c>
      <c r="BX12" s="179" t="str">
        <f>IF(ISBLANK(Fran!LH11)," ",IF(Fran!LH11&lt;50,Fran!LH11," "))</f>
        <v xml:space="preserve"> </v>
      </c>
      <c r="BY12" s="179" t="str">
        <f>IF(ISBLANK(Fran!LO11)," ",IF(Fran!LO11&lt;50,Fran!LO11," "))</f>
        <v xml:space="preserve"> </v>
      </c>
    </row>
    <row r="13" spans="1:77" ht="20.100000000000001" customHeight="1">
      <c r="A13" s="268" t="str">
        <f>LEFT(Fran!$A10,1)&amp;LEFT(Fran!$B10,1)</f>
        <v/>
      </c>
      <c r="B13" s="269"/>
      <c r="C13" s="175" t="str">
        <f>IF(ISBLANK(Fran!E10)," ",IF(Fran!E10&gt;=75,Fran!E10," "))</f>
        <v/>
      </c>
      <c r="D13" s="175" t="str">
        <f>IF(ISBLANK(Fran!I10)," ",IF(Fran!I10&gt;=75,Fran!I10," "))</f>
        <v/>
      </c>
      <c r="E13" s="175" t="str">
        <f>IF(ISBLANK(Fran!M10)," ",IF(Fran!M10&gt;=75,Fran!M10," "))</f>
        <v/>
      </c>
      <c r="F13" s="175" t="str">
        <f>IF(ISBLANK(Fran!Q10)," ",IF(Fran!Q10&gt;=75,Fran!Q10," "))</f>
        <v/>
      </c>
      <c r="G13" s="175" t="str">
        <f>IF(ISBLANK(Fran!U10)," ",IF(Fran!U10&gt;=75,Fran!U10," "))</f>
        <v/>
      </c>
      <c r="H13" s="175" t="str">
        <f>IF(ISBLANK(Fran!AB10)," ",IF(Fran!AB10&gt;=75,Fran!AB10," "))</f>
        <v/>
      </c>
      <c r="I13" s="175" t="str">
        <f>IF(ISBLANK(Fran!AF10)," ",IF(Fran!AF10&gt;=75,Fran!AF10," "))</f>
        <v/>
      </c>
      <c r="J13" s="175" t="str">
        <f>IF(ISBLANK(Fran!AJ10)," ",IF(Fran!AJ10&gt;=75,Fran!AJ10," "))</f>
        <v/>
      </c>
      <c r="K13" s="175" t="str">
        <f>IF(ISBLANK(Fran!AN10)," ",IF(Fran!AN10&gt;=75,Fran!AN10," "))</f>
        <v/>
      </c>
      <c r="L13" s="175" t="str">
        <f>IF(ISBLANK(Fran!AR10)," ",IF(Fran!AR10&gt;=75,Fran!AR10," "))</f>
        <v/>
      </c>
      <c r="M13" s="175" t="str">
        <f>IF(ISBLANK(Fran!AY10)," ",IF(Fran!AY10&gt;=75,Fran!AY10," "))</f>
        <v/>
      </c>
      <c r="N13" s="175" t="str">
        <f>IF(ISBLANK(Fran!BC10)," ",IF(Fran!BC10&gt;=75,Fran!BC10," "))</f>
        <v/>
      </c>
      <c r="O13" s="175" t="str">
        <f>IF(ISBLANK(Fran!BG10)," ",IF(Fran!BG10&gt;=75,Fran!BG10," "))</f>
        <v/>
      </c>
      <c r="P13" s="175" t="str">
        <f>IF(ISBLANK(Fran!BK10)," ",IF(Fran!BK10&gt;=75,Fran!BK10," "))</f>
        <v/>
      </c>
      <c r="Q13" s="175" t="str">
        <f>IF(ISBLANK(Fran!BO10)," ",IF(Fran!BO10&gt;=75,Fran!BO10," "))</f>
        <v/>
      </c>
      <c r="R13" s="175" t="str">
        <f>IF(ISBLANK(Fran!BV10)," ",IF(Fran!BV10&gt;=75,Fran!BV10," "))</f>
        <v/>
      </c>
      <c r="S13" s="175" t="str">
        <f>IF(ISBLANK(Fran!BZ10)," ",IF(Fran!BZ10&gt;=75,Fran!BZ10," "))</f>
        <v/>
      </c>
      <c r="T13" s="175" t="str">
        <f>IF(ISBLANK(Fran!CD10)," ",IF(Fran!CD10&gt;=75,Fran!CD10," "))</f>
        <v/>
      </c>
      <c r="U13" s="175" t="str">
        <f>IF(ISBLANK(Fran!CH10)," ",IF(Fran!CH10&gt;=75,Fran!CH10," "))</f>
        <v/>
      </c>
      <c r="V13" s="175" t="str">
        <f>IF(ISBLANK(Fran!CL10)," ",IF(Fran!CL10&gt;=75,Fran!CL10," "))</f>
        <v/>
      </c>
      <c r="W13" s="175" t="str">
        <f>IF(ISBLANK(Fran!CS10)," ",IF(Fran!CS10&gt;=75,Fran!CS10," "))</f>
        <v/>
      </c>
      <c r="X13" s="175" t="str">
        <f>IF(ISBLANK(Fran!CW10)," ",IF(Fran!CW10&gt;=75,Fran!CW10," "))</f>
        <v/>
      </c>
      <c r="Y13" s="175" t="str">
        <f>IF(ISBLANK(Fran!DA10)," ",IF(Fran!DA10&gt;=75,Fran!DA10," "))</f>
        <v/>
      </c>
      <c r="Z13" s="175" t="str">
        <f>IF(ISBLANK(Fran!DE10)," ",IF(Fran!DE10&gt;=75,Fran!DE10," "))</f>
        <v/>
      </c>
      <c r="AA13" s="175" t="str">
        <f>IF(ISBLANK(Fran!DI10)," ",IF(Fran!DI10&gt;=75,Fran!DI10," "))</f>
        <v/>
      </c>
      <c r="AB13" s="175" t="str">
        <f>IF(ISBLANK(Fran!DP10)," ",IF(Fran!DP10&gt;=75,Fran!DP10," "))</f>
        <v/>
      </c>
      <c r="AC13" s="175" t="str">
        <f>IF(ISBLANK(Fran!DT10)," ",IF(Fran!DT10&gt;=75,Fran!DT10," "))</f>
        <v/>
      </c>
      <c r="AD13" s="175" t="str">
        <f>IF(ISBLANK(Fran!DX10)," ",IF(Fran!DX10&gt;=75,Fran!DX10," "))</f>
        <v/>
      </c>
      <c r="AE13" s="268" t="str">
        <f>LEFT(Fran!$A10,1)&amp;LEFT(Fran!$B10,1)</f>
        <v/>
      </c>
      <c r="AF13" s="269"/>
      <c r="AG13" s="175" t="str">
        <f>IF(ISBLANK(Fran!EB10)," ",IF(Fran!EB10&gt;=75,Fran!EB10," "))</f>
        <v/>
      </c>
      <c r="AH13" s="175" t="str">
        <f>IF(ISBLANK(Fran!EF10)," ",IF(Fran!EF10&gt;=75,Fran!EF10," "))</f>
        <v/>
      </c>
      <c r="AI13" s="175" t="str">
        <f>IF(ISBLANK(Fran!EM10)," ",IF(Fran!EM10&gt;=75,Fran!EM10," "))</f>
        <v/>
      </c>
      <c r="AJ13" s="175" t="str">
        <f>IF(ISBLANK(Fran!EQ10)," ",IF(Fran!EQ10&gt;=75,Fran!EQ10," "))</f>
        <v/>
      </c>
      <c r="AK13" s="175" t="str">
        <f>IF(ISBLANK(Fran!EU10)," ",IF(Fran!EU10&gt;=75,Fran!EU10," "))</f>
        <v/>
      </c>
      <c r="AL13" s="175" t="str">
        <f>IF(ISBLANK(Fran!EY10)," ",IF(Fran!EY10&gt;=75,Fran!EY10," "))</f>
        <v/>
      </c>
      <c r="AM13" s="175" t="str">
        <f>IF(ISBLANK(Fran!FC10)," ",IF(Fran!FC10&gt;=75,Fran!FC10," "))</f>
        <v/>
      </c>
      <c r="AN13" s="175" t="str">
        <f>IF(ISBLANK(Fran!FJ10)," ",IF(Fran!FJ10&gt;=75,Fran!FJ10," "))</f>
        <v/>
      </c>
      <c r="AO13" s="175" t="str">
        <f>IF(ISBLANK(Fran!FN10)," ",IF(Fran!FN10&gt;=75,Fran!FN10," "))</f>
        <v/>
      </c>
      <c r="AP13" s="175" t="str">
        <f>IF(ISBLANK(Fran!FR10)," ",IF(Fran!FR10&gt;=75,Fran!FR10," "))</f>
        <v/>
      </c>
      <c r="AQ13" s="175" t="str">
        <f>IF(ISBLANK(Fran!FV10)," ",IF(Fran!FV10&gt;=75,Fran!FV10," "))</f>
        <v/>
      </c>
      <c r="AR13" s="175" t="str">
        <f>IF(ISBLANK(Fran!FZ10)," ",IF(Fran!FZ10&gt;=75,Fran!FZ10," "))</f>
        <v/>
      </c>
      <c r="AS13" s="175" t="str">
        <f>IF(ISBLANK(Fran!GG10)," ",IF(Fran!GG10&gt;=75,Fran!GG10," "))</f>
        <v/>
      </c>
      <c r="AT13" s="175" t="str">
        <f>IF(ISBLANK(Fran!GK10)," ",IF(Fran!GK10&gt;=75,Fran!GK10," "))</f>
        <v/>
      </c>
      <c r="AU13" s="175" t="str">
        <f>IF(ISBLANK(Fran!GO10)," ",IF(Fran!GO10&gt;=75,Fran!GO10," "))</f>
        <v/>
      </c>
      <c r="AV13" s="175" t="str">
        <f>IF(ISBLANK(Fran!GS10)," ",IF(Fran!GS10&gt;=75,Fran!GS10," "))</f>
        <v/>
      </c>
      <c r="AW13" s="175" t="str">
        <f>IF(ISBLANK(Fran!GW10)," ",IF(Fran!GW10&gt;=75,Fran!GW10," "))</f>
        <v/>
      </c>
      <c r="AX13" s="175" t="str">
        <f>IF(ISBLANK(Fran!HD10)," ",IF(Fran!HD10&gt;=75,Fran!HD10," "))</f>
        <v/>
      </c>
      <c r="AY13" s="175" t="str">
        <f>IF(ISBLANK(Fran!HH10)," ",IF(Fran!HH10&gt;=75,Fran!HH10," "))</f>
        <v/>
      </c>
      <c r="AZ13" s="175" t="str">
        <f>IF(ISBLANK(Fran!HL10)," ",IF(Fran!HL10&gt;=75,Fran!HL10," "))</f>
        <v/>
      </c>
      <c r="BA13" s="175" t="str">
        <f>IF(ISBLANK(Fran!HP10)," ",IF(Fran!HP10&gt;=75,Fran!HP10," "))</f>
        <v/>
      </c>
      <c r="BB13" s="175" t="str">
        <f>IF(ISBLANK(Fran!HT10)," ",IF(Fran!HT10&gt;=75,Fran!HT10," "))</f>
        <v/>
      </c>
      <c r="BC13" s="175" t="str">
        <f>IF(ISBLANK(Fran!IA10)," ",IF(Fran!IA10&gt;=75,Fran!IA10," "))</f>
        <v/>
      </c>
      <c r="BD13" s="175" t="str">
        <f>IF(ISBLANK(Fran!IE10)," ",IF(Fran!IE10&gt;=75,Fran!IE10," "))</f>
        <v/>
      </c>
      <c r="BE13" s="175" t="str">
        <f>IF(ISBLANK(Fran!II10)," ",IF(Fran!II10&gt;=75,Fran!II10," "))</f>
        <v/>
      </c>
      <c r="BF13" s="175" t="str">
        <f>IF(ISBLANK(Fran!IM10)," ",IF(Fran!IM10&gt;=75,Fran!IM10," "))</f>
        <v/>
      </c>
      <c r="BG13" s="175" t="str">
        <f>IF(ISBLANK(Fran!IQ10)," ",IF(Fran!IQ10&gt;=75,Fran!IQ10," "))</f>
        <v/>
      </c>
      <c r="BH13" s="175" t="str">
        <f>IF(ISBLANK(Fran!IX10)," ",IF(Fran!IX10&gt;=75,Fran!IX10," "))</f>
        <v/>
      </c>
      <c r="BI13" s="268" t="str">
        <f>LEFT(Fran!$A10,1)&amp;LEFT(Fran!$B10,1)</f>
        <v/>
      </c>
      <c r="BJ13" s="269"/>
      <c r="BK13" s="175" t="str">
        <f>IF(ISBLANK(Fran!JB10)," ",IF(Fran!JB10&gt;=75,Fran!JB10," "))</f>
        <v/>
      </c>
      <c r="BL13" s="175" t="str">
        <f>IF(ISBLANK(Fran!JF10)," ",IF(Fran!JF10&gt;=75,Fran!JF10," "))</f>
        <v/>
      </c>
      <c r="BM13" s="175" t="str">
        <f>IF(ISBLANK(Fran!JJ10)," ",IF(Fran!JJ10&gt;=75,Fran!JJ10," "))</f>
        <v/>
      </c>
      <c r="BN13" s="175" t="str">
        <f>IF(ISBLANK(Fran!JN10)," ",IF(Fran!JN10&gt;=75,Fran!JN10," "))</f>
        <v/>
      </c>
      <c r="BO13" s="175" t="str">
        <f>IF(ISBLANK(Fran!JU10)," ",IF(Fran!JU10&gt;=75,Fran!JU10," "))</f>
        <v/>
      </c>
      <c r="BP13" s="175" t="str">
        <f>IF(ISBLANK(Fran!JY10)," ",IF(Fran!JY10&gt;=75,Fran!JY10," "))</f>
        <v/>
      </c>
      <c r="BQ13" s="175" t="str">
        <f>IF(ISBLANK(Fran!KC10)," ",IF(Fran!KC10&gt;=75,Fran!KC10," "))</f>
        <v/>
      </c>
      <c r="BR13" s="175" t="str">
        <f>IF(ISBLANK(Fran!KG10)," ",IF(Fran!KG10&gt;=75,Fran!KG10," "))</f>
        <v/>
      </c>
      <c r="BS13" s="175" t="str">
        <f>IF(ISBLANK(Fran!KK10)," ",IF(Fran!KK10&gt;=75,Fran!KK10," "))</f>
        <v/>
      </c>
      <c r="BT13" s="175" t="str">
        <f>IF(ISBLANK(Fran!KR10)," ",IF(Fran!KR10&gt;=75,Fran!KR10," "))</f>
        <v/>
      </c>
      <c r="BU13" s="175" t="str">
        <f>IF(ISBLANK(Fran!KV10)," ",IF(Fran!KV10&gt;=75,Fran!KV10," "))</f>
        <v/>
      </c>
      <c r="BV13" s="175" t="str">
        <f>IF(ISBLANK(Fran!KZ10)," ",IF(Fran!KZ10&gt;=75,Fran!KZ10," "))</f>
        <v/>
      </c>
      <c r="BW13" s="175" t="str">
        <f>IF(ISBLANK(Fran!LD10)," ",IF(Fran!LD10&gt;=75,Fran!LD10," "))</f>
        <v/>
      </c>
      <c r="BX13" s="175" t="str">
        <f>IF(ISBLANK(Fran!LH10)," ",IF(Fran!LH10&gt;=75,Fran!LH10," "))</f>
        <v/>
      </c>
      <c r="BY13" s="175" t="str">
        <f>IF(ISBLANK(Fran!LO10)," ",IF(Fran!LO10&gt;=75,Fran!LO10," "))</f>
        <v/>
      </c>
    </row>
    <row r="14" spans="1:77" ht="20.100000000000001" customHeight="1">
      <c r="A14" s="270"/>
      <c r="B14" s="271"/>
      <c r="C14" s="177" t="str">
        <f>IF(ISBLANK(Fran!E10)," ",IF(Fran!E10&gt;=50,IF(Fran!E10&lt;75,Fran!E10," ")," "))</f>
        <v xml:space="preserve"> </v>
      </c>
      <c r="D14" s="177" t="str">
        <f>IF(ISBLANK(Fran!I10)," ",IF(Fran!I10&gt;=50,IF(Fran!I10&lt;75,Fran!I10," ")," "))</f>
        <v xml:space="preserve"> </v>
      </c>
      <c r="E14" s="177" t="str">
        <f>IF(ISBLANK(Fran!M10)," ",IF(Fran!M10&gt;=50,IF(Fran!M10&lt;75,Fran!M10," ")," "))</f>
        <v xml:space="preserve"> </v>
      </c>
      <c r="F14" s="177" t="str">
        <f>IF(ISBLANK(Fran!Q10)," ",IF(Fran!Q10&gt;=50,IF(Fran!Q10&lt;75,Fran!Q10," ")," "))</f>
        <v xml:space="preserve"> </v>
      </c>
      <c r="G14" s="177" t="str">
        <f>IF(ISBLANK(Fran!U10)," ",IF(Fran!U10&gt;=50,IF(Fran!U10&lt;75,Fran!U10," ")," "))</f>
        <v xml:space="preserve"> </v>
      </c>
      <c r="H14" s="177" t="str">
        <f>IF(ISBLANK(Fran!AB10)," ",IF(Fran!AB10&gt;=50,IF(Fran!AB10&lt;75,Fran!AB10," ")," "))</f>
        <v xml:space="preserve"> </v>
      </c>
      <c r="I14" s="177" t="str">
        <f>IF(ISBLANK(Fran!AF10)," ",IF(Fran!AF10&gt;=50,IF(Fran!AF10&lt;75,Fran!AF10," ")," "))</f>
        <v xml:space="preserve"> </v>
      </c>
      <c r="J14" s="177" t="str">
        <f>IF(ISBLANK(Fran!AJ10)," ",IF(Fran!AJ10&gt;=50,IF(Fran!AJ10&lt;75,Fran!AJ10," ")," "))</f>
        <v xml:space="preserve"> </v>
      </c>
      <c r="K14" s="177" t="str">
        <f>IF(ISBLANK(Fran!AN10)," ",IF(Fran!AN10&gt;=50,IF(Fran!AN10&lt;75,Fran!AN10," ")," "))</f>
        <v xml:space="preserve"> </v>
      </c>
      <c r="L14" s="177" t="str">
        <f>IF(ISBLANK(Fran!AR10)," ",IF(Fran!AR10&gt;=50,IF(Fran!AR10&lt;75,Fran!AR10," ")," "))</f>
        <v xml:space="preserve"> </v>
      </c>
      <c r="M14" s="177" t="str">
        <f>IF(ISBLANK(Fran!AY10)," ",IF(Fran!AY10&gt;=50,IF(Fran!AY10&lt;75,Fran!AY10," ")," "))</f>
        <v xml:space="preserve"> </v>
      </c>
      <c r="N14" s="177" t="str">
        <f>IF(ISBLANK(Fran!BC10)," ",IF(Fran!BC10&gt;=50,IF(Fran!BC10&lt;75,Fran!BC10," ")," "))</f>
        <v xml:space="preserve"> </v>
      </c>
      <c r="O14" s="177" t="str">
        <f>IF(ISBLANK(Fran!BG10)," ",IF(Fran!BG10&gt;=50,IF(Fran!BG10&lt;75,Fran!BG10," ")," "))</f>
        <v xml:space="preserve"> </v>
      </c>
      <c r="P14" s="177" t="str">
        <f>IF(ISBLANK(Fran!BK10)," ",IF(Fran!BK10&gt;=50,IF(Fran!BK10&lt;75,Fran!BK10," ")," "))</f>
        <v xml:space="preserve"> </v>
      </c>
      <c r="Q14" s="177" t="str">
        <f>IF(ISBLANK(Fran!BO10)," ",IF(Fran!BO10&gt;=50,IF(Fran!BO10&lt;75,Fran!BO10," ")," "))</f>
        <v xml:space="preserve"> </v>
      </c>
      <c r="R14" s="177" t="str">
        <f>IF(ISBLANK(Fran!BV10)," ",IF(Fran!BV10&gt;=50,IF(Fran!BV10&lt;75,Fran!BV10," ")," "))</f>
        <v xml:space="preserve"> </v>
      </c>
      <c r="S14" s="177" t="str">
        <f>IF(ISBLANK(Fran!BZ10)," ",IF(Fran!BZ10&gt;=50,IF(Fran!BZ10&lt;75,Fran!BZ10," ")," "))</f>
        <v xml:space="preserve"> </v>
      </c>
      <c r="T14" s="177" t="str">
        <f>IF(ISBLANK(Fran!CD10)," ",IF(Fran!CD10&gt;=50,IF(Fran!CD10&lt;75,Fran!CD10," ")," "))</f>
        <v xml:space="preserve"> </v>
      </c>
      <c r="U14" s="177" t="str">
        <f>IF(ISBLANK(Fran!CH10)," ",IF(Fran!CH10&gt;=50,IF(Fran!CH10&lt;75,Fran!CH10," ")," "))</f>
        <v xml:space="preserve"> </v>
      </c>
      <c r="V14" s="177" t="str">
        <f>IF(ISBLANK(Fran!CL10)," ",IF(Fran!CL10&gt;=50,IF(Fran!CL10&lt;75,Fran!CL10," ")," "))</f>
        <v xml:space="preserve"> </v>
      </c>
      <c r="W14" s="177" t="str">
        <f>IF(ISBLANK(Fran!CS10)," ",IF(Fran!CS10&gt;=50,IF(Fran!CS10&lt;75,Fran!CS10," ")," "))</f>
        <v xml:space="preserve"> </v>
      </c>
      <c r="X14" s="177" t="str">
        <f>IF(ISBLANK(Fran!CW10)," ",IF(Fran!CW10&gt;=50,IF(Fran!CW10&lt;75,Fran!CW10," ")," "))</f>
        <v xml:space="preserve"> </v>
      </c>
      <c r="Y14" s="177" t="str">
        <f>IF(ISBLANK(Fran!DA10)," ",IF(Fran!DA10&gt;=50,IF(Fran!DA10&lt;75,Fran!DA10," ")," "))</f>
        <v xml:space="preserve"> </v>
      </c>
      <c r="Z14" s="177" t="str">
        <f>IF(ISBLANK(Fran!DE10)," ",IF(Fran!DE10&gt;=50,IF(Fran!DE10&lt;75,Fran!DE10," ")," "))</f>
        <v xml:space="preserve"> </v>
      </c>
      <c r="AA14" s="177" t="str">
        <f>IF(ISBLANK(Fran!DI10)," ",IF(Fran!DI10&gt;=50,IF(Fran!DI10&lt;75,Fran!DI10," ")," "))</f>
        <v xml:space="preserve"> </v>
      </c>
      <c r="AB14" s="177" t="str">
        <f>IF(ISBLANK(Fran!DP10)," ",IF(Fran!DP10&gt;=50,IF(Fran!DP10&lt;75,Fran!DP10," ")," "))</f>
        <v xml:space="preserve"> </v>
      </c>
      <c r="AC14" s="177" t="str">
        <f>IF(ISBLANK(Fran!DT10)," ",IF(Fran!DT10&gt;=50,IF(Fran!DT10&lt;75,Fran!DT10," ")," "))</f>
        <v xml:space="preserve"> </v>
      </c>
      <c r="AD14" s="177" t="str">
        <f>IF(ISBLANK(Fran!DX10)," ",IF(Fran!DX10&gt;=50,IF(Fran!DX10&lt;75,Fran!DX10," ")," "))</f>
        <v xml:space="preserve"> </v>
      </c>
      <c r="AE14" s="270"/>
      <c r="AF14" s="271"/>
      <c r="AG14" s="177" t="str">
        <f>IF(ISBLANK(Fran!EB10)," ",IF(Fran!EB10&gt;=50,IF(Fran!EB10&lt;75,Fran!EB10," ")," "))</f>
        <v xml:space="preserve"> </v>
      </c>
      <c r="AH14" s="177" t="str">
        <f>IF(ISBLANK(Fran!EF10)," ",IF(Fran!EF10&gt;=50,IF(Fran!EF10&lt;75,Fran!EF10," ")," "))</f>
        <v xml:space="preserve"> </v>
      </c>
      <c r="AI14" s="177" t="str">
        <f>IF(ISBLANK(Fran!EM10)," ",IF(Fran!EM10&gt;=50,IF(Fran!EM10&lt;75,Fran!EM10," ")," "))</f>
        <v xml:space="preserve"> </v>
      </c>
      <c r="AJ14" s="177" t="str">
        <f>IF(ISBLANK(Fran!EQ10)," ",IF(Fran!EQ10&gt;=50,IF(Fran!EQ10&lt;75,Fran!EQ10," ")," "))</f>
        <v xml:space="preserve"> </v>
      </c>
      <c r="AK14" s="177" t="str">
        <f>IF(ISBLANK(Fran!EU10)," ",IF(Fran!EU10&gt;=50,IF(Fran!EU10&lt;75,Fran!EU10," ")," "))</f>
        <v xml:space="preserve"> </v>
      </c>
      <c r="AL14" s="177" t="str">
        <f>IF(ISBLANK(Fran!EY10)," ",IF(Fran!EY10&gt;=50,IF(Fran!EY10&lt;75,Fran!EY10," ")," "))</f>
        <v xml:space="preserve"> </v>
      </c>
      <c r="AM14" s="177" t="str">
        <f>IF(ISBLANK(Fran!FC10)," ",IF(Fran!FC10&gt;=50,IF(Fran!FC10&lt;75,Fran!FC10," ")," "))</f>
        <v xml:space="preserve"> </v>
      </c>
      <c r="AN14" s="177" t="str">
        <f>IF(ISBLANK(Fran!FJ10)," ",IF(Fran!FJ10&gt;=50,IF(Fran!FJ10&lt;75,Fran!FJ10," ")," "))</f>
        <v xml:space="preserve"> </v>
      </c>
      <c r="AO14" s="177" t="str">
        <f>IF(ISBLANK(Fran!FN10)," ",IF(Fran!FN10&gt;=50,IF(Fran!FN10&lt;75,Fran!FN10," ")," "))</f>
        <v xml:space="preserve"> </v>
      </c>
      <c r="AP14" s="177" t="str">
        <f>IF(ISBLANK(Fran!FR10)," ",IF(Fran!FR10&gt;=50,IF(Fran!FR10&lt;75,Fran!FR10," ")," "))</f>
        <v xml:space="preserve"> </v>
      </c>
      <c r="AQ14" s="177" t="str">
        <f>IF(ISBLANK(Fran!FV10)," ",IF(Fran!FV10&gt;=50,IF(Fran!FV10&lt;75,Fran!FV10," ")," "))</f>
        <v xml:space="preserve"> </v>
      </c>
      <c r="AR14" s="177" t="str">
        <f>IF(ISBLANK(Fran!FZ10)," ",IF(Fran!FZ10&gt;=50,IF(Fran!FZ10&lt;75,Fran!FZ10," ")," "))</f>
        <v xml:space="preserve"> </v>
      </c>
      <c r="AS14" s="177" t="str">
        <f>IF(ISBLANK(Fran!GG10)," ",IF(Fran!GG10&gt;=50,IF(Fran!GG10&lt;75,Fran!GG10," ")," "))</f>
        <v xml:space="preserve"> </v>
      </c>
      <c r="AT14" s="177" t="str">
        <f>IF(ISBLANK(Fran!GK10)," ",IF(Fran!GK10&gt;=50,IF(Fran!GK10&lt;75,Fran!GK10," ")," "))</f>
        <v xml:space="preserve"> </v>
      </c>
      <c r="AU14" s="177" t="str">
        <f>IF(ISBLANK(Fran!GO10)," ",IF(Fran!GO10&gt;=50,IF(Fran!GO10&lt;75,Fran!GO10," ")," "))</f>
        <v xml:space="preserve"> </v>
      </c>
      <c r="AV14" s="177" t="str">
        <f>IF(ISBLANK(Fran!GS10)," ",IF(Fran!GS10&gt;=50,IF(Fran!GS10&lt;75,Fran!GS10," ")," "))</f>
        <v xml:space="preserve"> </v>
      </c>
      <c r="AW14" s="177" t="str">
        <f>IF(ISBLANK(Fran!GW10)," ",IF(Fran!GW10&gt;=50,IF(Fran!GW10&lt;75,Fran!GW10," ")," "))</f>
        <v xml:space="preserve"> </v>
      </c>
      <c r="AX14" s="177" t="str">
        <f>IF(ISBLANK(Fran!HD10)," ",IF(Fran!HD10&gt;=50,IF(Fran!HD10&lt;75,Fran!HD10," ")," "))</f>
        <v xml:space="preserve"> </v>
      </c>
      <c r="AY14" s="177" t="str">
        <f>IF(ISBLANK(Fran!HH10)," ",IF(Fran!HH10&gt;=50,IF(Fran!HH10&lt;75,Fran!HH10," ")," "))</f>
        <v xml:space="preserve"> </v>
      </c>
      <c r="AZ14" s="177" t="str">
        <f>IF(ISBLANK(Fran!HL10)," ",IF(Fran!HL10&gt;=50,IF(Fran!HL10&lt;75,Fran!HL10," ")," "))</f>
        <v xml:space="preserve"> </v>
      </c>
      <c r="BA14" s="177" t="str">
        <f>IF(ISBLANK(Fran!HP10)," ",IF(Fran!HP10&gt;=50,IF(Fran!HP10&lt;75,Fran!HP10," ")," "))</f>
        <v xml:space="preserve"> </v>
      </c>
      <c r="BB14" s="177" t="str">
        <f>IF(ISBLANK(Fran!HT10)," ",IF(Fran!HT10&gt;=50,IF(Fran!HT10&lt;75,Fran!HT10," ")," "))</f>
        <v xml:space="preserve"> </v>
      </c>
      <c r="BC14" s="177" t="str">
        <f>IF(ISBLANK(Fran!IA10)," ",IF(Fran!IA10&gt;=50,IF(Fran!IA10&lt;75,Fran!IA10," ")," "))</f>
        <v xml:space="preserve"> </v>
      </c>
      <c r="BD14" s="177" t="str">
        <f>IF(ISBLANK(Fran!IE10)," ",IF(Fran!IE10&gt;=50,IF(Fran!IE10&lt;75,Fran!IE10," ")," "))</f>
        <v xml:space="preserve"> </v>
      </c>
      <c r="BE14" s="177" t="str">
        <f>IF(ISBLANK(Fran!II10)," ",IF(Fran!II10&gt;=50,IF(Fran!II10&lt;75,Fran!II10," ")," "))</f>
        <v xml:space="preserve"> </v>
      </c>
      <c r="BF14" s="177" t="str">
        <f>IF(ISBLANK(Fran!IM10)," ",IF(Fran!IM10&gt;=50,IF(Fran!IM10&lt;75,Fran!IM10," ")," "))</f>
        <v xml:space="preserve"> </v>
      </c>
      <c r="BG14" s="177" t="str">
        <f>IF(ISBLANK(Fran!IQ10)," ",IF(Fran!IQ10&gt;=50,IF(Fran!IQ10&lt;75,Fran!IQ10," ")," "))</f>
        <v xml:space="preserve"> </v>
      </c>
      <c r="BH14" s="177" t="str">
        <f>IF(ISBLANK(Fran!IX10)," ",IF(Fran!IX10&gt;=50,IF(Fran!IX10&lt;75,Fran!IX10," ")," "))</f>
        <v xml:space="preserve"> </v>
      </c>
      <c r="BI14" s="270"/>
      <c r="BJ14" s="271"/>
      <c r="BK14" s="177" t="str">
        <f>IF(ISBLANK(Fran!JB10)," ",IF(Fran!JB10&gt;=50,IF(Fran!JB10&lt;75,Fran!JB10," ")," "))</f>
        <v xml:space="preserve"> </v>
      </c>
      <c r="BL14" s="177" t="str">
        <f>IF(ISBLANK(Fran!JF10)," ",IF(Fran!JF10&gt;=50,IF(Fran!JF10&lt;75,Fran!JF10," ")," "))</f>
        <v xml:space="preserve"> </v>
      </c>
      <c r="BM14" s="177" t="str">
        <f>IF(ISBLANK(Fran!JJ10)," ",IF(Fran!JJ10&gt;=50,IF(Fran!JJ10&lt;75,Fran!JJ10," ")," "))</f>
        <v xml:space="preserve"> </v>
      </c>
      <c r="BN14" s="177" t="str">
        <f>IF(ISBLANK(Fran!JN10)," ",IF(Fran!JN10&gt;=50,IF(Fran!JN10&lt;75,Fran!JN10," ")," "))</f>
        <v xml:space="preserve"> </v>
      </c>
      <c r="BO14" s="177" t="str">
        <f>IF(ISBLANK(Fran!JU10)," ",IF(Fran!JU10&gt;=50,IF(Fran!JU10&lt;75,Fran!JU10," ")," "))</f>
        <v xml:space="preserve"> </v>
      </c>
      <c r="BP14" s="177" t="str">
        <f>IF(ISBLANK(Fran!JY10)," ",IF(Fran!JY10&gt;=50,IF(Fran!JY10&lt;75,Fran!JY10," ")," "))</f>
        <v xml:space="preserve"> </v>
      </c>
      <c r="BQ14" s="177" t="str">
        <f>IF(ISBLANK(Fran!KC10)," ",IF(Fran!KC10&gt;=50,IF(Fran!KC10&lt;75,Fran!KC10," ")," "))</f>
        <v xml:space="preserve"> </v>
      </c>
      <c r="BR14" s="177" t="str">
        <f>IF(ISBLANK(Fran!KG10)," ",IF(Fran!KG10&gt;=50,IF(Fran!KG10&lt;75,Fran!KG10," ")," "))</f>
        <v xml:space="preserve"> </v>
      </c>
      <c r="BS14" s="177" t="str">
        <f>IF(ISBLANK(Fran!KK10)," ",IF(Fran!KK10&gt;=50,IF(Fran!KK10&lt;75,Fran!KK10," ")," "))</f>
        <v xml:space="preserve"> </v>
      </c>
      <c r="BT14" s="177" t="str">
        <f>IF(ISBLANK(Fran!KR10)," ",IF(Fran!KR10&gt;=50,IF(Fran!KR10&lt;75,Fran!KR10," ")," "))</f>
        <v xml:space="preserve"> </v>
      </c>
      <c r="BU14" s="177" t="str">
        <f>IF(ISBLANK(Fran!KV10)," ",IF(Fran!KV10&gt;=50,IF(Fran!KV10&lt;75,Fran!KV10," ")," "))</f>
        <v xml:space="preserve"> </v>
      </c>
      <c r="BV14" s="177" t="str">
        <f>IF(ISBLANK(Fran!KZ10)," ",IF(Fran!KZ10&gt;=50,IF(Fran!KZ10&lt;75,Fran!KZ10," ")," "))</f>
        <v xml:space="preserve"> </v>
      </c>
      <c r="BW14" s="177" t="str">
        <f>IF(ISBLANK(Fran!LD10)," ",IF(Fran!LD10&gt;=50,IF(Fran!LD10&lt;75,Fran!LD10," ")," "))</f>
        <v xml:space="preserve"> </v>
      </c>
      <c r="BX14" s="177" t="str">
        <f>IF(ISBLANK(Fran!LH10)," ",IF(Fran!LH10&gt;=50,IF(Fran!LH10&lt;75,Fran!LH10," ")," "))</f>
        <v xml:space="preserve"> </v>
      </c>
      <c r="BY14" s="177" t="str">
        <f>IF(ISBLANK(Fran!LO10)," ",IF(Fran!LO10&gt;=50,IF(Fran!LO10&lt;75,Fran!LO10," ")," "))</f>
        <v xml:space="preserve"> </v>
      </c>
    </row>
    <row r="15" spans="1:77" ht="20.100000000000001" customHeight="1" thickBot="1">
      <c r="A15" s="272"/>
      <c r="B15" s="273"/>
      <c r="C15" s="179" t="str">
        <f>IF(ISBLANK(Fran!E10)," ",IF(Fran!E10&lt;50,Fran!E10," "))</f>
        <v xml:space="preserve"> </v>
      </c>
      <c r="D15" s="179" t="str">
        <f>IF(ISBLANK(Fran!I10)," ",IF(Fran!I10&lt;50,Fran!I10," "))</f>
        <v xml:space="preserve"> </v>
      </c>
      <c r="E15" s="179" t="str">
        <f>IF(ISBLANK(Fran!M10)," ",IF(Fran!M10&lt;50,Fran!M10," "))</f>
        <v xml:space="preserve"> </v>
      </c>
      <c r="F15" s="179" t="str">
        <f>IF(ISBLANK(Fran!Q10)," ",IF(Fran!Q10&lt;50,Fran!Q10," "))</f>
        <v xml:space="preserve"> </v>
      </c>
      <c r="G15" s="179" t="str">
        <f>IF(ISBLANK(Fran!U10)," ",IF(Fran!U10&lt;50,Fran!U10," "))</f>
        <v xml:space="preserve"> </v>
      </c>
      <c r="H15" s="179" t="str">
        <f>IF(ISBLANK(Fran!AB10)," ",IF(Fran!AB10&lt;50,Fran!AB10," "))</f>
        <v xml:space="preserve"> </v>
      </c>
      <c r="I15" s="179" t="str">
        <f>IF(ISBLANK(Fran!AF10)," ",IF(Fran!AF10&lt;50,Fran!AF10," "))</f>
        <v xml:space="preserve"> </v>
      </c>
      <c r="J15" s="179" t="str">
        <f>IF(ISBLANK(Fran!AJ10)," ",IF(Fran!AJ10&lt;50,Fran!AJ10," "))</f>
        <v xml:space="preserve"> </v>
      </c>
      <c r="K15" s="179" t="str">
        <f>IF(ISBLANK(Fran!AN10)," ",IF(Fran!AN10&lt;50,Fran!AN10," "))</f>
        <v xml:space="preserve"> </v>
      </c>
      <c r="L15" s="179" t="str">
        <f>IF(ISBLANK(Fran!AR10)," ",IF(Fran!AR10&lt;50,Fran!AR10," "))</f>
        <v xml:space="preserve"> </v>
      </c>
      <c r="M15" s="179" t="str">
        <f>IF(ISBLANK(Fran!AY10)," ",IF(Fran!AY10&lt;50,Fran!AY10," "))</f>
        <v xml:space="preserve"> </v>
      </c>
      <c r="N15" s="179" t="str">
        <f>IF(ISBLANK(Fran!BC10)," ",IF(Fran!BC10&lt;50,Fran!BC10," "))</f>
        <v xml:space="preserve"> </v>
      </c>
      <c r="O15" s="179" t="str">
        <f>IF(ISBLANK(Fran!BG10)," ",IF(Fran!BG10&lt;50,Fran!BG10," "))</f>
        <v xml:space="preserve"> </v>
      </c>
      <c r="P15" s="179" t="str">
        <f>IF(ISBLANK(Fran!BK10)," ",IF(Fran!BK10&lt;50,Fran!BK10," "))</f>
        <v xml:space="preserve"> </v>
      </c>
      <c r="Q15" s="179" t="str">
        <f>IF(ISBLANK(Fran!BO10)," ",IF(Fran!BO10&lt;50,Fran!BO10," "))</f>
        <v xml:space="preserve"> </v>
      </c>
      <c r="R15" s="179" t="str">
        <f>IF(ISBLANK(Fran!BV10)," ",IF(Fran!BV10&lt;50,Fran!BV10," "))</f>
        <v xml:space="preserve"> </v>
      </c>
      <c r="S15" s="179" t="str">
        <f>IF(ISBLANK(Fran!BZ10)," ",IF(Fran!BZ10&lt;50,Fran!BZ10," "))</f>
        <v xml:space="preserve"> </v>
      </c>
      <c r="T15" s="179" t="str">
        <f>IF(ISBLANK(Fran!CD10)," ",IF(Fran!CD10&lt;50,Fran!CD10," "))</f>
        <v xml:space="preserve"> </v>
      </c>
      <c r="U15" s="179" t="str">
        <f>IF(ISBLANK(Fran!CH10)," ",IF(Fran!CH10&lt;50,Fran!CH10," "))</f>
        <v xml:space="preserve"> </v>
      </c>
      <c r="V15" s="179" t="str">
        <f>IF(ISBLANK(Fran!CL10)," ",IF(Fran!CL10&lt;50,Fran!CL10," "))</f>
        <v xml:space="preserve"> </v>
      </c>
      <c r="W15" s="179" t="str">
        <f>IF(ISBLANK(Fran!CS10)," ",IF(Fran!CS10&lt;50,Fran!CS10," "))</f>
        <v xml:space="preserve"> </v>
      </c>
      <c r="X15" s="179" t="str">
        <f>IF(ISBLANK(Fran!CW10)," ",IF(Fran!CW10&lt;50,Fran!CW10," "))</f>
        <v xml:space="preserve"> </v>
      </c>
      <c r="Y15" s="179" t="str">
        <f>IF(ISBLANK(Fran!DA10)," ",IF(Fran!DA10&lt;50,Fran!DA10," "))</f>
        <v xml:space="preserve"> </v>
      </c>
      <c r="Z15" s="179" t="str">
        <f>IF(ISBLANK(Fran!DE10)," ",IF(Fran!DE10&lt;50,Fran!DE10," "))</f>
        <v xml:space="preserve"> </v>
      </c>
      <c r="AA15" s="179" t="str">
        <f>IF(ISBLANK(Fran!DI10)," ",IF(Fran!DI10&lt;50,Fran!DI10," "))</f>
        <v xml:space="preserve"> </v>
      </c>
      <c r="AB15" s="179" t="str">
        <f>IF(ISBLANK(Fran!DP10)," ",IF(Fran!DP10&lt;50,Fran!DP10," "))</f>
        <v xml:space="preserve"> </v>
      </c>
      <c r="AC15" s="179" t="str">
        <f>IF(ISBLANK(Fran!DT10)," ",IF(Fran!DT10&lt;50,Fran!DT10," "))</f>
        <v xml:space="preserve"> </v>
      </c>
      <c r="AD15" s="179" t="str">
        <f>IF(ISBLANK(Fran!DX10)," ",IF(Fran!DX10&lt;50,Fran!DX10," "))</f>
        <v xml:space="preserve"> </v>
      </c>
      <c r="AE15" s="272"/>
      <c r="AF15" s="273"/>
      <c r="AG15" s="179" t="str">
        <f>IF(ISBLANK(Fran!EB10)," ",IF(Fran!EB10&lt;50,Fran!EB10," "))</f>
        <v xml:space="preserve"> </v>
      </c>
      <c r="AH15" s="179" t="str">
        <f>IF(ISBLANK(Fran!EF10)," ",IF(Fran!EF10&lt;50,Fran!EF10," "))</f>
        <v xml:space="preserve"> </v>
      </c>
      <c r="AI15" s="179" t="str">
        <f>IF(ISBLANK(Fran!EM10)," ",IF(Fran!EM10&lt;50,Fran!EM10," "))</f>
        <v xml:space="preserve"> </v>
      </c>
      <c r="AJ15" s="179" t="str">
        <f>IF(ISBLANK(Fran!EQ10)," ",IF(Fran!EQ10&lt;50,Fran!EQ10," "))</f>
        <v xml:space="preserve"> </v>
      </c>
      <c r="AK15" s="179" t="str">
        <f>IF(ISBLANK(Fran!EU10)," ",IF(Fran!EU10&lt;50,Fran!EU10," "))</f>
        <v xml:space="preserve"> </v>
      </c>
      <c r="AL15" s="179" t="str">
        <f>IF(ISBLANK(Fran!EY10)," ",IF(Fran!EY10&lt;50,Fran!EY10," "))</f>
        <v xml:space="preserve"> </v>
      </c>
      <c r="AM15" s="179" t="str">
        <f>IF(ISBLANK(Fran!FC10)," ",IF(Fran!FC10&lt;50,Fran!FC10," "))</f>
        <v xml:space="preserve"> </v>
      </c>
      <c r="AN15" s="179" t="str">
        <f>IF(ISBLANK(Fran!FJ10)," ",IF(Fran!FJ10&lt;50,Fran!FJ10," "))</f>
        <v xml:space="preserve"> </v>
      </c>
      <c r="AO15" s="179" t="str">
        <f>IF(ISBLANK(Fran!FN10)," ",IF(Fran!FN10&lt;50,Fran!FN10," "))</f>
        <v xml:space="preserve"> </v>
      </c>
      <c r="AP15" s="179" t="str">
        <f>IF(ISBLANK(Fran!FR10)," ",IF(Fran!FR10&lt;50,Fran!FR10," "))</f>
        <v xml:space="preserve"> </v>
      </c>
      <c r="AQ15" s="179" t="str">
        <f>IF(ISBLANK(Fran!FV10)," ",IF(Fran!FV10&lt;50,Fran!FV10," "))</f>
        <v xml:space="preserve"> </v>
      </c>
      <c r="AR15" s="179" t="str">
        <f>IF(ISBLANK(Fran!FZ10)," ",IF(Fran!FZ10&lt;50,Fran!FZ10," "))</f>
        <v xml:space="preserve"> </v>
      </c>
      <c r="AS15" s="179" t="str">
        <f>IF(ISBLANK(Fran!GG10)," ",IF(Fran!GG10&lt;50,Fran!GG10," "))</f>
        <v xml:space="preserve"> </v>
      </c>
      <c r="AT15" s="179" t="str">
        <f>IF(ISBLANK(Fran!GK10)," ",IF(Fran!GK10&lt;50,Fran!GK10," "))</f>
        <v xml:space="preserve"> </v>
      </c>
      <c r="AU15" s="179" t="str">
        <f>IF(ISBLANK(Fran!GO10)," ",IF(Fran!GO10&lt;50,Fran!GO10," "))</f>
        <v xml:space="preserve"> </v>
      </c>
      <c r="AV15" s="179" t="str">
        <f>IF(ISBLANK(Fran!GS10)," ",IF(Fran!GS10&lt;50,Fran!GS10," "))</f>
        <v xml:space="preserve"> </v>
      </c>
      <c r="AW15" s="179" t="str">
        <f>IF(ISBLANK(Fran!GW10)," ",IF(Fran!GW10&lt;50,Fran!GW10," "))</f>
        <v xml:space="preserve"> </v>
      </c>
      <c r="AX15" s="179" t="str">
        <f>IF(ISBLANK(Fran!HD10)," ",IF(Fran!HD10&lt;50,Fran!HD10," "))</f>
        <v xml:space="preserve"> </v>
      </c>
      <c r="AY15" s="179" t="str">
        <f>IF(ISBLANK(Fran!HH10)," ",IF(Fran!HH10&lt;50,Fran!HH10," "))</f>
        <v xml:space="preserve"> </v>
      </c>
      <c r="AZ15" s="179" t="str">
        <f>IF(ISBLANK(Fran!HL10)," ",IF(Fran!HL10&lt;50,Fran!HL10," "))</f>
        <v xml:space="preserve"> </v>
      </c>
      <c r="BA15" s="179" t="str">
        <f>IF(ISBLANK(Fran!HP10)," ",IF(Fran!HP10&lt;50,Fran!HP10," "))</f>
        <v xml:space="preserve"> </v>
      </c>
      <c r="BB15" s="179" t="str">
        <f>IF(ISBLANK(Fran!HT10)," ",IF(Fran!HT10&lt;50,Fran!HT10," "))</f>
        <v xml:space="preserve"> </v>
      </c>
      <c r="BC15" s="179" t="str">
        <f>IF(ISBLANK(Fran!IA10)," ",IF(Fran!IA10&lt;50,Fran!IA10," "))</f>
        <v xml:space="preserve"> </v>
      </c>
      <c r="BD15" s="179" t="str">
        <f>IF(ISBLANK(Fran!IE10)," ",IF(Fran!IE10&lt;50,Fran!IE10," "))</f>
        <v xml:space="preserve"> </v>
      </c>
      <c r="BE15" s="179" t="str">
        <f>IF(ISBLANK(Fran!II10)," ",IF(Fran!II10&lt;50,Fran!II10," "))</f>
        <v xml:space="preserve"> </v>
      </c>
      <c r="BF15" s="179" t="str">
        <f>IF(ISBLANK(Fran!IM10)," ",IF(Fran!IM10&lt;50,Fran!IM10," "))</f>
        <v xml:space="preserve"> </v>
      </c>
      <c r="BG15" s="179" t="str">
        <f>IF(ISBLANK(Fran!IQ10)," ",IF(Fran!IQ10&lt;50,Fran!IQ10," "))</f>
        <v xml:space="preserve"> </v>
      </c>
      <c r="BH15" s="179" t="str">
        <f>IF(ISBLANK(Fran!IX10)," ",IF(Fran!IX10&lt;50,Fran!IX10," "))</f>
        <v xml:space="preserve"> </v>
      </c>
      <c r="BI15" s="272"/>
      <c r="BJ15" s="273"/>
      <c r="BK15" s="179" t="str">
        <f>IF(ISBLANK(Fran!JB10)," ",IF(Fran!JB10&lt;50,Fran!JB10," "))</f>
        <v xml:space="preserve"> </v>
      </c>
      <c r="BL15" s="179" t="str">
        <f>IF(ISBLANK(Fran!JF10)," ",IF(Fran!JF10&lt;50,Fran!JF10," "))</f>
        <v xml:space="preserve"> </v>
      </c>
      <c r="BM15" s="179" t="str">
        <f>IF(ISBLANK(Fran!JJ10)," ",IF(Fran!JJ10&lt;50,Fran!JJ10," "))</f>
        <v xml:space="preserve"> </v>
      </c>
      <c r="BN15" s="179" t="str">
        <f>IF(ISBLANK(Fran!JN10)," ",IF(Fran!JN10&lt;50,Fran!JN10," "))</f>
        <v xml:space="preserve"> </v>
      </c>
      <c r="BO15" s="179" t="str">
        <f>IF(ISBLANK(Fran!JU10)," ",IF(Fran!JU10&lt;50,Fran!JU10," "))</f>
        <v xml:space="preserve"> </v>
      </c>
      <c r="BP15" s="179" t="str">
        <f>IF(ISBLANK(Fran!JY10)," ",IF(Fran!JY10&lt;50,Fran!JY10," "))</f>
        <v xml:space="preserve"> </v>
      </c>
      <c r="BQ15" s="179" t="str">
        <f>IF(ISBLANK(Fran!KC10)," ",IF(Fran!KC10&lt;50,Fran!KC10," "))</f>
        <v xml:space="preserve"> </v>
      </c>
      <c r="BR15" s="179" t="str">
        <f>IF(ISBLANK(Fran!KG10)," ",IF(Fran!KG10&lt;50,Fran!KG10," "))</f>
        <v xml:space="preserve"> </v>
      </c>
      <c r="BS15" s="179" t="str">
        <f>IF(ISBLANK(Fran!KK10)," ",IF(Fran!KK10&lt;50,Fran!KK10," "))</f>
        <v xml:space="preserve"> </v>
      </c>
      <c r="BT15" s="179" t="str">
        <f>IF(ISBLANK(Fran!KR10)," ",IF(Fran!KR10&lt;50,Fran!KR10," "))</f>
        <v xml:space="preserve"> </v>
      </c>
      <c r="BU15" s="179" t="str">
        <f>IF(ISBLANK(Fran!KV10)," ",IF(Fran!KV10&lt;50,Fran!KV10," "))</f>
        <v xml:space="preserve"> </v>
      </c>
      <c r="BV15" s="179" t="str">
        <f>IF(ISBLANK(Fran!KZ10)," ",IF(Fran!KZ10&lt;50,Fran!KZ10," "))</f>
        <v xml:space="preserve"> </v>
      </c>
      <c r="BW15" s="179" t="str">
        <f>IF(ISBLANK(Fran!LD10)," ",IF(Fran!LD10&lt;50,Fran!LD10," "))</f>
        <v xml:space="preserve"> </v>
      </c>
      <c r="BX15" s="179" t="str">
        <f>IF(ISBLANK(Fran!LH10)," ",IF(Fran!LH10&lt;50,Fran!LH10," "))</f>
        <v xml:space="preserve"> </v>
      </c>
      <c r="BY15" s="179" t="str">
        <f>IF(ISBLANK(Fran!LO10)," ",IF(Fran!LO10&lt;50,Fran!LO10," "))</f>
        <v xml:space="preserve"> </v>
      </c>
    </row>
    <row r="16" spans="1:77" ht="20.100000000000001" customHeight="1">
      <c r="A16" s="268" t="str">
        <f>LEFT(Fran!$A9,1)&amp;LEFT(Fran!$B9,1)</f>
        <v/>
      </c>
      <c r="B16" s="269"/>
      <c r="C16" s="175" t="str">
        <f>IF(ISBLANK(Fran!E9)," ",IF(Fran!E9&gt;=75,Fran!E9," "))</f>
        <v/>
      </c>
      <c r="D16" s="175" t="str">
        <f>IF(ISBLANK(Fran!I9)," ",IF(Fran!I9&gt;=75,Fran!I9," "))</f>
        <v/>
      </c>
      <c r="E16" s="175" t="str">
        <f>IF(ISBLANK(Fran!M9)," ",IF(Fran!M9&gt;=75,Fran!M9," "))</f>
        <v/>
      </c>
      <c r="F16" s="175" t="str">
        <f>IF(ISBLANK(Fran!Q9)," ",IF(Fran!Q9&gt;=75,Fran!Q9," "))</f>
        <v/>
      </c>
      <c r="G16" s="175" t="str">
        <f>IF(ISBLANK(Fran!U9)," ",IF(Fran!U9&gt;=75,Fran!U9," "))</f>
        <v/>
      </c>
      <c r="H16" s="175" t="str">
        <f>IF(ISBLANK(Fran!AB9)," ",IF(Fran!AB9&gt;=75,Fran!AB9," "))</f>
        <v/>
      </c>
      <c r="I16" s="175" t="str">
        <f>IF(ISBLANK(Fran!AF9)," ",IF(Fran!AF9&gt;=75,Fran!AF9," "))</f>
        <v/>
      </c>
      <c r="J16" s="175" t="str">
        <f>IF(ISBLANK(Fran!AJ9)," ",IF(Fran!AJ9&gt;=75,Fran!AJ9," "))</f>
        <v/>
      </c>
      <c r="K16" s="175" t="str">
        <f>IF(ISBLANK(Fran!AN9)," ",IF(Fran!AN9&gt;=75,Fran!AN9," "))</f>
        <v/>
      </c>
      <c r="L16" s="175" t="str">
        <f>IF(ISBLANK(Fran!AR9)," ",IF(Fran!AR9&gt;=75,Fran!AR9," "))</f>
        <v/>
      </c>
      <c r="M16" s="175" t="str">
        <f>IF(ISBLANK(Fran!AY9)," ",IF(Fran!AY9&gt;=75,Fran!AY9," "))</f>
        <v/>
      </c>
      <c r="N16" s="175" t="str">
        <f>IF(ISBLANK(Fran!BC9)," ",IF(Fran!BC9&gt;=75,Fran!BC9," "))</f>
        <v/>
      </c>
      <c r="O16" s="175" t="str">
        <f>IF(ISBLANK(Fran!BG9)," ",IF(Fran!BG9&gt;=75,Fran!BG9," "))</f>
        <v/>
      </c>
      <c r="P16" s="175" t="str">
        <f>IF(ISBLANK(Fran!BK9)," ",IF(Fran!BK9&gt;=75,Fran!BK9," "))</f>
        <v/>
      </c>
      <c r="Q16" s="175" t="str">
        <f>IF(ISBLANK(Fran!BO9)," ",IF(Fran!BO9&gt;=75,Fran!BO9," "))</f>
        <v/>
      </c>
      <c r="R16" s="175" t="str">
        <f>IF(ISBLANK(Fran!BV9)," ",IF(Fran!BV9&gt;=75,Fran!BV9," "))</f>
        <v/>
      </c>
      <c r="S16" s="175" t="str">
        <f>IF(ISBLANK(Fran!BZ9)," ",IF(Fran!BZ9&gt;=75,Fran!BZ9," "))</f>
        <v/>
      </c>
      <c r="T16" s="175" t="str">
        <f>IF(ISBLANK(Fran!CD9)," ",IF(Fran!CD9&gt;=75,Fran!CD9," "))</f>
        <v/>
      </c>
      <c r="U16" s="175" t="str">
        <f>IF(ISBLANK(Fran!CH9)," ",IF(Fran!CH9&gt;=75,Fran!CH9," "))</f>
        <v/>
      </c>
      <c r="V16" s="175" t="str">
        <f>IF(ISBLANK(Fran!CL9)," ",IF(Fran!CL9&gt;=75,Fran!CL9," "))</f>
        <v/>
      </c>
      <c r="W16" s="175" t="str">
        <f>IF(ISBLANK(Fran!CS9)," ",IF(Fran!CS9&gt;=75,Fran!CS9," "))</f>
        <v/>
      </c>
      <c r="X16" s="175" t="str">
        <f>IF(ISBLANK(Fran!CW9)," ",IF(Fran!CW9&gt;=75,Fran!CW9," "))</f>
        <v/>
      </c>
      <c r="Y16" s="175" t="str">
        <f>IF(ISBLANK(Fran!DA9)," ",IF(Fran!DA9&gt;=75,Fran!DA9," "))</f>
        <v/>
      </c>
      <c r="Z16" s="175" t="str">
        <f>IF(ISBLANK(Fran!DE9)," ",IF(Fran!DE9&gt;=75,Fran!DE9," "))</f>
        <v/>
      </c>
      <c r="AA16" s="175" t="str">
        <f>IF(ISBLANK(Fran!DI9)," ",IF(Fran!DI9&gt;=75,Fran!DI9," "))</f>
        <v/>
      </c>
      <c r="AB16" s="175" t="str">
        <f>IF(ISBLANK(Fran!DP9)," ",IF(Fran!DP9&gt;=75,Fran!DP9," "))</f>
        <v/>
      </c>
      <c r="AC16" s="175" t="str">
        <f>IF(ISBLANK(Fran!DT9)," ",IF(Fran!DT9&gt;=75,Fran!DT9," "))</f>
        <v/>
      </c>
      <c r="AD16" s="175" t="str">
        <f>IF(ISBLANK(Fran!DX9)," ",IF(Fran!DX9&gt;=75,Fran!DX9," "))</f>
        <v/>
      </c>
      <c r="AE16" s="268" t="str">
        <f>LEFT(Fran!$A9,1)&amp;LEFT(Fran!$B9,1)</f>
        <v/>
      </c>
      <c r="AF16" s="269"/>
      <c r="AG16" s="175" t="str">
        <f>IF(ISBLANK(Fran!EB9)," ",IF(Fran!EB9&gt;=75,Fran!EB9," "))</f>
        <v/>
      </c>
      <c r="AH16" s="175" t="str">
        <f>IF(ISBLANK(Fran!EF9)," ",IF(Fran!EF9&gt;=75,Fran!EF9," "))</f>
        <v/>
      </c>
      <c r="AI16" s="175" t="str">
        <f>IF(ISBLANK(Fran!EM9)," ",IF(Fran!EM9&gt;=75,Fran!EM9," "))</f>
        <v/>
      </c>
      <c r="AJ16" s="175" t="str">
        <f>IF(ISBLANK(Fran!EQ9)," ",IF(Fran!EQ9&gt;=75,Fran!EQ9," "))</f>
        <v/>
      </c>
      <c r="AK16" s="175" t="str">
        <f>IF(ISBLANK(Fran!EU9)," ",IF(Fran!EU9&gt;=75,Fran!EU9," "))</f>
        <v/>
      </c>
      <c r="AL16" s="175" t="str">
        <f>IF(ISBLANK(Fran!EY9)," ",IF(Fran!EY9&gt;=75,Fran!EY9," "))</f>
        <v/>
      </c>
      <c r="AM16" s="175" t="str">
        <f>IF(ISBLANK(Fran!FC9)," ",IF(Fran!FC9&gt;=75,Fran!FC9," "))</f>
        <v/>
      </c>
      <c r="AN16" s="175" t="str">
        <f>IF(ISBLANK(Fran!FJ9)," ",IF(Fran!FJ9&gt;=75,Fran!FJ9," "))</f>
        <v/>
      </c>
      <c r="AO16" s="175" t="str">
        <f>IF(ISBLANK(Fran!FN9)," ",IF(Fran!FN9&gt;=75,Fran!FN9," "))</f>
        <v/>
      </c>
      <c r="AP16" s="175" t="str">
        <f>IF(ISBLANK(Fran!FR9)," ",IF(Fran!FR9&gt;=75,Fran!FR9," "))</f>
        <v/>
      </c>
      <c r="AQ16" s="175" t="str">
        <f>IF(ISBLANK(Fran!FV9)," ",IF(Fran!FV9&gt;=75,Fran!FV9," "))</f>
        <v/>
      </c>
      <c r="AR16" s="175" t="str">
        <f>IF(ISBLANK(Fran!FZ9)," ",IF(Fran!FZ9&gt;=75,Fran!FZ9," "))</f>
        <v/>
      </c>
      <c r="AS16" s="175" t="str">
        <f>IF(ISBLANK(Fran!GG9)," ",IF(Fran!GG9&gt;=75,Fran!GG9," "))</f>
        <v/>
      </c>
      <c r="AT16" s="175" t="str">
        <f>IF(ISBLANK(Fran!GK9)," ",IF(Fran!GK9&gt;=75,Fran!GK9," "))</f>
        <v/>
      </c>
      <c r="AU16" s="175" t="str">
        <f>IF(ISBLANK(Fran!GO9)," ",IF(Fran!GO9&gt;=75,Fran!GO9," "))</f>
        <v/>
      </c>
      <c r="AV16" s="175" t="str">
        <f>IF(ISBLANK(Fran!GS9)," ",IF(Fran!GS9&gt;=75,Fran!GS9," "))</f>
        <v/>
      </c>
      <c r="AW16" s="175" t="str">
        <f>IF(ISBLANK(Fran!GW9)," ",IF(Fran!GW9&gt;=75,Fran!GW9," "))</f>
        <v/>
      </c>
      <c r="AX16" s="175" t="str">
        <f>IF(ISBLANK(Fran!HD9)," ",IF(Fran!HD9&gt;=75,Fran!HD9," "))</f>
        <v/>
      </c>
      <c r="AY16" s="175" t="str">
        <f>IF(ISBLANK(Fran!HH9)," ",IF(Fran!HH9&gt;=75,Fran!HH9," "))</f>
        <v/>
      </c>
      <c r="AZ16" s="175" t="str">
        <f>IF(ISBLANK(Fran!HL9)," ",IF(Fran!HL9&gt;=75,Fran!HL9," "))</f>
        <v/>
      </c>
      <c r="BA16" s="175" t="str">
        <f>IF(ISBLANK(Fran!HP9)," ",IF(Fran!HP9&gt;=75,Fran!HP9," "))</f>
        <v/>
      </c>
      <c r="BB16" s="175" t="str">
        <f>IF(ISBLANK(Fran!HT9)," ",IF(Fran!HT9&gt;=75,Fran!HT9," "))</f>
        <v/>
      </c>
      <c r="BC16" s="175" t="str">
        <f>IF(ISBLANK(Fran!IA9)," ",IF(Fran!IA9&gt;=75,Fran!IA9," "))</f>
        <v/>
      </c>
      <c r="BD16" s="175" t="str">
        <f>IF(ISBLANK(Fran!IE9)," ",IF(Fran!IE9&gt;=75,Fran!IE9," "))</f>
        <v/>
      </c>
      <c r="BE16" s="175" t="str">
        <f>IF(ISBLANK(Fran!II9)," ",IF(Fran!II9&gt;=75,Fran!II9," "))</f>
        <v/>
      </c>
      <c r="BF16" s="175" t="str">
        <f>IF(ISBLANK(Fran!IM9)," ",IF(Fran!IM9&gt;=75,Fran!IM9," "))</f>
        <v/>
      </c>
      <c r="BG16" s="175" t="str">
        <f>IF(ISBLANK(Fran!IQ9)," ",IF(Fran!IQ9&gt;=75,Fran!IQ9," "))</f>
        <v/>
      </c>
      <c r="BH16" s="175" t="str">
        <f>IF(ISBLANK(Fran!IX9)," ",IF(Fran!IX9&gt;=75,Fran!IX9," "))</f>
        <v/>
      </c>
      <c r="BI16" s="268" t="str">
        <f>LEFT(Fran!$A9,1)&amp;LEFT(Fran!$B9,1)</f>
        <v/>
      </c>
      <c r="BJ16" s="269"/>
      <c r="BK16" s="175" t="str">
        <f>IF(ISBLANK(Fran!JB9)," ",IF(Fran!JB9&gt;=75,Fran!JB9," "))</f>
        <v/>
      </c>
      <c r="BL16" s="175" t="str">
        <f>IF(ISBLANK(Fran!JF9)," ",IF(Fran!JF9&gt;=75,Fran!JF9," "))</f>
        <v/>
      </c>
      <c r="BM16" s="175" t="str">
        <f>IF(ISBLANK(Fran!JJ9)," ",IF(Fran!JJ9&gt;=75,Fran!JJ9," "))</f>
        <v/>
      </c>
      <c r="BN16" s="175" t="str">
        <f>IF(ISBLANK(Fran!JN9)," ",IF(Fran!JN9&gt;=75,Fran!JN9," "))</f>
        <v/>
      </c>
      <c r="BO16" s="175" t="str">
        <f>IF(ISBLANK(Fran!JU9)," ",IF(Fran!JU9&gt;=75,Fran!JU9," "))</f>
        <v/>
      </c>
      <c r="BP16" s="175" t="str">
        <f>IF(ISBLANK(Fran!JY9)," ",IF(Fran!JY9&gt;=75,Fran!JY9," "))</f>
        <v/>
      </c>
      <c r="BQ16" s="175" t="str">
        <f>IF(ISBLANK(Fran!KC9)," ",IF(Fran!KC9&gt;=75,Fran!KC9," "))</f>
        <v/>
      </c>
      <c r="BR16" s="175" t="str">
        <f>IF(ISBLANK(Fran!KG9)," ",IF(Fran!KG9&gt;=75,Fran!KG9," "))</f>
        <v/>
      </c>
      <c r="BS16" s="175" t="str">
        <f>IF(ISBLANK(Fran!KK9)," ",IF(Fran!KK9&gt;=75,Fran!KK9," "))</f>
        <v/>
      </c>
      <c r="BT16" s="175" t="str">
        <f>IF(ISBLANK(Fran!KR9)," ",IF(Fran!KR9&gt;=75,Fran!KR9," "))</f>
        <v/>
      </c>
      <c r="BU16" s="175" t="str">
        <f>IF(ISBLANK(Fran!KV9)," ",IF(Fran!KV9&gt;=75,Fran!KV9," "))</f>
        <v/>
      </c>
      <c r="BV16" s="175" t="str">
        <f>IF(ISBLANK(Fran!KZ9)," ",IF(Fran!KZ9&gt;=75,Fran!KZ9," "))</f>
        <v/>
      </c>
      <c r="BW16" s="175" t="str">
        <f>IF(ISBLANK(Fran!LD9)," ",IF(Fran!LD9&gt;=75,Fran!LD9," "))</f>
        <v/>
      </c>
      <c r="BX16" s="175" t="str">
        <f>IF(ISBLANK(Fran!LH9)," ",IF(Fran!LH9&gt;=75,Fran!LH9," "))</f>
        <v/>
      </c>
      <c r="BY16" s="175" t="str">
        <f>IF(ISBLANK(Fran!LO9)," ",IF(Fran!LO9&gt;=75,Fran!LO9," "))</f>
        <v/>
      </c>
    </row>
    <row r="17" spans="1:77" ht="20.100000000000001" customHeight="1">
      <c r="A17" s="270"/>
      <c r="B17" s="271"/>
      <c r="C17" s="177" t="str">
        <f>IF(ISBLANK(Fran!E9)," ",IF(Fran!E9&gt;=50,IF(Fran!E9&lt;75,Fran!E9," ")," "))</f>
        <v xml:space="preserve"> </v>
      </c>
      <c r="D17" s="177" t="str">
        <f>IF(ISBLANK(Fran!I9)," ",IF(Fran!I9&gt;=50,IF(Fran!I9&lt;75,Fran!I9," ")," "))</f>
        <v xml:space="preserve"> </v>
      </c>
      <c r="E17" s="177" t="str">
        <f>IF(ISBLANK(Fran!M9)," ",IF(Fran!M9&gt;=50,IF(Fran!M9&lt;75,Fran!M9," ")," "))</f>
        <v xml:space="preserve"> </v>
      </c>
      <c r="F17" s="177" t="str">
        <f>IF(ISBLANK(Fran!Q9)," ",IF(Fran!Q9&gt;=50,IF(Fran!Q9&lt;75,Fran!Q9," ")," "))</f>
        <v xml:space="preserve"> </v>
      </c>
      <c r="G17" s="177" t="str">
        <f>IF(ISBLANK(Fran!U9)," ",IF(Fran!U9&gt;=50,IF(Fran!U9&lt;75,Fran!U9," ")," "))</f>
        <v xml:space="preserve"> </v>
      </c>
      <c r="H17" s="177" t="str">
        <f>IF(ISBLANK(Fran!AB9)," ",IF(Fran!AB9&gt;=50,IF(Fran!AB9&lt;75,Fran!AB9," ")," "))</f>
        <v xml:space="preserve"> </v>
      </c>
      <c r="I17" s="177" t="str">
        <f>IF(ISBLANK(Fran!AF9)," ",IF(Fran!AF9&gt;=50,IF(Fran!AF9&lt;75,Fran!AF9," ")," "))</f>
        <v xml:space="preserve"> </v>
      </c>
      <c r="J17" s="177" t="str">
        <f>IF(ISBLANK(Fran!AJ9)," ",IF(Fran!AJ9&gt;=50,IF(Fran!AJ9&lt;75,Fran!AJ9," ")," "))</f>
        <v xml:space="preserve"> </v>
      </c>
      <c r="K17" s="177" t="str">
        <f>IF(ISBLANK(Fran!AN9)," ",IF(Fran!AN9&gt;=50,IF(Fran!AN9&lt;75,Fran!AN9," ")," "))</f>
        <v xml:space="preserve"> </v>
      </c>
      <c r="L17" s="177" t="str">
        <f>IF(ISBLANK(Fran!AR9)," ",IF(Fran!AR9&gt;=50,IF(Fran!AR9&lt;75,Fran!AR9," ")," "))</f>
        <v xml:space="preserve"> </v>
      </c>
      <c r="M17" s="177" t="str">
        <f>IF(ISBLANK(Fran!AY9)," ",IF(Fran!AY9&gt;=50,IF(Fran!AY9&lt;75,Fran!AY9," ")," "))</f>
        <v xml:space="preserve"> </v>
      </c>
      <c r="N17" s="177" t="str">
        <f>IF(ISBLANK(Fran!BC9)," ",IF(Fran!BC9&gt;=50,IF(Fran!BC9&lt;75,Fran!BC9," ")," "))</f>
        <v xml:space="preserve"> </v>
      </c>
      <c r="O17" s="177" t="str">
        <f>IF(ISBLANK(Fran!BG9)," ",IF(Fran!BG9&gt;=50,IF(Fran!BG9&lt;75,Fran!BG9," ")," "))</f>
        <v xml:space="preserve"> </v>
      </c>
      <c r="P17" s="177" t="str">
        <f>IF(ISBLANK(Fran!BK9)," ",IF(Fran!BK9&gt;=50,IF(Fran!BK9&lt;75,Fran!BK9," ")," "))</f>
        <v xml:space="preserve"> </v>
      </c>
      <c r="Q17" s="177" t="str">
        <f>IF(ISBLANK(Fran!BO9)," ",IF(Fran!BO9&gt;=50,IF(Fran!BO9&lt;75,Fran!BO9," ")," "))</f>
        <v xml:space="preserve"> </v>
      </c>
      <c r="R17" s="177" t="str">
        <f>IF(ISBLANK(Fran!BV9)," ",IF(Fran!BV9&gt;=50,IF(Fran!BV9&lt;75,Fran!BV9," ")," "))</f>
        <v xml:space="preserve"> </v>
      </c>
      <c r="S17" s="177" t="str">
        <f>IF(ISBLANK(Fran!BZ9)," ",IF(Fran!BZ9&gt;=50,IF(Fran!BZ9&lt;75,Fran!BZ9," ")," "))</f>
        <v xml:space="preserve"> </v>
      </c>
      <c r="T17" s="177" t="str">
        <f>IF(ISBLANK(Fran!CD9)," ",IF(Fran!CD9&gt;=50,IF(Fran!CD9&lt;75,Fran!CD9," ")," "))</f>
        <v xml:space="preserve"> </v>
      </c>
      <c r="U17" s="177" t="str">
        <f>IF(ISBLANK(Fran!CH9)," ",IF(Fran!CH9&gt;=50,IF(Fran!CH9&lt;75,Fran!CH9," ")," "))</f>
        <v xml:space="preserve"> </v>
      </c>
      <c r="V17" s="177" t="str">
        <f>IF(ISBLANK(Fran!CL9)," ",IF(Fran!CL9&gt;=50,IF(Fran!CL9&lt;75,Fran!CL9," ")," "))</f>
        <v xml:space="preserve"> </v>
      </c>
      <c r="W17" s="177" t="str">
        <f>IF(ISBLANK(Fran!CS9)," ",IF(Fran!CS9&gt;=50,IF(Fran!CS9&lt;75,Fran!CS9," ")," "))</f>
        <v xml:space="preserve"> </v>
      </c>
      <c r="X17" s="177" t="str">
        <f>IF(ISBLANK(Fran!CW9)," ",IF(Fran!CW9&gt;=50,IF(Fran!CW9&lt;75,Fran!CW9," ")," "))</f>
        <v xml:space="preserve"> </v>
      </c>
      <c r="Y17" s="177" t="str">
        <f>IF(ISBLANK(Fran!DA9)," ",IF(Fran!DA9&gt;=50,IF(Fran!DA9&lt;75,Fran!DA9," ")," "))</f>
        <v xml:space="preserve"> </v>
      </c>
      <c r="Z17" s="177" t="str">
        <f>IF(ISBLANK(Fran!DE9)," ",IF(Fran!DE9&gt;=50,IF(Fran!DE9&lt;75,Fran!DE9," ")," "))</f>
        <v xml:space="preserve"> </v>
      </c>
      <c r="AA17" s="177" t="str">
        <f>IF(ISBLANK(Fran!DI9)," ",IF(Fran!DI9&gt;=50,IF(Fran!DI9&lt;75,Fran!DI9," ")," "))</f>
        <v xml:space="preserve"> </v>
      </c>
      <c r="AB17" s="177" t="str">
        <f>IF(ISBLANK(Fran!DP9)," ",IF(Fran!DP9&gt;=50,IF(Fran!DP9&lt;75,Fran!DP9," ")," "))</f>
        <v xml:space="preserve"> </v>
      </c>
      <c r="AC17" s="177" t="str">
        <f>IF(ISBLANK(Fran!DT9)," ",IF(Fran!DT9&gt;=50,IF(Fran!DT9&lt;75,Fran!DT9," ")," "))</f>
        <v xml:space="preserve"> </v>
      </c>
      <c r="AD17" s="177" t="str">
        <f>IF(ISBLANK(Fran!DX9)," ",IF(Fran!DX9&gt;=50,IF(Fran!DX9&lt;75,Fran!DX9," ")," "))</f>
        <v xml:space="preserve"> </v>
      </c>
      <c r="AE17" s="270"/>
      <c r="AF17" s="271"/>
      <c r="AG17" s="177" t="str">
        <f>IF(ISBLANK(Fran!EB9)," ",IF(Fran!EB9&gt;=50,IF(Fran!EB9&lt;75,Fran!EB9," ")," "))</f>
        <v xml:space="preserve"> </v>
      </c>
      <c r="AH17" s="177" t="str">
        <f>IF(ISBLANK(Fran!EF9)," ",IF(Fran!EF9&gt;=50,IF(Fran!EF9&lt;75,Fran!EF9," ")," "))</f>
        <v xml:space="preserve"> </v>
      </c>
      <c r="AI17" s="177" t="str">
        <f>IF(ISBLANK(Fran!EM9)," ",IF(Fran!EM9&gt;=50,IF(Fran!EM9&lt;75,Fran!EM9," ")," "))</f>
        <v xml:space="preserve"> </v>
      </c>
      <c r="AJ17" s="177" t="str">
        <f>IF(ISBLANK(Fran!EQ9)," ",IF(Fran!EQ9&gt;=50,IF(Fran!EQ9&lt;75,Fran!EQ9," ")," "))</f>
        <v xml:space="preserve"> </v>
      </c>
      <c r="AK17" s="177" t="str">
        <f>IF(ISBLANK(Fran!EU9)," ",IF(Fran!EU9&gt;=50,IF(Fran!EU9&lt;75,Fran!EU9," ")," "))</f>
        <v xml:space="preserve"> </v>
      </c>
      <c r="AL17" s="177" t="str">
        <f>IF(ISBLANK(Fran!EY9)," ",IF(Fran!EY9&gt;=50,IF(Fran!EY9&lt;75,Fran!EY9," ")," "))</f>
        <v xml:space="preserve"> </v>
      </c>
      <c r="AM17" s="177" t="str">
        <f>IF(ISBLANK(Fran!FC9)," ",IF(Fran!FC9&gt;=50,IF(Fran!FC9&lt;75,Fran!FC9," ")," "))</f>
        <v xml:space="preserve"> </v>
      </c>
      <c r="AN17" s="177" t="str">
        <f>IF(ISBLANK(Fran!FJ9)," ",IF(Fran!FJ9&gt;=50,IF(Fran!FJ9&lt;75,Fran!FJ9," ")," "))</f>
        <v xml:space="preserve"> </v>
      </c>
      <c r="AO17" s="177" t="str">
        <f>IF(ISBLANK(Fran!FN9)," ",IF(Fran!FN9&gt;=50,IF(Fran!FN9&lt;75,Fran!FN9," ")," "))</f>
        <v xml:space="preserve"> </v>
      </c>
      <c r="AP17" s="177" t="str">
        <f>IF(ISBLANK(Fran!FR9)," ",IF(Fran!FR9&gt;=50,IF(Fran!FR9&lt;75,Fran!FR9," ")," "))</f>
        <v xml:space="preserve"> </v>
      </c>
      <c r="AQ17" s="177" t="str">
        <f>IF(ISBLANK(Fran!FV9)," ",IF(Fran!FV9&gt;=50,IF(Fran!FV9&lt;75,Fran!FV9," ")," "))</f>
        <v xml:space="preserve"> </v>
      </c>
      <c r="AR17" s="177" t="str">
        <f>IF(ISBLANK(Fran!FZ9)," ",IF(Fran!FZ9&gt;=50,IF(Fran!FZ9&lt;75,Fran!FZ9," ")," "))</f>
        <v xml:space="preserve"> </v>
      </c>
      <c r="AS17" s="177" t="str">
        <f>IF(ISBLANK(Fran!GG9)," ",IF(Fran!GG9&gt;=50,IF(Fran!GG9&lt;75,Fran!GG9," ")," "))</f>
        <v xml:space="preserve"> </v>
      </c>
      <c r="AT17" s="177" t="str">
        <f>IF(ISBLANK(Fran!GK9)," ",IF(Fran!GK9&gt;=50,IF(Fran!GK9&lt;75,Fran!GK9," ")," "))</f>
        <v xml:space="preserve"> </v>
      </c>
      <c r="AU17" s="177" t="str">
        <f>IF(ISBLANK(Fran!GO9)," ",IF(Fran!GO9&gt;=50,IF(Fran!GO9&lt;75,Fran!GO9," ")," "))</f>
        <v xml:space="preserve"> </v>
      </c>
      <c r="AV17" s="177" t="str">
        <f>IF(ISBLANK(Fran!GS9)," ",IF(Fran!GS9&gt;=50,IF(Fran!GS9&lt;75,Fran!GS9," ")," "))</f>
        <v xml:space="preserve"> </v>
      </c>
      <c r="AW17" s="177" t="str">
        <f>IF(ISBLANK(Fran!GW9)," ",IF(Fran!GW9&gt;=50,IF(Fran!GW9&lt;75,Fran!GW9," ")," "))</f>
        <v xml:space="preserve"> </v>
      </c>
      <c r="AX17" s="177" t="str">
        <f>IF(ISBLANK(Fran!HD9)," ",IF(Fran!HD9&gt;=50,IF(Fran!HD9&lt;75,Fran!HD9," ")," "))</f>
        <v xml:space="preserve"> </v>
      </c>
      <c r="AY17" s="177" t="str">
        <f>IF(ISBLANK(Fran!HH9)," ",IF(Fran!HH9&gt;=50,IF(Fran!HH9&lt;75,Fran!HH9," ")," "))</f>
        <v xml:space="preserve"> </v>
      </c>
      <c r="AZ17" s="177" t="str">
        <f>IF(ISBLANK(Fran!HL9)," ",IF(Fran!HL9&gt;=50,IF(Fran!HL9&lt;75,Fran!HL9," ")," "))</f>
        <v xml:space="preserve"> </v>
      </c>
      <c r="BA17" s="177" t="str">
        <f>IF(ISBLANK(Fran!HP9)," ",IF(Fran!HP9&gt;=50,IF(Fran!HP9&lt;75,Fran!HP9," ")," "))</f>
        <v xml:space="preserve"> </v>
      </c>
      <c r="BB17" s="177" t="str">
        <f>IF(ISBLANK(Fran!HT9)," ",IF(Fran!HT9&gt;=50,IF(Fran!HT9&lt;75,Fran!HT9," ")," "))</f>
        <v xml:space="preserve"> </v>
      </c>
      <c r="BC17" s="177" t="str">
        <f>IF(ISBLANK(Fran!IA9)," ",IF(Fran!IA9&gt;=50,IF(Fran!IA9&lt;75,Fran!IA9," ")," "))</f>
        <v xml:space="preserve"> </v>
      </c>
      <c r="BD17" s="177" t="str">
        <f>IF(ISBLANK(Fran!IE9)," ",IF(Fran!IE9&gt;=50,IF(Fran!IE9&lt;75,Fran!IE9," ")," "))</f>
        <v xml:space="preserve"> </v>
      </c>
      <c r="BE17" s="177" t="str">
        <f>IF(ISBLANK(Fran!II9)," ",IF(Fran!II9&gt;=50,IF(Fran!II9&lt;75,Fran!II9," ")," "))</f>
        <v xml:space="preserve"> </v>
      </c>
      <c r="BF17" s="177" t="str">
        <f>IF(ISBLANK(Fran!IM9)," ",IF(Fran!IM9&gt;=50,IF(Fran!IM9&lt;75,Fran!IM9," ")," "))</f>
        <v xml:space="preserve"> </v>
      </c>
      <c r="BG17" s="177" t="str">
        <f>IF(ISBLANK(Fran!IQ9)," ",IF(Fran!IQ9&gt;=50,IF(Fran!IQ9&lt;75,Fran!IQ9," ")," "))</f>
        <v xml:space="preserve"> </v>
      </c>
      <c r="BH17" s="177" t="str">
        <f>IF(ISBLANK(Fran!IX9)," ",IF(Fran!IX9&gt;=50,IF(Fran!IX9&lt;75,Fran!IX9," ")," "))</f>
        <v xml:space="preserve"> </v>
      </c>
      <c r="BI17" s="270"/>
      <c r="BJ17" s="271"/>
      <c r="BK17" s="177" t="str">
        <f>IF(ISBLANK(Fran!JB9)," ",IF(Fran!JB9&gt;=50,IF(Fran!JB9&lt;75,Fran!JB9," ")," "))</f>
        <v xml:space="preserve"> </v>
      </c>
      <c r="BL17" s="177" t="str">
        <f>IF(ISBLANK(Fran!JF9)," ",IF(Fran!JF9&gt;=50,IF(Fran!JF9&lt;75,Fran!JF9," ")," "))</f>
        <v xml:space="preserve"> </v>
      </c>
      <c r="BM17" s="177" t="str">
        <f>IF(ISBLANK(Fran!JJ9)," ",IF(Fran!JJ9&gt;=50,IF(Fran!JJ9&lt;75,Fran!JJ9," ")," "))</f>
        <v xml:space="preserve"> </v>
      </c>
      <c r="BN17" s="177" t="str">
        <f>IF(ISBLANK(Fran!JN9)," ",IF(Fran!JN9&gt;=50,IF(Fran!JN9&lt;75,Fran!JN9," ")," "))</f>
        <v xml:space="preserve"> </v>
      </c>
      <c r="BO17" s="177" t="str">
        <f>IF(ISBLANK(Fran!JU9)," ",IF(Fran!JU9&gt;=50,IF(Fran!JU9&lt;75,Fran!JU9," ")," "))</f>
        <v xml:space="preserve"> </v>
      </c>
      <c r="BP17" s="177" t="str">
        <f>IF(ISBLANK(Fran!JY9)," ",IF(Fran!JY9&gt;=50,IF(Fran!JY9&lt;75,Fran!JY9," ")," "))</f>
        <v xml:space="preserve"> </v>
      </c>
      <c r="BQ17" s="177" t="str">
        <f>IF(ISBLANK(Fran!KC9)," ",IF(Fran!KC9&gt;=50,IF(Fran!KC9&lt;75,Fran!KC9," ")," "))</f>
        <v xml:space="preserve"> </v>
      </c>
      <c r="BR17" s="177" t="str">
        <f>IF(ISBLANK(Fran!KG9)," ",IF(Fran!KG9&gt;=50,IF(Fran!KG9&lt;75,Fran!KG9," ")," "))</f>
        <v xml:space="preserve"> </v>
      </c>
      <c r="BS17" s="177" t="str">
        <f>IF(ISBLANK(Fran!KK9)," ",IF(Fran!KK9&gt;=50,IF(Fran!KK9&lt;75,Fran!KK9," ")," "))</f>
        <v xml:space="preserve"> </v>
      </c>
      <c r="BT17" s="177" t="str">
        <f>IF(ISBLANK(Fran!KR9)," ",IF(Fran!KR9&gt;=50,IF(Fran!KR9&lt;75,Fran!KR9," ")," "))</f>
        <v xml:space="preserve"> </v>
      </c>
      <c r="BU17" s="177" t="str">
        <f>IF(ISBLANK(Fran!KV9)," ",IF(Fran!KV9&gt;=50,IF(Fran!KV9&lt;75,Fran!KV9," ")," "))</f>
        <v xml:space="preserve"> </v>
      </c>
      <c r="BV17" s="177" t="str">
        <f>IF(ISBLANK(Fran!KZ9)," ",IF(Fran!KZ9&gt;=50,IF(Fran!KZ9&lt;75,Fran!KZ9," ")," "))</f>
        <v xml:space="preserve"> </v>
      </c>
      <c r="BW17" s="177" t="str">
        <f>IF(ISBLANK(Fran!LD9)," ",IF(Fran!LD9&gt;=50,IF(Fran!LD9&lt;75,Fran!LD9," ")," "))</f>
        <v xml:space="preserve"> </v>
      </c>
      <c r="BX17" s="177" t="str">
        <f>IF(ISBLANK(Fran!LH9)," ",IF(Fran!LH9&gt;=50,IF(Fran!LH9&lt;75,Fran!LH9," ")," "))</f>
        <v xml:space="preserve"> </v>
      </c>
      <c r="BY17" s="177" t="str">
        <f>IF(ISBLANK(Fran!LO9)," ",IF(Fran!LO9&gt;=50,IF(Fran!LO9&lt;75,Fran!LO9," ")," "))</f>
        <v xml:space="preserve"> </v>
      </c>
    </row>
    <row r="18" spans="1:77" ht="20.100000000000001" customHeight="1" thickBot="1">
      <c r="A18" s="272"/>
      <c r="B18" s="273"/>
      <c r="C18" s="179" t="str">
        <f>IF(ISBLANK(Fran!E9)," ",IF(Fran!E9&lt;50,Fran!E9," "))</f>
        <v xml:space="preserve"> </v>
      </c>
      <c r="D18" s="179" t="str">
        <f>IF(ISBLANK(Fran!I9)," ",IF(Fran!I9&lt;50,Fran!I9," "))</f>
        <v xml:space="preserve"> </v>
      </c>
      <c r="E18" s="179" t="str">
        <f>IF(ISBLANK(Fran!M9)," ",IF(Fran!M9&lt;50,Fran!M9," "))</f>
        <v xml:space="preserve"> </v>
      </c>
      <c r="F18" s="179" t="str">
        <f>IF(ISBLANK(Fran!Q9)," ",IF(Fran!Q9&lt;50,Fran!Q9," "))</f>
        <v xml:space="preserve"> </v>
      </c>
      <c r="G18" s="179" t="str">
        <f>IF(ISBLANK(Fran!U9)," ",IF(Fran!U9&lt;50,Fran!U9," "))</f>
        <v xml:space="preserve"> </v>
      </c>
      <c r="H18" s="179" t="str">
        <f>IF(ISBLANK(Fran!AB9)," ",IF(Fran!AB9&lt;50,Fran!AB9," "))</f>
        <v xml:space="preserve"> </v>
      </c>
      <c r="I18" s="179" t="str">
        <f>IF(ISBLANK(Fran!AF9)," ",IF(Fran!AF9&lt;50,Fran!AF9," "))</f>
        <v xml:space="preserve"> </v>
      </c>
      <c r="J18" s="179" t="str">
        <f>IF(ISBLANK(Fran!AJ9)," ",IF(Fran!AJ9&lt;50,Fran!AJ9," "))</f>
        <v xml:space="preserve"> </v>
      </c>
      <c r="K18" s="179" t="str">
        <f>IF(ISBLANK(Fran!AN9)," ",IF(Fran!AN9&lt;50,Fran!AN9," "))</f>
        <v xml:space="preserve"> </v>
      </c>
      <c r="L18" s="179" t="str">
        <f>IF(ISBLANK(Fran!AR9)," ",IF(Fran!AR9&lt;50,Fran!AR9," "))</f>
        <v xml:space="preserve"> </v>
      </c>
      <c r="M18" s="179" t="str">
        <f>IF(ISBLANK(Fran!AY9)," ",IF(Fran!AY9&lt;50,Fran!AY9," "))</f>
        <v xml:space="preserve"> </v>
      </c>
      <c r="N18" s="179" t="str">
        <f>IF(ISBLANK(Fran!BC9)," ",IF(Fran!BC9&lt;50,Fran!BC9," "))</f>
        <v xml:space="preserve"> </v>
      </c>
      <c r="O18" s="179" t="str">
        <f>IF(ISBLANK(Fran!BG9)," ",IF(Fran!BG9&lt;50,Fran!BG9," "))</f>
        <v xml:space="preserve"> </v>
      </c>
      <c r="P18" s="179" t="str">
        <f>IF(ISBLANK(Fran!BK9)," ",IF(Fran!BK9&lt;50,Fran!BK9," "))</f>
        <v xml:space="preserve"> </v>
      </c>
      <c r="Q18" s="179" t="str">
        <f>IF(ISBLANK(Fran!BO9)," ",IF(Fran!BO9&lt;50,Fran!BO9," "))</f>
        <v xml:space="preserve"> </v>
      </c>
      <c r="R18" s="179" t="str">
        <f>IF(ISBLANK(Fran!BV9)," ",IF(Fran!BV9&lt;50,Fran!BV9," "))</f>
        <v xml:space="preserve"> </v>
      </c>
      <c r="S18" s="179" t="str">
        <f>IF(ISBLANK(Fran!BZ9)," ",IF(Fran!BZ9&lt;50,Fran!BZ9," "))</f>
        <v xml:space="preserve"> </v>
      </c>
      <c r="T18" s="179" t="str">
        <f>IF(ISBLANK(Fran!CD9)," ",IF(Fran!CD9&lt;50,Fran!CD9," "))</f>
        <v xml:space="preserve"> </v>
      </c>
      <c r="U18" s="179" t="str">
        <f>IF(ISBLANK(Fran!CH9)," ",IF(Fran!CH9&lt;50,Fran!CH9," "))</f>
        <v xml:space="preserve"> </v>
      </c>
      <c r="V18" s="179" t="str">
        <f>IF(ISBLANK(Fran!CL9)," ",IF(Fran!CL9&lt;50,Fran!CL9," "))</f>
        <v xml:space="preserve"> </v>
      </c>
      <c r="W18" s="179" t="str">
        <f>IF(ISBLANK(Fran!CS9)," ",IF(Fran!CS9&lt;50,Fran!CS9," "))</f>
        <v xml:space="preserve"> </v>
      </c>
      <c r="X18" s="179" t="str">
        <f>IF(ISBLANK(Fran!CW9)," ",IF(Fran!CW9&lt;50,Fran!CW9," "))</f>
        <v xml:space="preserve"> </v>
      </c>
      <c r="Y18" s="179" t="str">
        <f>IF(ISBLANK(Fran!DA9)," ",IF(Fran!DA9&lt;50,Fran!DA9," "))</f>
        <v xml:space="preserve"> </v>
      </c>
      <c r="Z18" s="179" t="str">
        <f>IF(ISBLANK(Fran!DE9)," ",IF(Fran!DE9&lt;50,Fran!DE9," "))</f>
        <v xml:space="preserve"> </v>
      </c>
      <c r="AA18" s="179" t="str">
        <f>IF(ISBLANK(Fran!DI9)," ",IF(Fran!DI9&lt;50,Fran!DI9," "))</f>
        <v xml:space="preserve"> </v>
      </c>
      <c r="AB18" s="179" t="str">
        <f>IF(ISBLANK(Fran!DP9)," ",IF(Fran!DP9&lt;50,Fran!DP9," "))</f>
        <v xml:space="preserve"> </v>
      </c>
      <c r="AC18" s="179" t="str">
        <f>IF(ISBLANK(Fran!DT9)," ",IF(Fran!DT9&lt;50,Fran!DT9," "))</f>
        <v xml:space="preserve"> </v>
      </c>
      <c r="AD18" s="179" t="str">
        <f>IF(ISBLANK(Fran!DX9)," ",IF(Fran!DX9&lt;50,Fran!DX9," "))</f>
        <v xml:space="preserve"> </v>
      </c>
      <c r="AE18" s="272"/>
      <c r="AF18" s="273"/>
      <c r="AG18" s="179" t="str">
        <f>IF(ISBLANK(Fran!EB9)," ",IF(Fran!EB9&lt;50,Fran!EB9," "))</f>
        <v xml:space="preserve"> </v>
      </c>
      <c r="AH18" s="179" t="str">
        <f>IF(ISBLANK(Fran!EF9)," ",IF(Fran!EF9&lt;50,Fran!EF9," "))</f>
        <v xml:space="preserve"> </v>
      </c>
      <c r="AI18" s="179" t="str">
        <f>IF(ISBLANK(Fran!EM9)," ",IF(Fran!EM9&lt;50,Fran!EM9," "))</f>
        <v xml:space="preserve"> </v>
      </c>
      <c r="AJ18" s="179" t="str">
        <f>IF(ISBLANK(Fran!EQ9)," ",IF(Fran!EQ9&lt;50,Fran!EQ9," "))</f>
        <v xml:space="preserve"> </v>
      </c>
      <c r="AK18" s="179" t="str">
        <f>IF(ISBLANK(Fran!EU9)," ",IF(Fran!EU9&lt;50,Fran!EU9," "))</f>
        <v xml:space="preserve"> </v>
      </c>
      <c r="AL18" s="179" t="str">
        <f>IF(ISBLANK(Fran!EY9)," ",IF(Fran!EY9&lt;50,Fran!EY9," "))</f>
        <v xml:space="preserve"> </v>
      </c>
      <c r="AM18" s="179" t="str">
        <f>IF(ISBLANK(Fran!FC9)," ",IF(Fran!FC9&lt;50,Fran!FC9," "))</f>
        <v xml:space="preserve"> </v>
      </c>
      <c r="AN18" s="179" t="str">
        <f>IF(ISBLANK(Fran!FJ9)," ",IF(Fran!FJ9&lt;50,Fran!FJ9," "))</f>
        <v xml:space="preserve"> </v>
      </c>
      <c r="AO18" s="179" t="str">
        <f>IF(ISBLANK(Fran!FN9)," ",IF(Fran!FN9&lt;50,Fran!FN9," "))</f>
        <v xml:space="preserve"> </v>
      </c>
      <c r="AP18" s="179" t="str">
        <f>IF(ISBLANK(Fran!FR9)," ",IF(Fran!FR9&lt;50,Fran!FR9," "))</f>
        <v xml:space="preserve"> </v>
      </c>
      <c r="AQ18" s="179" t="str">
        <f>IF(ISBLANK(Fran!FV9)," ",IF(Fran!FV9&lt;50,Fran!FV9," "))</f>
        <v xml:space="preserve"> </v>
      </c>
      <c r="AR18" s="179" t="str">
        <f>IF(ISBLANK(Fran!FZ9)," ",IF(Fran!FZ9&lt;50,Fran!FZ9," "))</f>
        <v xml:space="preserve"> </v>
      </c>
      <c r="AS18" s="179" t="str">
        <f>IF(ISBLANK(Fran!GG9)," ",IF(Fran!GG9&lt;50,Fran!GG9," "))</f>
        <v xml:space="preserve"> </v>
      </c>
      <c r="AT18" s="179" t="str">
        <f>IF(ISBLANK(Fran!GK9)," ",IF(Fran!GK9&lt;50,Fran!GK9," "))</f>
        <v xml:space="preserve"> </v>
      </c>
      <c r="AU18" s="179" t="str">
        <f>IF(ISBLANK(Fran!GO9)," ",IF(Fran!GO9&lt;50,Fran!GO9," "))</f>
        <v xml:space="preserve"> </v>
      </c>
      <c r="AV18" s="179" t="str">
        <f>IF(ISBLANK(Fran!GS9)," ",IF(Fran!GS9&lt;50,Fran!GS9," "))</f>
        <v xml:space="preserve"> </v>
      </c>
      <c r="AW18" s="179" t="str">
        <f>IF(ISBLANK(Fran!GW9)," ",IF(Fran!GW9&lt;50,Fran!GW9," "))</f>
        <v xml:space="preserve"> </v>
      </c>
      <c r="AX18" s="179" t="str">
        <f>IF(ISBLANK(Fran!HD9)," ",IF(Fran!HD9&lt;50,Fran!HD9," "))</f>
        <v xml:space="preserve"> </v>
      </c>
      <c r="AY18" s="179" t="str">
        <f>IF(ISBLANK(Fran!HH9)," ",IF(Fran!HH9&lt;50,Fran!HH9," "))</f>
        <v xml:space="preserve"> </v>
      </c>
      <c r="AZ18" s="179" t="str">
        <f>IF(ISBLANK(Fran!HL9)," ",IF(Fran!HL9&lt;50,Fran!HL9," "))</f>
        <v xml:space="preserve"> </v>
      </c>
      <c r="BA18" s="179" t="str">
        <f>IF(ISBLANK(Fran!HP9)," ",IF(Fran!HP9&lt;50,Fran!HP9," "))</f>
        <v xml:space="preserve"> </v>
      </c>
      <c r="BB18" s="179" t="str">
        <f>IF(ISBLANK(Fran!HT9)," ",IF(Fran!HT9&lt;50,Fran!HT9," "))</f>
        <v xml:space="preserve"> </v>
      </c>
      <c r="BC18" s="179" t="str">
        <f>IF(ISBLANK(Fran!IA9)," ",IF(Fran!IA9&lt;50,Fran!IA9," "))</f>
        <v xml:space="preserve"> </v>
      </c>
      <c r="BD18" s="179" t="str">
        <f>IF(ISBLANK(Fran!IE9)," ",IF(Fran!IE9&lt;50,Fran!IE9," "))</f>
        <v xml:space="preserve"> </v>
      </c>
      <c r="BE18" s="179" t="str">
        <f>IF(ISBLANK(Fran!II9)," ",IF(Fran!II9&lt;50,Fran!II9," "))</f>
        <v xml:space="preserve"> </v>
      </c>
      <c r="BF18" s="179" t="str">
        <f>IF(ISBLANK(Fran!IM9)," ",IF(Fran!IM9&lt;50,Fran!IM9," "))</f>
        <v xml:space="preserve"> </v>
      </c>
      <c r="BG18" s="179" t="str">
        <f>IF(ISBLANK(Fran!IQ9)," ",IF(Fran!IQ9&lt;50,Fran!IQ9," "))</f>
        <v xml:space="preserve"> </v>
      </c>
      <c r="BH18" s="179" t="str">
        <f>IF(ISBLANK(Fran!IX9)," ",IF(Fran!IX9&lt;50,Fran!IX9," "))</f>
        <v xml:space="preserve"> </v>
      </c>
      <c r="BI18" s="272"/>
      <c r="BJ18" s="273"/>
      <c r="BK18" s="179" t="str">
        <f>IF(ISBLANK(Fran!JB9)," ",IF(Fran!JB9&lt;50,Fran!JB9," "))</f>
        <v xml:space="preserve"> </v>
      </c>
      <c r="BL18" s="179" t="str">
        <f>IF(ISBLANK(Fran!JF9)," ",IF(Fran!JF9&lt;50,Fran!JF9," "))</f>
        <v xml:space="preserve"> </v>
      </c>
      <c r="BM18" s="179" t="str">
        <f>IF(ISBLANK(Fran!JJ9)," ",IF(Fran!JJ9&lt;50,Fran!JJ9," "))</f>
        <v xml:space="preserve"> </v>
      </c>
      <c r="BN18" s="179" t="str">
        <f>IF(ISBLANK(Fran!JN9)," ",IF(Fran!JN9&lt;50,Fran!JN9," "))</f>
        <v xml:space="preserve"> </v>
      </c>
      <c r="BO18" s="179" t="str">
        <f>IF(ISBLANK(Fran!JU9)," ",IF(Fran!JU9&lt;50,Fran!JU9," "))</f>
        <v xml:space="preserve"> </v>
      </c>
      <c r="BP18" s="179" t="str">
        <f>IF(ISBLANK(Fran!JY9)," ",IF(Fran!JY9&lt;50,Fran!JY9," "))</f>
        <v xml:space="preserve"> </v>
      </c>
      <c r="BQ18" s="179" t="str">
        <f>IF(ISBLANK(Fran!KC9)," ",IF(Fran!KC9&lt;50,Fran!KC9," "))</f>
        <v xml:space="preserve"> </v>
      </c>
      <c r="BR18" s="179" t="str">
        <f>IF(ISBLANK(Fran!KG9)," ",IF(Fran!KG9&lt;50,Fran!KG9," "))</f>
        <v xml:space="preserve"> </v>
      </c>
      <c r="BS18" s="179" t="str">
        <f>IF(ISBLANK(Fran!KK9)," ",IF(Fran!KK9&lt;50,Fran!KK9," "))</f>
        <v xml:space="preserve"> </v>
      </c>
      <c r="BT18" s="179" t="str">
        <f>IF(ISBLANK(Fran!KR9)," ",IF(Fran!KR9&lt;50,Fran!KR9," "))</f>
        <v xml:space="preserve"> </v>
      </c>
      <c r="BU18" s="179" t="str">
        <f>IF(ISBLANK(Fran!KV9)," ",IF(Fran!KV9&lt;50,Fran!KV9," "))</f>
        <v xml:space="preserve"> </v>
      </c>
      <c r="BV18" s="179" t="str">
        <f>IF(ISBLANK(Fran!KZ9)," ",IF(Fran!KZ9&lt;50,Fran!KZ9," "))</f>
        <v xml:space="preserve"> </v>
      </c>
      <c r="BW18" s="179" t="str">
        <f>IF(ISBLANK(Fran!LD9)," ",IF(Fran!LD9&lt;50,Fran!LD9," "))</f>
        <v xml:space="preserve"> </v>
      </c>
      <c r="BX18" s="179" t="str">
        <f>IF(ISBLANK(Fran!LH9)," ",IF(Fran!LH9&lt;50,Fran!LH9," "))</f>
        <v xml:space="preserve"> </v>
      </c>
      <c r="BY18" s="179" t="str">
        <f>IF(ISBLANK(Fran!LO9)," ",IF(Fran!LO9&lt;50,Fran!LO9," "))</f>
        <v xml:space="preserve"> </v>
      </c>
    </row>
    <row r="19" spans="1:77" ht="20.100000000000001" customHeight="1">
      <c r="A19" s="268" t="str">
        <f>LEFT(Fran!$A8,1)&amp;LEFT(Fran!$B8,1)</f>
        <v/>
      </c>
      <c r="B19" s="269"/>
      <c r="C19" s="175" t="str">
        <f>IF(ISBLANK(Fran!E8)," ",IF(Fran!E8&gt;=75,Fran!E8," "))</f>
        <v/>
      </c>
      <c r="D19" s="175" t="str">
        <f>IF(ISBLANK(Fran!I8)," ",IF(Fran!I8&gt;=75,Fran!I8," "))</f>
        <v/>
      </c>
      <c r="E19" s="175" t="str">
        <f>IF(ISBLANK(Fran!M8)," ",IF(Fran!M8&gt;=75,Fran!M8," "))</f>
        <v/>
      </c>
      <c r="F19" s="175" t="str">
        <f>IF(ISBLANK(Fran!Q8)," ",IF(Fran!Q8&gt;=75,Fran!Q8," "))</f>
        <v/>
      </c>
      <c r="G19" s="175" t="str">
        <f>IF(ISBLANK(Fran!U8)," ",IF(Fran!U8&gt;=75,Fran!U8," "))</f>
        <v/>
      </c>
      <c r="H19" s="175" t="str">
        <f>IF(ISBLANK(Fran!AB8)," ",IF(Fran!AB8&gt;=75,Fran!AB8," "))</f>
        <v/>
      </c>
      <c r="I19" s="175" t="str">
        <f>IF(ISBLANK(Fran!AF8)," ",IF(Fran!AF8&gt;=75,Fran!AF8," "))</f>
        <v/>
      </c>
      <c r="J19" s="175" t="str">
        <f>IF(ISBLANK(Fran!AJ8)," ",IF(Fran!AJ8&gt;=75,Fran!AJ8," "))</f>
        <v/>
      </c>
      <c r="K19" s="175" t="str">
        <f>IF(ISBLANK(Fran!AN8)," ",IF(Fran!AN8&gt;=75,Fran!AN8," "))</f>
        <v/>
      </c>
      <c r="L19" s="175" t="str">
        <f>IF(ISBLANK(Fran!AR8)," ",IF(Fran!AR8&gt;=75,Fran!AR8," "))</f>
        <v/>
      </c>
      <c r="M19" s="175" t="str">
        <f>IF(ISBLANK(Fran!AY8)," ",IF(Fran!AY8&gt;=75,Fran!AY8," "))</f>
        <v/>
      </c>
      <c r="N19" s="175" t="str">
        <f>IF(ISBLANK(Fran!BC8)," ",IF(Fran!BC8&gt;=75,Fran!BC8," "))</f>
        <v/>
      </c>
      <c r="O19" s="175" t="str">
        <f>IF(ISBLANK(Fran!BG8)," ",IF(Fran!BG8&gt;=75,Fran!BG8," "))</f>
        <v/>
      </c>
      <c r="P19" s="175" t="str">
        <f>IF(ISBLANK(Fran!BK8)," ",IF(Fran!BK8&gt;=75,Fran!BK8," "))</f>
        <v/>
      </c>
      <c r="Q19" s="175" t="str">
        <f>IF(ISBLANK(Fran!BO8)," ",IF(Fran!BO8&gt;=75,Fran!BO8," "))</f>
        <v/>
      </c>
      <c r="R19" s="175" t="str">
        <f>IF(ISBLANK(Fran!BV8)," ",IF(Fran!BV8&gt;=75,Fran!BV8," "))</f>
        <v/>
      </c>
      <c r="S19" s="175" t="str">
        <f>IF(ISBLANK(Fran!BZ8)," ",IF(Fran!BZ8&gt;=75,Fran!BZ8," "))</f>
        <v/>
      </c>
      <c r="T19" s="175" t="str">
        <f>IF(ISBLANK(Fran!CD8)," ",IF(Fran!CD8&gt;=75,Fran!CD8," "))</f>
        <v/>
      </c>
      <c r="U19" s="175" t="str">
        <f>IF(ISBLANK(Fran!CH8)," ",IF(Fran!CH8&gt;=75,Fran!CH8," "))</f>
        <v/>
      </c>
      <c r="V19" s="175" t="str">
        <f>IF(ISBLANK(Fran!CL8)," ",IF(Fran!CL8&gt;=75,Fran!CL8," "))</f>
        <v/>
      </c>
      <c r="W19" s="175" t="str">
        <f>IF(ISBLANK(Fran!CS8)," ",IF(Fran!CS8&gt;=75,Fran!CS8," "))</f>
        <v/>
      </c>
      <c r="X19" s="175" t="str">
        <f>IF(ISBLANK(Fran!CW8)," ",IF(Fran!CW8&gt;=75,Fran!CW8," "))</f>
        <v/>
      </c>
      <c r="Y19" s="175" t="str">
        <f>IF(ISBLANK(Fran!DA8)," ",IF(Fran!DA8&gt;=75,Fran!DA8," "))</f>
        <v/>
      </c>
      <c r="Z19" s="175" t="str">
        <f>IF(ISBLANK(Fran!DE8)," ",IF(Fran!DE8&gt;=75,Fran!DE8," "))</f>
        <v/>
      </c>
      <c r="AA19" s="175" t="str">
        <f>IF(ISBLANK(Fran!DI8)," ",IF(Fran!DI8&gt;=75,Fran!DI8," "))</f>
        <v/>
      </c>
      <c r="AB19" s="175" t="str">
        <f>IF(ISBLANK(Fran!DP8)," ",IF(Fran!DP8&gt;=75,Fran!DP8," "))</f>
        <v/>
      </c>
      <c r="AC19" s="175" t="str">
        <f>IF(ISBLANK(Fran!DT8)," ",IF(Fran!DT8&gt;=75,Fran!DT8," "))</f>
        <v/>
      </c>
      <c r="AD19" s="175" t="str">
        <f>IF(ISBLANK(Fran!DX8)," ",IF(Fran!DX8&gt;=75,Fran!DX8," "))</f>
        <v/>
      </c>
      <c r="AE19" s="268" t="str">
        <f>LEFT(Fran!$A8,1)&amp;LEFT(Fran!$B8,1)</f>
        <v/>
      </c>
      <c r="AF19" s="269"/>
      <c r="AG19" s="175" t="str">
        <f>IF(ISBLANK(Fran!EB8)," ",IF(Fran!EB8&gt;=75,Fran!EB8," "))</f>
        <v/>
      </c>
      <c r="AH19" s="175" t="str">
        <f>IF(ISBLANK(Fran!EF8)," ",IF(Fran!EF8&gt;=75,Fran!EF8," "))</f>
        <v/>
      </c>
      <c r="AI19" s="175" t="str">
        <f>IF(ISBLANK(Fran!EM8)," ",IF(Fran!EM8&gt;=75,Fran!EM8," "))</f>
        <v/>
      </c>
      <c r="AJ19" s="175" t="str">
        <f>IF(ISBLANK(Fran!EQ8)," ",IF(Fran!EQ8&gt;=75,Fran!EQ8," "))</f>
        <v/>
      </c>
      <c r="AK19" s="175" t="str">
        <f>IF(ISBLANK(Fran!EU8)," ",IF(Fran!EU8&gt;=75,Fran!EU8," "))</f>
        <v/>
      </c>
      <c r="AL19" s="175" t="str">
        <f>IF(ISBLANK(Fran!EY8)," ",IF(Fran!EY8&gt;=75,Fran!EY8," "))</f>
        <v/>
      </c>
      <c r="AM19" s="175" t="str">
        <f>IF(ISBLANK(Fran!FC8)," ",IF(Fran!FC8&gt;=75,Fran!FC8," "))</f>
        <v/>
      </c>
      <c r="AN19" s="175" t="str">
        <f>IF(ISBLANK(Fran!FJ8)," ",IF(Fran!FJ8&gt;=75,Fran!FJ8," "))</f>
        <v/>
      </c>
      <c r="AO19" s="175" t="str">
        <f>IF(ISBLANK(Fran!FN8)," ",IF(Fran!FN8&gt;=75,Fran!FN8," "))</f>
        <v/>
      </c>
      <c r="AP19" s="175" t="str">
        <f>IF(ISBLANK(Fran!FR8)," ",IF(Fran!FR8&gt;=75,Fran!FR8," "))</f>
        <v/>
      </c>
      <c r="AQ19" s="175" t="str">
        <f>IF(ISBLANK(Fran!FV8)," ",IF(Fran!FV8&gt;=75,Fran!FV8," "))</f>
        <v/>
      </c>
      <c r="AR19" s="175" t="str">
        <f>IF(ISBLANK(Fran!FZ8)," ",IF(Fran!FZ8&gt;=75,Fran!FZ8," "))</f>
        <v/>
      </c>
      <c r="AS19" s="175" t="str">
        <f>IF(ISBLANK(Fran!GG8)," ",IF(Fran!GG8&gt;=75,Fran!GG8," "))</f>
        <v/>
      </c>
      <c r="AT19" s="175" t="str">
        <f>IF(ISBLANK(Fran!GK8)," ",IF(Fran!GK8&gt;=75,Fran!GK8," "))</f>
        <v/>
      </c>
      <c r="AU19" s="175" t="str">
        <f>IF(ISBLANK(Fran!GO8)," ",IF(Fran!GO8&gt;=75,Fran!GO8," "))</f>
        <v/>
      </c>
      <c r="AV19" s="175" t="str">
        <f>IF(ISBLANK(Fran!GS8)," ",IF(Fran!GS8&gt;=75,Fran!GS8," "))</f>
        <v/>
      </c>
      <c r="AW19" s="175" t="str">
        <f>IF(ISBLANK(Fran!GW8)," ",IF(Fran!GW8&gt;=75,Fran!GW8," "))</f>
        <v/>
      </c>
      <c r="AX19" s="175" t="str">
        <f>IF(ISBLANK(Fran!HD8)," ",IF(Fran!HD8&gt;=75,Fran!HD8," "))</f>
        <v/>
      </c>
      <c r="AY19" s="175" t="str">
        <f>IF(ISBLANK(Fran!HH8)," ",IF(Fran!HH8&gt;=75,Fran!HH8," "))</f>
        <v/>
      </c>
      <c r="AZ19" s="175" t="str">
        <f>IF(ISBLANK(Fran!HL8)," ",IF(Fran!HL8&gt;=75,Fran!HL8," "))</f>
        <v/>
      </c>
      <c r="BA19" s="175" t="str">
        <f>IF(ISBLANK(Fran!HP8)," ",IF(Fran!HP8&gt;=75,Fran!HP8," "))</f>
        <v/>
      </c>
      <c r="BB19" s="175" t="str">
        <f>IF(ISBLANK(Fran!HT8)," ",IF(Fran!HT8&gt;=75,Fran!HT8," "))</f>
        <v/>
      </c>
      <c r="BC19" s="175" t="str">
        <f>IF(ISBLANK(Fran!IA8)," ",IF(Fran!IA8&gt;=75,Fran!IA8," "))</f>
        <v/>
      </c>
      <c r="BD19" s="175" t="str">
        <f>IF(ISBLANK(Fran!IE8)," ",IF(Fran!IE8&gt;=75,Fran!IE8," "))</f>
        <v/>
      </c>
      <c r="BE19" s="175" t="str">
        <f>IF(ISBLANK(Fran!II8)," ",IF(Fran!II8&gt;=75,Fran!II8," "))</f>
        <v/>
      </c>
      <c r="BF19" s="175" t="str">
        <f>IF(ISBLANK(Fran!IM8)," ",IF(Fran!IM8&gt;=75,Fran!IM8," "))</f>
        <v/>
      </c>
      <c r="BG19" s="175" t="str">
        <f>IF(ISBLANK(Fran!IQ8)," ",IF(Fran!IQ8&gt;=75,Fran!IQ8," "))</f>
        <v/>
      </c>
      <c r="BH19" s="175" t="str">
        <f>IF(ISBLANK(Fran!IX8)," ",IF(Fran!IX8&gt;=75,Fran!IX8," "))</f>
        <v/>
      </c>
      <c r="BI19" s="268" t="str">
        <f>LEFT(Fran!$A8,1)&amp;LEFT(Fran!$B8,1)</f>
        <v/>
      </c>
      <c r="BJ19" s="269"/>
      <c r="BK19" s="175" t="str">
        <f>IF(ISBLANK(Fran!JB8)," ",IF(Fran!JB8&gt;=75,Fran!JB8," "))</f>
        <v/>
      </c>
      <c r="BL19" s="175" t="str">
        <f>IF(ISBLANK(Fran!JF8)," ",IF(Fran!JF8&gt;=75,Fran!JF8," "))</f>
        <v/>
      </c>
      <c r="BM19" s="175" t="str">
        <f>IF(ISBLANK(Fran!JJ8)," ",IF(Fran!JJ8&gt;=75,Fran!JJ8," "))</f>
        <v/>
      </c>
      <c r="BN19" s="175" t="str">
        <f>IF(ISBLANK(Fran!JN8)," ",IF(Fran!JN8&gt;=75,Fran!JN8," "))</f>
        <v/>
      </c>
      <c r="BO19" s="175" t="str">
        <f>IF(ISBLANK(Fran!JU8)," ",IF(Fran!JU8&gt;=75,Fran!JU8," "))</f>
        <v/>
      </c>
      <c r="BP19" s="175" t="str">
        <f>IF(ISBLANK(Fran!JY8)," ",IF(Fran!JY8&gt;=75,Fran!JY8," "))</f>
        <v/>
      </c>
      <c r="BQ19" s="175" t="str">
        <f>IF(ISBLANK(Fran!KC8)," ",IF(Fran!KC8&gt;=75,Fran!KC8," "))</f>
        <v/>
      </c>
      <c r="BR19" s="175" t="str">
        <f>IF(ISBLANK(Fran!KG8)," ",IF(Fran!KG8&gt;=75,Fran!KG8," "))</f>
        <v/>
      </c>
      <c r="BS19" s="175" t="str">
        <f>IF(ISBLANK(Fran!KK8)," ",IF(Fran!KK8&gt;=75,Fran!KK8," "))</f>
        <v/>
      </c>
      <c r="BT19" s="175" t="str">
        <f>IF(ISBLANK(Fran!KR8)," ",IF(Fran!KR8&gt;=75,Fran!KR8," "))</f>
        <v/>
      </c>
      <c r="BU19" s="175" t="str">
        <f>IF(ISBLANK(Fran!KV8)," ",IF(Fran!KV8&gt;=75,Fran!KV8," "))</f>
        <v/>
      </c>
      <c r="BV19" s="175" t="str">
        <f>IF(ISBLANK(Fran!KZ8)," ",IF(Fran!KZ8&gt;=75,Fran!KZ8," "))</f>
        <v/>
      </c>
      <c r="BW19" s="175" t="str">
        <f>IF(ISBLANK(Fran!LD8)," ",IF(Fran!LD8&gt;=75,Fran!LD8," "))</f>
        <v/>
      </c>
      <c r="BX19" s="175" t="str">
        <f>IF(ISBLANK(Fran!LH8)," ",IF(Fran!LH8&gt;=75,Fran!LH8," "))</f>
        <v/>
      </c>
      <c r="BY19" s="175" t="str">
        <f>IF(ISBLANK(Fran!LO8)," ",IF(Fran!LO8&gt;=75,Fran!LO8," "))</f>
        <v/>
      </c>
    </row>
    <row r="20" spans="1:77" ht="20.100000000000001" customHeight="1">
      <c r="A20" s="270"/>
      <c r="B20" s="271"/>
      <c r="C20" s="177" t="str">
        <f>IF(ISBLANK(Fran!E8)," ",IF(Fran!E8&gt;=50,IF(Fran!E8&lt;75,Fran!E8," ")," "))</f>
        <v xml:space="preserve"> </v>
      </c>
      <c r="D20" s="177" t="str">
        <f>IF(ISBLANK(Fran!I8)," ",IF(Fran!I8&gt;=50,IF(Fran!I8&lt;75,Fran!I8," ")," "))</f>
        <v xml:space="preserve"> </v>
      </c>
      <c r="E20" s="177" t="str">
        <f>IF(ISBLANK(Fran!M8)," ",IF(Fran!M8&gt;=50,IF(Fran!M8&lt;75,Fran!M8," ")," "))</f>
        <v xml:space="preserve"> </v>
      </c>
      <c r="F20" s="177" t="str">
        <f>IF(ISBLANK(Fran!Q8)," ",IF(Fran!Q8&gt;=50,IF(Fran!Q8&lt;75,Fran!Q8," ")," "))</f>
        <v xml:space="preserve"> </v>
      </c>
      <c r="G20" s="177" t="str">
        <f>IF(ISBLANK(Fran!U8)," ",IF(Fran!U8&gt;=50,IF(Fran!U8&lt;75,Fran!U8," ")," "))</f>
        <v xml:space="preserve"> </v>
      </c>
      <c r="H20" s="177" t="str">
        <f>IF(ISBLANK(Fran!AB8)," ",IF(Fran!AB8&gt;=50,IF(Fran!AB8&lt;75,Fran!AB8," ")," "))</f>
        <v xml:space="preserve"> </v>
      </c>
      <c r="I20" s="177" t="str">
        <f>IF(ISBLANK(Fran!AF8)," ",IF(Fran!AF8&gt;=50,IF(Fran!AF8&lt;75,Fran!AF8," ")," "))</f>
        <v xml:space="preserve"> </v>
      </c>
      <c r="J20" s="177" t="str">
        <f>IF(ISBLANK(Fran!AJ8)," ",IF(Fran!AJ8&gt;=50,IF(Fran!AJ8&lt;75,Fran!AJ8," ")," "))</f>
        <v xml:space="preserve"> </v>
      </c>
      <c r="K20" s="177" t="str">
        <f>IF(ISBLANK(Fran!AN8)," ",IF(Fran!AN8&gt;=50,IF(Fran!AN8&lt;75,Fran!AN8," ")," "))</f>
        <v xml:space="preserve"> </v>
      </c>
      <c r="L20" s="177" t="str">
        <f>IF(ISBLANK(Fran!AR8)," ",IF(Fran!AR8&gt;=50,IF(Fran!AR8&lt;75,Fran!AR8," ")," "))</f>
        <v xml:space="preserve"> </v>
      </c>
      <c r="M20" s="177" t="str">
        <f>IF(ISBLANK(Fran!AY8)," ",IF(Fran!AY8&gt;=50,IF(Fran!AY8&lt;75,Fran!AY8," ")," "))</f>
        <v xml:space="preserve"> </v>
      </c>
      <c r="N20" s="177" t="str">
        <f>IF(ISBLANK(Fran!BC8)," ",IF(Fran!BC8&gt;=50,IF(Fran!BC8&lt;75,Fran!BC8," ")," "))</f>
        <v xml:space="preserve"> </v>
      </c>
      <c r="O20" s="177" t="str">
        <f>IF(ISBLANK(Fran!BG8)," ",IF(Fran!BG8&gt;=50,IF(Fran!BG8&lt;75,Fran!BG8," ")," "))</f>
        <v xml:space="preserve"> </v>
      </c>
      <c r="P20" s="177" t="str">
        <f>IF(ISBLANK(Fran!BK8)," ",IF(Fran!BK8&gt;=50,IF(Fran!BK8&lt;75,Fran!BK8," ")," "))</f>
        <v xml:space="preserve"> </v>
      </c>
      <c r="Q20" s="177" t="str">
        <f>IF(ISBLANK(Fran!BO8)," ",IF(Fran!BO8&gt;=50,IF(Fran!BO8&lt;75,Fran!BO8," ")," "))</f>
        <v xml:space="preserve"> </v>
      </c>
      <c r="R20" s="177" t="str">
        <f>IF(ISBLANK(Fran!BV8)," ",IF(Fran!BV8&gt;=50,IF(Fran!BV8&lt;75,Fran!BV8," ")," "))</f>
        <v xml:space="preserve"> </v>
      </c>
      <c r="S20" s="177" t="str">
        <f>IF(ISBLANK(Fran!BZ8)," ",IF(Fran!BZ8&gt;=50,IF(Fran!BZ8&lt;75,Fran!BZ8," ")," "))</f>
        <v xml:space="preserve"> </v>
      </c>
      <c r="T20" s="177" t="str">
        <f>IF(ISBLANK(Fran!CD8)," ",IF(Fran!CD8&gt;=50,IF(Fran!CD8&lt;75,Fran!CD8," ")," "))</f>
        <v xml:space="preserve"> </v>
      </c>
      <c r="U20" s="177" t="str">
        <f>IF(ISBLANK(Fran!CH8)," ",IF(Fran!CH8&gt;=50,IF(Fran!CH8&lt;75,Fran!CH8," ")," "))</f>
        <v xml:space="preserve"> </v>
      </c>
      <c r="V20" s="177" t="str">
        <f>IF(ISBLANK(Fran!CL8)," ",IF(Fran!CL8&gt;=50,IF(Fran!CL8&lt;75,Fran!CL8," ")," "))</f>
        <v xml:space="preserve"> </v>
      </c>
      <c r="W20" s="177" t="str">
        <f>IF(ISBLANK(Fran!CS8)," ",IF(Fran!CS8&gt;=50,IF(Fran!CS8&lt;75,Fran!CS8," ")," "))</f>
        <v xml:space="preserve"> </v>
      </c>
      <c r="X20" s="177" t="str">
        <f>IF(ISBLANK(Fran!CW8)," ",IF(Fran!CW8&gt;=50,IF(Fran!CW8&lt;75,Fran!CW8," ")," "))</f>
        <v xml:space="preserve"> </v>
      </c>
      <c r="Y20" s="177" t="str">
        <f>IF(ISBLANK(Fran!DA8)," ",IF(Fran!DA8&gt;=50,IF(Fran!DA8&lt;75,Fran!DA8," ")," "))</f>
        <v xml:space="preserve"> </v>
      </c>
      <c r="Z20" s="177" t="str">
        <f>IF(ISBLANK(Fran!DE8)," ",IF(Fran!DE8&gt;=50,IF(Fran!DE8&lt;75,Fran!DE8," ")," "))</f>
        <v xml:space="preserve"> </v>
      </c>
      <c r="AA20" s="177" t="str">
        <f>IF(ISBLANK(Fran!DI8)," ",IF(Fran!DI8&gt;=50,IF(Fran!DI8&lt;75,Fran!DI8," ")," "))</f>
        <v xml:space="preserve"> </v>
      </c>
      <c r="AB20" s="177" t="str">
        <f>IF(ISBLANK(Fran!DP8)," ",IF(Fran!DP8&gt;=50,IF(Fran!DP8&lt;75,Fran!DP8," ")," "))</f>
        <v xml:space="preserve"> </v>
      </c>
      <c r="AC20" s="177" t="str">
        <f>IF(ISBLANK(Fran!DT8)," ",IF(Fran!DT8&gt;=50,IF(Fran!DT8&lt;75,Fran!DT8," ")," "))</f>
        <v xml:space="preserve"> </v>
      </c>
      <c r="AD20" s="177" t="str">
        <f>IF(ISBLANK(Fran!DX8)," ",IF(Fran!DX8&gt;=50,IF(Fran!DX8&lt;75,Fran!DX8," ")," "))</f>
        <v xml:space="preserve"> </v>
      </c>
      <c r="AE20" s="270"/>
      <c r="AF20" s="271"/>
      <c r="AG20" s="177" t="str">
        <f>IF(ISBLANK(Fran!EB8)," ",IF(Fran!EB8&gt;=50,IF(Fran!EB8&lt;75,Fran!EB8," ")," "))</f>
        <v xml:space="preserve"> </v>
      </c>
      <c r="AH20" s="177" t="str">
        <f>IF(ISBLANK(Fran!EF8)," ",IF(Fran!EF8&gt;=50,IF(Fran!EF8&lt;75,Fran!EF8," ")," "))</f>
        <v xml:space="preserve"> </v>
      </c>
      <c r="AI20" s="177" t="str">
        <f>IF(ISBLANK(Fran!EM8)," ",IF(Fran!EM8&gt;=50,IF(Fran!EM8&lt;75,Fran!EM8," ")," "))</f>
        <v xml:space="preserve"> </v>
      </c>
      <c r="AJ20" s="177" t="str">
        <f>IF(ISBLANK(Fran!EQ8)," ",IF(Fran!EQ8&gt;=50,IF(Fran!EQ8&lt;75,Fran!EQ8," ")," "))</f>
        <v xml:space="preserve"> </v>
      </c>
      <c r="AK20" s="177" t="str">
        <f>IF(ISBLANK(Fran!EU8)," ",IF(Fran!EU8&gt;=50,IF(Fran!EU8&lt;75,Fran!EU8," ")," "))</f>
        <v xml:space="preserve"> </v>
      </c>
      <c r="AL20" s="177" t="str">
        <f>IF(ISBLANK(Fran!EY8)," ",IF(Fran!EY8&gt;=50,IF(Fran!EY8&lt;75,Fran!EY8," ")," "))</f>
        <v xml:space="preserve"> </v>
      </c>
      <c r="AM20" s="177" t="str">
        <f>IF(ISBLANK(Fran!FC8)," ",IF(Fran!FC8&gt;=50,IF(Fran!FC8&lt;75,Fran!FC8," ")," "))</f>
        <v xml:space="preserve"> </v>
      </c>
      <c r="AN20" s="177" t="str">
        <f>IF(ISBLANK(Fran!FJ8)," ",IF(Fran!FJ8&gt;=50,IF(Fran!FJ8&lt;75,Fran!FJ8," ")," "))</f>
        <v xml:space="preserve"> </v>
      </c>
      <c r="AO20" s="177" t="str">
        <f>IF(ISBLANK(Fran!FN8)," ",IF(Fran!FN8&gt;=50,IF(Fran!FN8&lt;75,Fran!FN8," ")," "))</f>
        <v xml:space="preserve"> </v>
      </c>
      <c r="AP20" s="177" t="str">
        <f>IF(ISBLANK(Fran!FR8)," ",IF(Fran!FR8&gt;=50,IF(Fran!FR8&lt;75,Fran!FR8," ")," "))</f>
        <v xml:space="preserve"> </v>
      </c>
      <c r="AQ20" s="177" t="str">
        <f>IF(ISBLANK(Fran!FV8)," ",IF(Fran!FV8&gt;=50,IF(Fran!FV8&lt;75,Fran!FV8," ")," "))</f>
        <v xml:space="preserve"> </v>
      </c>
      <c r="AR20" s="177" t="str">
        <f>IF(ISBLANK(Fran!FZ8)," ",IF(Fran!FZ8&gt;=50,IF(Fran!FZ8&lt;75,Fran!FZ8," ")," "))</f>
        <v xml:space="preserve"> </v>
      </c>
      <c r="AS20" s="177" t="str">
        <f>IF(ISBLANK(Fran!GG8)," ",IF(Fran!GG8&gt;=50,IF(Fran!GG8&lt;75,Fran!GG8," ")," "))</f>
        <v xml:space="preserve"> </v>
      </c>
      <c r="AT20" s="177" t="str">
        <f>IF(ISBLANK(Fran!GK8)," ",IF(Fran!GK8&gt;=50,IF(Fran!GK8&lt;75,Fran!GK8," ")," "))</f>
        <v xml:space="preserve"> </v>
      </c>
      <c r="AU20" s="177" t="str">
        <f>IF(ISBLANK(Fran!GO8)," ",IF(Fran!GO8&gt;=50,IF(Fran!GO8&lt;75,Fran!GO8," ")," "))</f>
        <v xml:space="preserve"> </v>
      </c>
      <c r="AV20" s="177" t="str">
        <f>IF(ISBLANK(Fran!GS8)," ",IF(Fran!GS8&gt;=50,IF(Fran!GS8&lt;75,Fran!GS8," ")," "))</f>
        <v xml:space="preserve"> </v>
      </c>
      <c r="AW20" s="177" t="str">
        <f>IF(ISBLANK(Fran!GW8)," ",IF(Fran!GW8&gt;=50,IF(Fran!GW8&lt;75,Fran!GW8," ")," "))</f>
        <v xml:space="preserve"> </v>
      </c>
      <c r="AX20" s="177" t="str">
        <f>IF(ISBLANK(Fran!HD8)," ",IF(Fran!HD8&gt;=50,IF(Fran!HD8&lt;75,Fran!HD8," ")," "))</f>
        <v xml:space="preserve"> </v>
      </c>
      <c r="AY20" s="177" t="str">
        <f>IF(ISBLANK(Fran!HH8)," ",IF(Fran!HH8&gt;=50,IF(Fran!HH8&lt;75,Fran!HH8," ")," "))</f>
        <v xml:space="preserve"> </v>
      </c>
      <c r="AZ20" s="177" t="str">
        <f>IF(ISBLANK(Fran!HL8)," ",IF(Fran!HL8&gt;=50,IF(Fran!HL8&lt;75,Fran!HL8," ")," "))</f>
        <v xml:space="preserve"> </v>
      </c>
      <c r="BA20" s="177" t="str">
        <f>IF(ISBLANK(Fran!HP8)," ",IF(Fran!HP8&gt;=50,IF(Fran!HP8&lt;75,Fran!HP8," ")," "))</f>
        <v xml:space="preserve"> </v>
      </c>
      <c r="BB20" s="177" t="str">
        <f>IF(ISBLANK(Fran!HT8)," ",IF(Fran!HT8&gt;=50,IF(Fran!HT8&lt;75,Fran!HT8," ")," "))</f>
        <v xml:space="preserve"> </v>
      </c>
      <c r="BC20" s="177" t="str">
        <f>IF(ISBLANK(Fran!IA8)," ",IF(Fran!IA8&gt;=50,IF(Fran!IA8&lt;75,Fran!IA8," ")," "))</f>
        <v xml:space="preserve"> </v>
      </c>
      <c r="BD20" s="177" t="str">
        <f>IF(ISBLANK(Fran!IE8)," ",IF(Fran!IE8&gt;=50,IF(Fran!IE8&lt;75,Fran!IE8," ")," "))</f>
        <v xml:space="preserve"> </v>
      </c>
      <c r="BE20" s="177" t="str">
        <f>IF(ISBLANK(Fran!II8)," ",IF(Fran!II8&gt;=50,IF(Fran!II8&lt;75,Fran!II8," ")," "))</f>
        <v xml:space="preserve"> </v>
      </c>
      <c r="BF20" s="177" t="str">
        <f>IF(ISBLANK(Fran!IM8)," ",IF(Fran!IM8&gt;=50,IF(Fran!IM8&lt;75,Fran!IM8," ")," "))</f>
        <v xml:space="preserve"> </v>
      </c>
      <c r="BG20" s="177" t="str">
        <f>IF(ISBLANK(Fran!IQ8)," ",IF(Fran!IQ8&gt;=50,IF(Fran!IQ8&lt;75,Fran!IQ8," ")," "))</f>
        <v xml:space="preserve"> </v>
      </c>
      <c r="BH20" s="177" t="str">
        <f>IF(ISBLANK(Fran!IX8)," ",IF(Fran!IX8&gt;=50,IF(Fran!IX8&lt;75,Fran!IX8," ")," "))</f>
        <v xml:space="preserve"> </v>
      </c>
      <c r="BI20" s="270"/>
      <c r="BJ20" s="271"/>
      <c r="BK20" s="177" t="str">
        <f>IF(ISBLANK(Fran!JB8)," ",IF(Fran!JB8&gt;=50,IF(Fran!JB8&lt;75,Fran!JB8," ")," "))</f>
        <v xml:space="preserve"> </v>
      </c>
      <c r="BL20" s="177" t="str">
        <f>IF(ISBLANK(Fran!JF8)," ",IF(Fran!JF8&gt;=50,IF(Fran!JF8&lt;75,Fran!JF8," ")," "))</f>
        <v xml:space="preserve"> </v>
      </c>
      <c r="BM20" s="177" t="str">
        <f>IF(ISBLANK(Fran!JJ8)," ",IF(Fran!JJ8&gt;=50,IF(Fran!JJ8&lt;75,Fran!JJ8," ")," "))</f>
        <v xml:space="preserve"> </v>
      </c>
      <c r="BN20" s="177" t="str">
        <f>IF(ISBLANK(Fran!JN8)," ",IF(Fran!JN8&gt;=50,IF(Fran!JN8&lt;75,Fran!JN8," ")," "))</f>
        <v xml:space="preserve"> </v>
      </c>
      <c r="BO20" s="177" t="str">
        <f>IF(ISBLANK(Fran!JU8)," ",IF(Fran!JU8&gt;=50,IF(Fran!JU8&lt;75,Fran!JU8," ")," "))</f>
        <v xml:space="preserve"> </v>
      </c>
      <c r="BP20" s="177" t="str">
        <f>IF(ISBLANK(Fran!JY8)," ",IF(Fran!JY8&gt;=50,IF(Fran!JY8&lt;75,Fran!JY8," ")," "))</f>
        <v xml:space="preserve"> </v>
      </c>
      <c r="BQ20" s="177" t="str">
        <f>IF(ISBLANK(Fran!KC8)," ",IF(Fran!KC8&gt;=50,IF(Fran!KC8&lt;75,Fran!KC8," ")," "))</f>
        <v xml:space="preserve"> </v>
      </c>
      <c r="BR20" s="177" t="str">
        <f>IF(ISBLANK(Fran!KG8)," ",IF(Fran!KG8&gt;=50,IF(Fran!KG8&lt;75,Fran!KG8," ")," "))</f>
        <v xml:space="preserve"> </v>
      </c>
      <c r="BS20" s="177" t="str">
        <f>IF(ISBLANK(Fran!KK8)," ",IF(Fran!KK8&gt;=50,IF(Fran!KK8&lt;75,Fran!KK8," ")," "))</f>
        <v xml:space="preserve"> </v>
      </c>
      <c r="BT20" s="177" t="str">
        <f>IF(ISBLANK(Fran!KR8)," ",IF(Fran!KR8&gt;=50,IF(Fran!KR8&lt;75,Fran!KR8," ")," "))</f>
        <v xml:space="preserve"> </v>
      </c>
      <c r="BU20" s="177" t="str">
        <f>IF(ISBLANK(Fran!KV8)," ",IF(Fran!KV8&gt;=50,IF(Fran!KV8&lt;75,Fran!KV8," ")," "))</f>
        <v xml:space="preserve"> </v>
      </c>
      <c r="BV20" s="177" t="str">
        <f>IF(ISBLANK(Fran!KZ8)," ",IF(Fran!KZ8&gt;=50,IF(Fran!KZ8&lt;75,Fran!KZ8," ")," "))</f>
        <v xml:space="preserve"> </v>
      </c>
      <c r="BW20" s="177" t="str">
        <f>IF(ISBLANK(Fran!LD8)," ",IF(Fran!LD8&gt;=50,IF(Fran!LD8&lt;75,Fran!LD8," ")," "))</f>
        <v xml:space="preserve"> </v>
      </c>
      <c r="BX20" s="177" t="str">
        <f>IF(ISBLANK(Fran!LH8)," ",IF(Fran!LH8&gt;=50,IF(Fran!LH8&lt;75,Fran!LH8," ")," "))</f>
        <v xml:space="preserve"> </v>
      </c>
      <c r="BY20" s="177" t="str">
        <f>IF(ISBLANK(Fran!LO8)," ",IF(Fran!LO8&gt;=50,IF(Fran!LO8&lt;75,Fran!LO8," ")," "))</f>
        <v xml:space="preserve"> </v>
      </c>
    </row>
    <row r="21" spans="1:77" ht="20.100000000000001" customHeight="1" thickBot="1">
      <c r="A21" s="272"/>
      <c r="B21" s="273"/>
      <c r="C21" s="179" t="str">
        <f>IF(ISBLANK(Fran!E8)," ",IF(Fran!E8&lt;50,Fran!E8," "))</f>
        <v xml:space="preserve"> </v>
      </c>
      <c r="D21" s="179" t="str">
        <f>IF(ISBLANK(Fran!I8)," ",IF(Fran!I8&lt;50,Fran!I8," "))</f>
        <v xml:space="preserve"> </v>
      </c>
      <c r="E21" s="179" t="str">
        <f>IF(ISBLANK(Fran!M8)," ",IF(Fran!M8&lt;50,Fran!M8," "))</f>
        <v xml:space="preserve"> </v>
      </c>
      <c r="F21" s="179" t="str">
        <f>IF(ISBLANK(Fran!Q8)," ",IF(Fran!Q8&lt;50,Fran!Q8," "))</f>
        <v xml:space="preserve"> </v>
      </c>
      <c r="G21" s="179" t="str">
        <f>IF(ISBLANK(Fran!U8)," ",IF(Fran!U8&lt;50,Fran!U8," "))</f>
        <v xml:space="preserve"> </v>
      </c>
      <c r="H21" s="179" t="str">
        <f>IF(ISBLANK(Fran!AB8)," ",IF(Fran!AB8&lt;50,Fran!AB8," "))</f>
        <v xml:space="preserve"> </v>
      </c>
      <c r="I21" s="179" t="str">
        <f>IF(ISBLANK(Fran!AF8)," ",IF(Fran!AF8&lt;50,Fran!AF8," "))</f>
        <v xml:space="preserve"> </v>
      </c>
      <c r="J21" s="179" t="str">
        <f>IF(ISBLANK(Fran!AJ8)," ",IF(Fran!AJ8&lt;50,Fran!AJ8," "))</f>
        <v xml:space="preserve"> </v>
      </c>
      <c r="K21" s="179" t="str">
        <f>IF(ISBLANK(Fran!AN8)," ",IF(Fran!AN8&lt;50,Fran!AN8," "))</f>
        <v xml:space="preserve"> </v>
      </c>
      <c r="L21" s="179" t="str">
        <f>IF(ISBLANK(Fran!AR8)," ",IF(Fran!AR8&lt;50,Fran!AR8," "))</f>
        <v xml:space="preserve"> </v>
      </c>
      <c r="M21" s="179" t="str">
        <f>IF(ISBLANK(Fran!AY8)," ",IF(Fran!AY8&lt;50,Fran!AY8," "))</f>
        <v xml:space="preserve"> </v>
      </c>
      <c r="N21" s="179" t="str">
        <f>IF(ISBLANK(Fran!BC8)," ",IF(Fran!BC8&lt;50,Fran!BC8," "))</f>
        <v xml:space="preserve"> </v>
      </c>
      <c r="O21" s="179" t="str">
        <f>IF(ISBLANK(Fran!BG8)," ",IF(Fran!BG8&lt;50,Fran!BG8," "))</f>
        <v xml:space="preserve"> </v>
      </c>
      <c r="P21" s="179" t="str">
        <f>IF(ISBLANK(Fran!BK8)," ",IF(Fran!BK8&lt;50,Fran!BK8," "))</f>
        <v xml:space="preserve"> </v>
      </c>
      <c r="Q21" s="179" t="str">
        <f>IF(ISBLANK(Fran!BO8)," ",IF(Fran!BO8&lt;50,Fran!BO8," "))</f>
        <v xml:space="preserve"> </v>
      </c>
      <c r="R21" s="179" t="str">
        <f>IF(ISBLANK(Fran!BV8)," ",IF(Fran!BV8&lt;50,Fran!BV8," "))</f>
        <v xml:space="preserve"> </v>
      </c>
      <c r="S21" s="179" t="str">
        <f>IF(ISBLANK(Fran!BZ8)," ",IF(Fran!BZ8&lt;50,Fran!BZ8," "))</f>
        <v xml:space="preserve"> </v>
      </c>
      <c r="T21" s="179" t="str">
        <f>IF(ISBLANK(Fran!CD8)," ",IF(Fran!CD8&lt;50,Fran!CD8," "))</f>
        <v xml:space="preserve"> </v>
      </c>
      <c r="U21" s="179" t="str">
        <f>IF(ISBLANK(Fran!CH8)," ",IF(Fran!CH8&lt;50,Fran!CH8," "))</f>
        <v xml:space="preserve"> </v>
      </c>
      <c r="V21" s="179" t="str">
        <f>IF(ISBLANK(Fran!CL8)," ",IF(Fran!CL8&lt;50,Fran!CL8," "))</f>
        <v xml:space="preserve"> </v>
      </c>
      <c r="W21" s="179" t="str">
        <f>IF(ISBLANK(Fran!CS8)," ",IF(Fran!CS8&lt;50,Fran!CS8," "))</f>
        <v xml:space="preserve"> </v>
      </c>
      <c r="X21" s="179" t="str">
        <f>IF(ISBLANK(Fran!CW8)," ",IF(Fran!CW8&lt;50,Fran!CW8," "))</f>
        <v xml:space="preserve"> </v>
      </c>
      <c r="Y21" s="179" t="str">
        <f>IF(ISBLANK(Fran!DA8)," ",IF(Fran!DA8&lt;50,Fran!DA8," "))</f>
        <v xml:space="preserve"> </v>
      </c>
      <c r="Z21" s="179" t="str">
        <f>IF(ISBLANK(Fran!DE8)," ",IF(Fran!DE8&lt;50,Fran!DE8," "))</f>
        <v xml:space="preserve"> </v>
      </c>
      <c r="AA21" s="179" t="str">
        <f>IF(ISBLANK(Fran!DI8)," ",IF(Fran!DI8&lt;50,Fran!DI8," "))</f>
        <v xml:space="preserve"> </v>
      </c>
      <c r="AB21" s="179" t="str">
        <f>IF(ISBLANK(Fran!DP8)," ",IF(Fran!DP8&lt;50,Fran!DP8," "))</f>
        <v xml:space="preserve"> </v>
      </c>
      <c r="AC21" s="179" t="str">
        <f>IF(ISBLANK(Fran!DT8)," ",IF(Fran!DT8&lt;50,Fran!DT8," "))</f>
        <v xml:space="preserve"> </v>
      </c>
      <c r="AD21" s="179" t="str">
        <f>IF(ISBLANK(Fran!DX8)," ",IF(Fran!DX8&lt;50,Fran!DX8," "))</f>
        <v xml:space="preserve"> </v>
      </c>
      <c r="AE21" s="272"/>
      <c r="AF21" s="273"/>
      <c r="AG21" s="179" t="str">
        <f>IF(ISBLANK(Fran!EB8)," ",IF(Fran!EB8&lt;50,Fran!EB8," "))</f>
        <v xml:space="preserve"> </v>
      </c>
      <c r="AH21" s="179" t="str">
        <f>IF(ISBLANK(Fran!EF8)," ",IF(Fran!EF8&lt;50,Fran!EF8," "))</f>
        <v xml:space="preserve"> </v>
      </c>
      <c r="AI21" s="179" t="str">
        <f>IF(ISBLANK(Fran!EM8)," ",IF(Fran!EM8&lt;50,Fran!EM8," "))</f>
        <v xml:space="preserve"> </v>
      </c>
      <c r="AJ21" s="179" t="str">
        <f>IF(ISBLANK(Fran!EQ8)," ",IF(Fran!EQ8&lt;50,Fran!EQ8," "))</f>
        <v xml:space="preserve"> </v>
      </c>
      <c r="AK21" s="179" t="str">
        <f>IF(ISBLANK(Fran!EU8)," ",IF(Fran!EU8&lt;50,Fran!EU8," "))</f>
        <v xml:space="preserve"> </v>
      </c>
      <c r="AL21" s="179" t="str">
        <f>IF(ISBLANK(Fran!EY8)," ",IF(Fran!EY8&lt;50,Fran!EY8," "))</f>
        <v xml:space="preserve"> </v>
      </c>
      <c r="AM21" s="179" t="str">
        <f>IF(ISBLANK(Fran!FC8)," ",IF(Fran!FC8&lt;50,Fran!FC8," "))</f>
        <v xml:space="preserve"> </v>
      </c>
      <c r="AN21" s="179" t="str">
        <f>IF(ISBLANK(Fran!FJ8)," ",IF(Fran!FJ8&lt;50,Fran!FJ8," "))</f>
        <v xml:space="preserve"> </v>
      </c>
      <c r="AO21" s="179" t="str">
        <f>IF(ISBLANK(Fran!FN8)," ",IF(Fran!FN8&lt;50,Fran!FN8," "))</f>
        <v xml:space="preserve"> </v>
      </c>
      <c r="AP21" s="179" t="str">
        <f>IF(ISBLANK(Fran!FR8)," ",IF(Fran!FR8&lt;50,Fran!FR8," "))</f>
        <v xml:space="preserve"> </v>
      </c>
      <c r="AQ21" s="179" t="str">
        <f>IF(ISBLANK(Fran!FV8)," ",IF(Fran!FV8&lt;50,Fran!FV8," "))</f>
        <v xml:space="preserve"> </v>
      </c>
      <c r="AR21" s="179" t="str">
        <f>IF(ISBLANK(Fran!FZ8)," ",IF(Fran!FZ8&lt;50,Fran!FZ8," "))</f>
        <v xml:space="preserve"> </v>
      </c>
      <c r="AS21" s="179" t="str">
        <f>IF(ISBLANK(Fran!GG8)," ",IF(Fran!GG8&lt;50,Fran!GG8," "))</f>
        <v xml:space="preserve"> </v>
      </c>
      <c r="AT21" s="179" t="str">
        <f>IF(ISBLANK(Fran!GK8)," ",IF(Fran!GK8&lt;50,Fran!GK8," "))</f>
        <v xml:space="preserve"> </v>
      </c>
      <c r="AU21" s="179" t="str">
        <f>IF(ISBLANK(Fran!GO8)," ",IF(Fran!GO8&lt;50,Fran!GO8," "))</f>
        <v xml:space="preserve"> </v>
      </c>
      <c r="AV21" s="179" t="str">
        <f>IF(ISBLANK(Fran!GS8)," ",IF(Fran!GS8&lt;50,Fran!GS8," "))</f>
        <v xml:space="preserve"> </v>
      </c>
      <c r="AW21" s="179" t="str">
        <f>IF(ISBLANK(Fran!GW8)," ",IF(Fran!GW8&lt;50,Fran!GW8," "))</f>
        <v xml:space="preserve"> </v>
      </c>
      <c r="AX21" s="179" t="str">
        <f>IF(ISBLANK(Fran!HD8)," ",IF(Fran!HD8&lt;50,Fran!HD8," "))</f>
        <v xml:space="preserve"> </v>
      </c>
      <c r="AY21" s="179" t="str">
        <f>IF(ISBLANK(Fran!HH8)," ",IF(Fran!HH8&lt;50,Fran!HH8," "))</f>
        <v xml:space="preserve"> </v>
      </c>
      <c r="AZ21" s="179" t="str">
        <f>IF(ISBLANK(Fran!HL8)," ",IF(Fran!HL8&lt;50,Fran!HL8," "))</f>
        <v xml:space="preserve"> </v>
      </c>
      <c r="BA21" s="179" t="str">
        <f>IF(ISBLANK(Fran!HP8)," ",IF(Fran!HP8&lt;50,Fran!HP8," "))</f>
        <v xml:space="preserve"> </v>
      </c>
      <c r="BB21" s="179" t="str">
        <f>IF(ISBLANK(Fran!HT8)," ",IF(Fran!HT8&lt;50,Fran!HT8," "))</f>
        <v xml:space="preserve"> </v>
      </c>
      <c r="BC21" s="179" t="str">
        <f>IF(ISBLANK(Fran!IA8)," ",IF(Fran!IA8&lt;50,Fran!IA8," "))</f>
        <v xml:space="preserve"> </v>
      </c>
      <c r="BD21" s="179" t="str">
        <f>IF(ISBLANK(Fran!IE8)," ",IF(Fran!IE8&lt;50,Fran!IE8," "))</f>
        <v xml:space="preserve"> </v>
      </c>
      <c r="BE21" s="179" t="str">
        <f>IF(ISBLANK(Fran!II8)," ",IF(Fran!II8&lt;50,Fran!II8," "))</f>
        <v xml:space="preserve"> </v>
      </c>
      <c r="BF21" s="179" t="str">
        <f>IF(ISBLANK(Fran!IM8)," ",IF(Fran!IM8&lt;50,Fran!IM8," "))</f>
        <v xml:space="preserve"> </v>
      </c>
      <c r="BG21" s="179" t="str">
        <f>IF(ISBLANK(Fran!IQ8)," ",IF(Fran!IQ8&lt;50,Fran!IQ8," "))</f>
        <v xml:space="preserve"> </v>
      </c>
      <c r="BH21" s="179" t="str">
        <f>IF(ISBLANK(Fran!IX8)," ",IF(Fran!IX8&lt;50,Fran!IX8," "))</f>
        <v xml:space="preserve"> </v>
      </c>
      <c r="BI21" s="272"/>
      <c r="BJ21" s="273"/>
      <c r="BK21" s="179" t="str">
        <f>IF(ISBLANK(Fran!JB8)," ",IF(Fran!JB8&lt;50,Fran!JB8," "))</f>
        <v xml:space="preserve"> </v>
      </c>
      <c r="BL21" s="179" t="str">
        <f>IF(ISBLANK(Fran!JF8)," ",IF(Fran!JF8&lt;50,Fran!JF8," "))</f>
        <v xml:space="preserve"> </v>
      </c>
      <c r="BM21" s="179" t="str">
        <f>IF(ISBLANK(Fran!JJ8)," ",IF(Fran!JJ8&lt;50,Fran!JJ8," "))</f>
        <v xml:space="preserve"> </v>
      </c>
      <c r="BN21" s="179" t="str">
        <f>IF(ISBLANK(Fran!JN8)," ",IF(Fran!JN8&lt;50,Fran!JN8," "))</f>
        <v xml:space="preserve"> </v>
      </c>
      <c r="BO21" s="179" t="str">
        <f>IF(ISBLANK(Fran!JU8)," ",IF(Fran!JU8&lt;50,Fran!JU8," "))</f>
        <v xml:space="preserve"> </v>
      </c>
      <c r="BP21" s="179" t="str">
        <f>IF(ISBLANK(Fran!JY8)," ",IF(Fran!JY8&lt;50,Fran!JY8," "))</f>
        <v xml:space="preserve"> </v>
      </c>
      <c r="BQ21" s="179" t="str">
        <f>IF(ISBLANK(Fran!KC8)," ",IF(Fran!KC8&lt;50,Fran!KC8," "))</f>
        <v xml:space="preserve"> </v>
      </c>
      <c r="BR21" s="179" t="str">
        <f>IF(ISBLANK(Fran!KG8)," ",IF(Fran!KG8&lt;50,Fran!KG8," "))</f>
        <v xml:space="preserve"> </v>
      </c>
      <c r="BS21" s="179" t="str">
        <f>IF(ISBLANK(Fran!KK8)," ",IF(Fran!KK8&lt;50,Fran!KK8," "))</f>
        <v xml:space="preserve"> </v>
      </c>
      <c r="BT21" s="179" t="str">
        <f>IF(ISBLANK(Fran!KR8)," ",IF(Fran!KR8&lt;50,Fran!KR8," "))</f>
        <v xml:space="preserve"> </v>
      </c>
      <c r="BU21" s="179" t="str">
        <f>IF(ISBLANK(Fran!KV8)," ",IF(Fran!KV8&lt;50,Fran!KV8," "))</f>
        <v xml:space="preserve"> </v>
      </c>
      <c r="BV21" s="179" t="str">
        <f>IF(ISBLANK(Fran!KZ8)," ",IF(Fran!KZ8&lt;50,Fran!KZ8," "))</f>
        <v xml:space="preserve"> </v>
      </c>
      <c r="BW21" s="179" t="str">
        <f>IF(ISBLANK(Fran!LD8)," ",IF(Fran!LD8&lt;50,Fran!LD8," "))</f>
        <v xml:space="preserve"> </v>
      </c>
      <c r="BX21" s="179" t="str">
        <f>IF(ISBLANK(Fran!LH8)," ",IF(Fran!LH8&lt;50,Fran!LH8," "))</f>
        <v xml:space="preserve"> </v>
      </c>
      <c r="BY21" s="179" t="str">
        <f>IF(ISBLANK(Fran!LO8)," ",IF(Fran!LO8&lt;50,Fran!LO8," "))</f>
        <v xml:space="preserve"> </v>
      </c>
    </row>
    <row r="22" spans="1:77" ht="20.100000000000001" customHeight="1">
      <c r="A22" s="268" t="str">
        <f>LEFT(Fran!$A7,1)&amp;LEFT(Fran!$B7,1)</f>
        <v>NP</v>
      </c>
      <c r="B22" s="269"/>
      <c r="C22" s="175" t="str">
        <f>IF(ISBLANK(Fran!E7)," ",IF(Fran!E7&gt;=75,Fran!E7," "))</f>
        <v xml:space="preserve"> </v>
      </c>
      <c r="D22" s="175" t="str">
        <f>IF(ISBLANK(Fran!I7)," ",IF(Fran!I7&gt;=75,Fran!I7," "))</f>
        <v/>
      </c>
      <c r="E22" s="175" t="str">
        <f>IF(ISBLANK(Fran!M7)," ",IF(Fran!M7&gt;=75,Fran!M7," "))</f>
        <v/>
      </c>
      <c r="F22" s="175" t="str">
        <f>IF(ISBLANK(Fran!Q7)," ",IF(Fran!Q7&gt;=75,Fran!Q7," "))</f>
        <v/>
      </c>
      <c r="G22" s="175" t="str">
        <f>IF(ISBLANK(Fran!U7)," ",IF(Fran!U7&gt;=75,Fran!U7," "))</f>
        <v/>
      </c>
      <c r="H22" s="175" t="str">
        <f>IF(ISBLANK(Fran!AB7)," ",IF(Fran!AB7&gt;=75,Fran!AB7," "))</f>
        <v/>
      </c>
      <c r="I22" s="175" t="str">
        <f>IF(ISBLANK(Fran!AF7)," ",IF(Fran!AF7&gt;=75,Fran!AF7," "))</f>
        <v/>
      </c>
      <c r="J22" s="175" t="str">
        <f>IF(ISBLANK(Fran!AJ7)," ",IF(Fran!AJ7&gt;=75,Fran!AJ7," "))</f>
        <v/>
      </c>
      <c r="K22" s="175" t="str">
        <f>IF(ISBLANK(Fran!AN7)," ",IF(Fran!AN7&gt;=75,Fran!AN7," "))</f>
        <v/>
      </c>
      <c r="L22" s="175" t="str">
        <f>IF(ISBLANK(Fran!AR7)," ",IF(Fran!AR7&gt;=75,Fran!AR7," "))</f>
        <v/>
      </c>
      <c r="M22" s="175" t="str">
        <f>IF(ISBLANK(Fran!AY7)," ",IF(Fran!AY7&gt;=75,Fran!AY7," "))</f>
        <v/>
      </c>
      <c r="N22" s="175" t="str">
        <f>IF(ISBLANK(Fran!BC7)," ",IF(Fran!BC7&gt;=75,Fran!BC7," "))</f>
        <v/>
      </c>
      <c r="O22" s="175" t="str">
        <f>IF(ISBLANK(Fran!BG7)," ",IF(Fran!BG7&gt;=75,Fran!BG7," "))</f>
        <v/>
      </c>
      <c r="P22" s="175" t="str">
        <f>IF(ISBLANK(Fran!BK7)," ",IF(Fran!BK7&gt;=75,Fran!BK7," "))</f>
        <v/>
      </c>
      <c r="Q22" s="175" t="str">
        <f>IF(ISBLANK(Fran!BO7)," ",IF(Fran!BO7&gt;=75,Fran!BO7," "))</f>
        <v/>
      </c>
      <c r="R22" s="175" t="str">
        <f>IF(ISBLANK(Fran!BV7)," ",IF(Fran!BV7&gt;=75,Fran!BV7," "))</f>
        <v/>
      </c>
      <c r="S22" s="175" t="str">
        <f>IF(ISBLANK(Fran!BZ7)," ",IF(Fran!BZ7&gt;=75,Fran!BZ7," "))</f>
        <v/>
      </c>
      <c r="T22" s="175" t="str">
        <f>IF(ISBLANK(Fran!CD7)," ",IF(Fran!CD7&gt;=75,Fran!CD7," "))</f>
        <v/>
      </c>
      <c r="U22" s="175" t="str">
        <f>IF(ISBLANK(Fran!CH7)," ",IF(Fran!CH7&gt;=75,Fran!CH7," "))</f>
        <v/>
      </c>
      <c r="V22" s="175" t="str">
        <f>IF(ISBLANK(Fran!CL7)," ",IF(Fran!CL7&gt;=75,Fran!CL7," "))</f>
        <v/>
      </c>
      <c r="W22" s="175" t="str">
        <f>IF(ISBLANK(Fran!CS7)," ",IF(Fran!CS7&gt;=75,Fran!CS7," "))</f>
        <v/>
      </c>
      <c r="X22" s="175" t="str">
        <f>IF(ISBLANK(Fran!CW7)," ",IF(Fran!CW7&gt;=75,Fran!CW7," "))</f>
        <v/>
      </c>
      <c r="Y22" s="175" t="str">
        <f>IF(ISBLANK(Fran!DA7)," ",IF(Fran!DA7&gt;=75,Fran!DA7," "))</f>
        <v/>
      </c>
      <c r="Z22" s="175" t="str">
        <f>IF(ISBLANK(Fran!DE7)," ",IF(Fran!DE7&gt;=75,Fran!DE7," "))</f>
        <v/>
      </c>
      <c r="AA22" s="175" t="str">
        <f>IF(ISBLANK(Fran!DI7)," ",IF(Fran!DI7&gt;=75,Fran!DI7," "))</f>
        <v/>
      </c>
      <c r="AB22" s="175" t="str">
        <f>IF(ISBLANK(Fran!DP7)," ",IF(Fran!DP7&gt;=75,Fran!DP7," "))</f>
        <v/>
      </c>
      <c r="AC22" s="175" t="str">
        <f>IF(ISBLANK(Fran!DT7)," ",IF(Fran!DT7&gt;=75,Fran!DT7," "))</f>
        <v/>
      </c>
      <c r="AD22" s="175" t="str">
        <f>IF(ISBLANK(Fran!DX7)," ",IF(Fran!DX7&gt;=75,Fran!DX7," "))</f>
        <v/>
      </c>
      <c r="AE22" s="268" t="str">
        <f>LEFT(Fran!$A7,1)&amp;LEFT(Fran!$B7,1)</f>
        <v>NP</v>
      </c>
      <c r="AF22" s="269"/>
      <c r="AG22" s="175" t="str">
        <f>IF(ISBLANK(Fran!EB7)," ",IF(Fran!EB7&gt;=75,Fran!EB7," "))</f>
        <v/>
      </c>
      <c r="AH22" s="175" t="str">
        <f>IF(ISBLANK(Fran!EF7)," ",IF(Fran!EF7&gt;=75,Fran!EF7," "))</f>
        <v/>
      </c>
      <c r="AI22" s="175" t="str">
        <f>IF(ISBLANK(Fran!EM7)," ",IF(Fran!EM7&gt;=75,Fran!EM7," "))</f>
        <v/>
      </c>
      <c r="AJ22" s="175" t="str">
        <f>IF(ISBLANK(Fran!EQ7)," ",IF(Fran!EQ7&gt;=75,Fran!EQ7," "))</f>
        <v/>
      </c>
      <c r="AK22" s="175" t="str">
        <f>IF(ISBLANK(Fran!EU7)," ",IF(Fran!EU7&gt;=75,Fran!EU7," "))</f>
        <v/>
      </c>
      <c r="AL22" s="175" t="str">
        <f>IF(ISBLANK(Fran!EY7)," ",IF(Fran!EY7&gt;=75,Fran!EY7," "))</f>
        <v/>
      </c>
      <c r="AM22" s="175" t="str">
        <f>IF(ISBLANK(Fran!FC7)," ",IF(Fran!FC7&gt;=75,Fran!FC7," "))</f>
        <v/>
      </c>
      <c r="AN22" s="175" t="str">
        <f>IF(ISBLANK(Fran!FJ7)," ",IF(Fran!FJ7&gt;=75,Fran!FJ7," "))</f>
        <v/>
      </c>
      <c r="AO22" s="175" t="str">
        <f>IF(ISBLANK(Fran!FN7)," ",IF(Fran!FN7&gt;=75,Fran!FN7," "))</f>
        <v/>
      </c>
      <c r="AP22" s="175" t="str">
        <f>IF(ISBLANK(Fran!FR7)," ",IF(Fran!FR7&gt;=75,Fran!FR7," "))</f>
        <v/>
      </c>
      <c r="AQ22" s="175" t="str">
        <f>IF(ISBLANK(Fran!FV7)," ",IF(Fran!FV7&gt;=75,Fran!FV7," "))</f>
        <v/>
      </c>
      <c r="AR22" s="175" t="str">
        <f>IF(ISBLANK(Fran!FZ7)," ",IF(Fran!FZ7&gt;=75,Fran!FZ7," "))</f>
        <v/>
      </c>
      <c r="AS22" s="175" t="str">
        <f>IF(ISBLANK(Fran!GG7)," ",IF(Fran!GG7&gt;=75,Fran!GG7," "))</f>
        <v/>
      </c>
      <c r="AT22" s="175" t="str">
        <f>IF(ISBLANK(Fran!GK7)," ",IF(Fran!GK7&gt;=75,Fran!GK7," "))</f>
        <v/>
      </c>
      <c r="AU22" s="175" t="str">
        <f>IF(ISBLANK(Fran!GO7)," ",IF(Fran!GO7&gt;=75,Fran!GO7," "))</f>
        <v/>
      </c>
      <c r="AV22" s="175" t="str">
        <f>IF(ISBLANK(Fran!GS7)," ",IF(Fran!GS7&gt;=75,Fran!GS7," "))</f>
        <v/>
      </c>
      <c r="AW22" s="175" t="str">
        <f>IF(ISBLANK(Fran!GW7)," ",IF(Fran!GW7&gt;=75,Fran!GW7," "))</f>
        <v/>
      </c>
      <c r="AX22" s="175" t="str">
        <f>IF(ISBLANK(Fran!HD7)," ",IF(Fran!HD7&gt;=75,Fran!HD7," "))</f>
        <v/>
      </c>
      <c r="AY22" s="175" t="str">
        <f>IF(ISBLANK(Fran!HH7)," ",IF(Fran!HH7&gt;=75,Fran!HH7," "))</f>
        <v/>
      </c>
      <c r="AZ22" s="175" t="str">
        <f>IF(ISBLANK(Fran!HL7)," ",IF(Fran!HL7&gt;=75,Fran!HL7," "))</f>
        <v/>
      </c>
      <c r="BA22" s="175" t="str">
        <f>IF(ISBLANK(Fran!HP7)," ",IF(Fran!HP7&gt;=75,Fran!HP7," "))</f>
        <v/>
      </c>
      <c r="BB22" s="175" t="str">
        <f>IF(ISBLANK(Fran!HT7)," ",IF(Fran!HT7&gt;=75,Fran!HT7," "))</f>
        <v/>
      </c>
      <c r="BC22" s="175" t="str">
        <f>IF(ISBLANK(Fran!IA7)," ",IF(Fran!IA7&gt;=75,Fran!IA7," "))</f>
        <v/>
      </c>
      <c r="BD22" s="175" t="str">
        <f>IF(ISBLANK(Fran!IE7)," ",IF(Fran!IE7&gt;=75,Fran!IE7," "))</f>
        <v/>
      </c>
      <c r="BE22" s="175" t="str">
        <f>IF(ISBLANK(Fran!II7)," ",IF(Fran!II7&gt;=75,Fran!II7," "))</f>
        <v/>
      </c>
      <c r="BF22" s="175" t="str">
        <f>IF(ISBLANK(Fran!IM7)," ",IF(Fran!IM7&gt;=75,Fran!IM7," "))</f>
        <v/>
      </c>
      <c r="BG22" s="175" t="str">
        <f>IF(ISBLANK(Fran!IQ7)," ",IF(Fran!IQ7&gt;=75,Fran!IQ7," "))</f>
        <v/>
      </c>
      <c r="BH22" s="175" t="str">
        <f>IF(ISBLANK(Fran!IX7)," ",IF(Fran!IX7&gt;=75,Fran!IX7," "))</f>
        <v/>
      </c>
      <c r="BI22" s="268" t="str">
        <f>LEFT(Fran!$A7,1)&amp;LEFT(Fran!$B7,1)</f>
        <v>NP</v>
      </c>
      <c r="BJ22" s="269"/>
      <c r="BK22" s="175" t="str">
        <f>IF(ISBLANK(Fran!JB7)," ",IF(Fran!JB7&gt;=75,Fran!JB7," "))</f>
        <v/>
      </c>
      <c r="BL22" s="175" t="str">
        <f>IF(ISBLANK(Fran!JF7)," ",IF(Fran!JF7&gt;=75,Fran!JF7," "))</f>
        <v/>
      </c>
      <c r="BM22" s="175" t="str">
        <f>IF(ISBLANK(Fran!JJ7)," ",IF(Fran!JJ7&gt;=75,Fran!JJ7," "))</f>
        <v/>
      </c>
      <c r="BN22" s="175" t="str">
        <f>IF(ISBLANK(Fran!JN7)," ",IF(Fran!JN7&gt;=75,Fran!JN7," "))</f>
        <v/>
      </c>
      <c r="BO22" s="175" t="str">
        <f>IF(ISBLANK(Fran!JU7)," ",IF(Fran!JU7&gt;=75,Fran!JU7," "))</f>
        <v/>
      </c>
      <c r="BP22" s="175" t="str">
        <f>IF(ISBLANK(Fran!JY7)," ",IF(Fran!JY7&gt;=75,Fran!JY7," "))</f>
        <v/>
      </c>
      <c r="BQ22" s="175" t="str">
        <f>IF(ISBLANK(Fran!KC7)," ",IF(Fran!KC7&gt;=75,Fran!KC7," "))</f>
        <v/>
      </c>
      <c r="BR22" s="175" t="str">
        <f>IF(ISBLANK(Fran!KG7)," ",IF(Fran!KG7&gt;=75,Fran!KG7," "))</f>
        <v/>
      </c>
      <c r="BS22" s="175" t="str">
        <f>IF(ISBLANK(Fran!KK7)," ",IF(Fran!KK7&gt;=75,Fran!KK7," "))</f>
        <v/>
      </c>
      <c r="BT22" s="175" t="str">
        <f>IF(ISBLANK(Fran!KR7)," ",IF(Fran!KR7&gt;=75,Fran!KR7," "))</f>
        <v/>
      </c>
      <c r="BU22" s="175" t="str">
        <f>IF(ISBLANK(Fran!KV7)," ",IF(Fran!KV7&gt;=75,Fran!KV7," "))</f>
        <v/>
      </c>
      <c r="BV22" s="175" t="str">
        <f>IF(ISBLANK(Fran!KZ7)," ",IF(Fran!KZ7&gt;=75,Fran!KZ7," "))</f>
        <v/>
      </c>
      <c r="BW22" s="175" t="str">
        <f>IF(ISBLANK(Fran!LD7)," ",IF(Fran!LD7&gt;=75,Fran!LD7," "))</f>
        <v/>
      </c>
      <c r="BX22" s="175" t="str">
        <f>IF(ISBLANK(Fran!LH7)," ",IF(Fran!LH7&gt;=75,Fran!LH7," "))</f>
        <v/>
      </c>
      <c r="BY22" s="175" t="str">
        <f>IF(ISBLANK(Fran!LO7)," ",IF(Fran!LO7&gt;=75,Fran!LO7," "))</f>
        <v/>
      </c>
    </row>
    <row r="23" spans="1:77" ht="20.100000000000001" customHeight="1">
      <c r="A23" s="270"/>
      <c r="B23" s="271"/>
      <c r="C23" s="177">
        <f>IF(ISBLANK(Fran!E7)," ",IF(Fran!E7&gt;=50,IF(Fran!E7&lt;75,Fran!E7," ")," "))</f>
        <v>70</v>
      </c>
      <c r="D23" s="177" t="str">
        <f>IF(ISBLANK(Fran!I7)," ",IF(Fran!I7&gt;=50,IF(Fran!I7&lt;75,Fran!I7," ")," "))</f>
        <v xml:space="preserve"> </v>
      </c>
      <c r="E23" s="177" t="str">
        <f>IF(ISBLANK(Fran!M7)," ",IF(Fran!M7&gt;=50,IF(Fran!M7&lt;75,Fran!M7," ")," "))</f>
        <v xml:space="preserve"> </v>
      </c>
      <c r="F23" s="177" t="str">
        <f>IF(ISBLANK(Fran!Q7)," ",IF(Fran!Q7&gt;=50,IF(Fran!Q7&lt;75,Fran!Q7," ")," "))</f>
        <v xml:space="preserve"> </v>
      </c>
      <c r="G23" s="177" t="str">
        <f>IF(ISBLANK(Fran!U7)," ",IF(Fran!U7&gt;=50,IF(Fran!U7&lt;75,Fran!U7," ")," "))</f>
        <v xml:space="preserve"> </v>
      </c>
      <c r="H23" s="177" t="str">
        <f>IF(ISBLANK(Fran!AB7)," ",IF(Fran!AB7&gt;=50,IF(Fran!AB7&lt;75,Fran!AB7," ")," "))</f>
        <v xml:space="preserve"> </v>
      </c>
      <c r="I23" s="177" t="str">
        <f>IF(ISBLANK(Fran!AF7)," ",IF(Fran!AF7&gt;=50,IF(Fran!AF7&lt;75,Fran!AF7," ")," "))</f>
        <v xml:space="preserve"> </v>
      </c>
      <c r="J23" s="177" t="str">
        <f>IF(ISBLANK(Fran!AJ7)," ",IF(Fran!AJ7&gt;=50,IF(Fran!AJ7&lt;75,Fran!AJ7," ")," "))</f>
        <v xml:space="preserve"> </v>
      </c>
      <c r="K23" s="177" t="str">
        <f>IF(ISBLANK(Fran!AN7)," ",IF(Fran!AN7&gt;=50,IF(Fran!AN7&lt;75,Fran!AN7," ")," "))</f>
        <v xml:space="preserve"> </v>
      </c>
      <c r="L23" s="177" t="str">
        <f>IF(ISBLANK(Fran!AR7)," ",IF(Fran!AR7&gt;=50,IF(Fran!AR7&lt;75,Fran!AR7," ")," "))</f>
        <v xml:space="preserve"> </v>
      </c>
      <c r="M23" s="177" t="str">
        <f>IF(ISBLANK(Fran!AY7)," ",IF(Fran!AY7&gt;=50,IF(Fran!AY7&lt;75,Fran!AY7," ")," "))</f>
        <v xml:space="preserve"> </v>
      </c>
      <c r="N23" s="177" t="str">
        <f>IF(ISBLANK(Fran!BC7)," ",IF(Fran!BC7&gt;=50,IF(Fran!BC7&lt;75,Fran!BC7," ")," "))</f>
        <v xml:space="preserve"> </v>
      </c>
      <c r="O23" s="177" t="str">
        <f>IF(ISBLANK(Fran!BG7)," ",IF(Fran!BG7&gt;=50,IF(Fran!BG7&lt;75,Fran!BG7," ")," "))</f>
        <v xml:space="preserve"> </v>
      </c>
      <c r="P23" s="177" t="str">
        <f>IF(ISBLANK(Fran!BK7)," ",IF(Fran!BK7&gt;=50,IF(Fran!BK7&lt;75,Fran!BK7," ")," "))</f>
        <v xml:space="preserve"> </v>
      </c>
      <c r="Q23" s="177" t="str">
        <f>IF(ISBLANK(Fran!BO7)," ",IF(Fran!BO7&gt;=50,IF(Fran!BO7&lt;75,Fran!BO7," ")," "))</f>
        <v xml:space="preserve"> </v>
      </c>
      <c r="R23" s="177" t="str">
        <f>IF(ISBLANK(Fran!BV7)," ",IF(Fran!BV7&gt;=50,IF(Fran!BV7&lt;75,Fran!BV7," ")," "))</f>
        <v xml:space="preserve"> </v>
      </c>
      <c r="S23" s="177" t="str">
        <f>IF(ISBLANK(Fran!BZ7)," ",IF(Fran!BZ7&gt;=50,IF(Fran!BZ7&lt;75,Fran!BZ7," ")," "))</f>
        <v xml:space="preserve"> </v>
      </c>
      <c r="T23" s="177" t="str">
        <f>IF(ISBLANK(Fran!CD7)," ",IF(Fran!CD7&gt;=50,IF(Fran!CD7&lt;75,Fran!CD7," ")," "))</f>
        <v xml:space="preserve"> </v>
      </c>
      <c r="U23" s="177" t="str">
        <f>IF(ISBLANK(Fran!CH7)," ",IF(Fran!CH7&gt;=50,IF(Fran!CH7&lt;75,Fran!CH7," ")," "))</f>
        <v xml:space="preserve"> </v>
      </c>
      <c r="V23" s="177" t="str">
        <f>IF(ISBLANK(Fran!CL7)," ",IF(Fran!CL7&gt;=50,IF(Fran!CL7&lt;75,Fran!CL7," ")," "))</f>
        <v xml:space="preserve"> </v>
      </c>
      <c r="W23" s="177" t="str">
        <f>IF(ISBLANK(Fran!CS7)," ",IF(Fran!CS7&gt;=50,IF(Fran!CS7&lt;75,Fran!CS7," ")," "))</f>
        <v xml:space="preserve"> </v>
      </c>
      <c r="X23" s="177" t="str">
        <f>IF(ISBLANK(Fran!CW7)," ",IF(Fran!CW7&gt;=50,IF(Fran!CW7&lt;75,Fran!CW7," ")," "))</f>
        <v xml:space="preserve"> </v>
      </c>
      <c r="Y23" s="177" t="str">
        <f>IF(ISBLANK(Fran!DA7)," ",IF(Fran!DA7&gt;=50,IF(Fran!DA7&lt;75,Fran!DA7," ")," "))</f>
        <v xml:space="preserve"> </v>
      </c>
      <c r="Z23" s="177" t="str">
        <f>IF(ISBLANK(Fran!DE7)," ",IF(Fran!DE7&gt;=50,IF(Fran!DE7&lt;75,Fran!DE7," ")," "))</f>
        <v xml:space="preserve"> </v>
      </c>
      <c r="AA23" s="177" t="str">
        <f>IF(ISBLANK(Fran!DI7)," ",IF(Fran!DI7&gt;=50,IF(Fran!DI7&lt;75,Fran!DI7," ")," "))</f>
        <v xml:space="preserve"> </v>
      </c>
      <c r="AB23" s="177" t="str">
        <f>IF(ISBLANK(Fran!DP7)," ",IF(Fran!DP7&gt;=50,IF(Fran!DP7&lt;75,Fran!DP7," ")," "))</f>
        <v xml:space="preserve"> </v>
      </c>
      <c r="AC23" s="177" t="str">
        <f>IF(ISBLANK(Fran!DT7)," ",IF(Fran!DT7&gt;=50,IF(Fran!DT7&lt;75,Fran!DT7," ")," "))</f>
        <v xml:space="preserve"> </v>
      </c>
      <c r="AD23" s="177" t="str">
        <f>IF(ISBLANK(Fran!DX7)," ",IF(Fran!DX7&gt;=50,IF(Fran!DX7&lt;75,Fran!DX7," ")," "))</f>
        <v xml:space="preserve"> </v>
      </c>
      <c r="AE23" s="270"/>
      <c r="AF23" s="271"/>
      <c r="AG23" s="177" t="str">
        <f>IF(ISBLANK(Fran!EB7)," ",IF(Fran!EB7&gt;=50,IF(Fran!EB7&lt;75,Fran!EB7," ")," "))</f>
        <v xml:space="preserve"> </v>
      </c>
      <c r="AH23" s="177" t="str">
        <f>IF(ISBLANK(Fran!EF7)," ",IF(Fran!EF7&gt;=50,IF(Fran!EF7&lt;75,Fran!EF7," ")," "))</f>
        <v xml:space="preserve"> </v>
      </c>
      <c r="AI23" s="177" t="str">
        <f>IF(ISBLANK(Fran!EM7)," ",IF(Fran!EM7&gt;=50,IF(Fran!EM7&lt;75,Fran!EM7," ")," "))</f>
        <v xml:space="preserve"> </v>
      </c>
      <c r="AJ23" s="177" t="str">
        <f>IF(ISBLANK(Fran!EQ7)," ",IF(Fran!EQ7&gt;=50,IF(Fran!EQ7&lt;75,Fran!EQ7," ")," "))</f>
        <v xml:space="preserve"> </v>
      </c>
      <c r="AK23" s="177" t="str">
        <f>IF(ISBLANK(Fran!EU7)," ",IF(Fran!EU7&gt;=50,IF(Fran!EU7&lt;75,Fran!EU7," ")," "))</f>
        <v xml:space="preserve"> </v>
      </c>
      <c r="AL23" s="177" t="str">
        <f>IF(ISBLANK(Fran!EY7)," ",IF(Fran!EY7&gt;=50,IF(Fran!EY7&lt;75,Fran!EY7," ")," "))</f>
        <v xml:space="preserve"> </v>
      </c>
      <c r="AM23" s="177" t="str">
        <f>IF(ISBLANK(Fran!FC7)," ",IF(Fran!FC7&gt;=50,IF(Fran!FC7&lt;75,Fran!FC7," ")," "))</f>
        <v xml:space="preserve"> </v>
      </c>
      <c r="AN23" s="177" t="str">
        <f>IF(ISBLANK(Fran!FJ7)," ",IF(Fran!FJ7&gt;=50,IF(Fran!FJ7&lt;75,Fran!FJ7," ")," "))</f>
        <v xml:space="preserve"> </v>
      </c>
      <c r="AO23" s="177" t="str">
        <f>IF(ISBLANK(Fran!FN7)," ",IF(Fran!FN7&gt;=50,IF(Fran!FN7&lt;75,Fran!FN7," ")," "))</f>
        <v xml:space="preserve"> </v>
      </c>
      <c r="AP23" s="177" t="str">
        <f>IF(ISBLANK(Fran!FR7)," ",IF(Fran!FR7&gt;=50,IF(Fran!FR7&lt;75,Fran!FR7," ")," "))</f>
        <v xml:space="preserve"> </v>
      </c>
      <c r="AQ23" s="177" t="str">
        <f>IF(ISBLANK(Fran!FV7)," ",IF(Fran!FV7&gt;=50,IF(Fran!FV7&lt;75,Fran!FV7," ")," "))</f>
        <v xml:space="preserve"> </v>
      </c>
      <c r="AR23" s="177" t="str">
        <f>IF(ISBLANK(Fran!FZ7)," ",IF(Fran!FZ7&gt;=50,IF(Fran!FZ7&lt;75,Fran!FZ7," ")," "))</f>
        <v xml:space="preserve"> </v>
      </c>
      <c r="AS23" s="177" t="str">
        <f>IF(ISBLANK(Fran!GG7)," ",IF(Fran!GG7&gt;=50,IF(Fran!GG7&lt;75,Fran!GG7," ")," "))</f>
        <v xml:space="preserve"> </v>
      </c>
      <c r="AT23" s="177" t="str">
        <f>IF(ISBLANK(Fran!GK7)," ",IF(Fran!GK7&gt;=50,IF(Fran!GK7&lt;75,Fran!GK7," ")," "))</f>
        <v xml:space="preserve"> </v>
      </c>
      <c r="AU23" s="177" t="str">
        <f>IF(ISBLANK(Fran!GO7)," ",IF(Fran!GO7&gt;=50,IF(Fran!GO7&lt;75,Fran!GO7," ")," "))</f>
        <v xml:space="preserve"> </v>
      </c>
      <c r="AV23" s="177" t="str">
        <f>IF(ISBLANK(Fran!GS7)," ",IF(Fran!GS7&gt;=50,IF(Fran!GS7&lt;75,Fran!GS7," ")," "))</f>
        <v xml:space="preserve"> </v>
      </c>
      <c r="AW23" s="177" t="str">
        <f>IF(ISBLANK(Fran!GW7)," ",IF(Fran!GW7&gt;=50,IF(Fran!GW7&lt;75,Fran!GW7," ")," "))</f>
        <v xml:space="preserve"> </v>
      </c>
      <c r="AX23" s="177" t="str">
        <f>IF(ISBLANK(Fran!HD7)," ",IF(Fran!HD7&gt;=50,IF(Fran!HD7&lt;75,Fran!HD7," ")," "))</f>
        <v xml:space="preserve"> </v>
      </c>
      <c r="AY23" s="177" t="str">
        <f>IF(ISBLANK(Fran!HH7)," ",IF(Fran!HH7&gt;=50,IF(Fran!HH7&lt;75,Fran!HH7," ")," "))</f>
        <v xml:space="preserve"> </v>
      </c>
      <c r="AZ23" s="177" t="str">
        <f>IF(ISBLANK(Fran!HL7)," ",IF(Fran!HL7&gt;=50,IF(Fran!HL7&lt;75,Fran!HL7," ")," "))</f>
        <v xml:space="preserve"> </v>
      </c>
      <c r="BA23" s="177" t="str">
        <f>IF(ISBLANK(Fran!HP7)," ",IF(Fran!HP7&gt;=50,IF(Fran!HP7&lt;75,Fran!HP7," ")," "))</f>
        <v xml:space="preserve"> </v>
      </c>
      <c r="BB23" s="177" t="str">
        <f>IF(ISBLANK(Fran!HT7)," ",IF(Fran!HT7&gt;=50,IF(Fran!HT7&lt;75,Fran!HT7," ")," "))</f>
        <v xml:space="preserve"> </v>
      </c>
      <c r="BC23" s="177" t="str">
        <f>IF(ISBLANK(Fran!IA7)," ",IF(Fran!IA7&gt;=50,IF(Fran!IA7&lt;75,Fran!IA7," ")," "))</f>
        <v xml:space="preserve"> </v>
      </c>
      <c r="BD23" s="177" t="str">
        <f>IF(ISBLANK(Fran!IE7)," ",IF(Fran!IE7&gt;=50,IF(Fran!IE7&lt;75,Fran!IE7," ")," "))</f>
        <v xml:space="preserve"> </v>
      </c>
      <c r="BE23" s="177" t="str">
        <f>IF(ISBLANK(Fran!II7)," ",IF(Fran!II7&gt;=50,IF(Fran!II7&lt;75,Fran!II7," ")," "))</f>
        <v xml:space="preserve"> </v>
      </c>
      <c r="BF23" s="177" t="str">
        <f>IF(ISBLANK(Fran!IM7)," ",IF(Fran!IM7&gt;=50,IF(Fran!IM7&lt;75,Fran!IM7," ")," "))</f>
        <v xml:space="preserve"> </v>
      </c>
      <c r="BG23" s="177" t="str">
        <f>IF(ISBLANK(Fran!IQ7)," ",IF(Fran!IQ7&gt;=50,IF(Fran!IQ7&lt;75,Fran!IQ7," ")," "))</f>
        <v xml:space="preserve"> </v>
      </c>
      <c r="BH23" s="177" t="str">
        <f>IF(ISBLANK(Fran!IX7)," ",IF(Fran!IX7&gt;=50,IF(Fran!IX7&lt;75,Fran!IX7," ")," "))</f>
        <v xml:space="preserve"> </v>
      </c>
      <c r="BI23" s="270"/>
      <c r="BJ23" s="271"/>
      <c r="BK23" s="177" t="str">
        <f>IF(ISBLANK(Fran!JB7)," ",IF(Fran!JB7&gt;=50,IF(Fran!JB7&lt;75,Fran!JB7," ")," "))</f>
        <v xml:space="preserve"> </v>
      </c>
      <c r="BL23" s="177" t="str">
        <f>IF(ISBLANK(Fran!JF7)," ",IF(Fran!JF7&gt;=50,IF(Fran!JF7&lt;75,Fran!JF7," ")," "))</f>
        <v xml:space="preserve"> </v>
      </c>
      <c r="BM23" s="177" t="str">
        <f>IF(ISBLANK(Fran!JJ7)," ",IF(Fran!JJ7&gt;=50,IF(Fran!JJ7&lt;75,Fran!JJ7," ")," "))</f>
        <v xml:space="preserve"> </v>
      </c>
      <c r="BN23" s="177" t="str">
        <f>IF(ISBLANK(Fran!JN7)," ",IF(Fran!JN7&gt;=50,IF(Fran!JN7&lt;75,Fran!JN7," ")," "))</f>
        <v xml:space="preserve"> </v>
      </c>
      <c r="BO23" s="177" t="str">
        <f>IF(ISBLANK(Fran!JU7)," ",IF(Fran!JU7&gt;=50,IF(Fran!JU7&lt;75,Fran!JU7," ")," "))</f>
        <v xml:space="preserve"> </v>
      </c>
      <c r="BP23" s="177" t="str">
        <f>IF(ISBLANK(Fran!JY7)," ",IF(Fran!JY7&gt;=50,IF(Fran!JY7&lt;75,Fran!JY7," ")," "))</f>
        <v xml:space="preserve"> </v>
      </c>
      <c r="BQ23" s="177" t="str">
        <f>IF(ISBLANK(Fran!KC7)," ",IF(Fran!KC7&gt;=50,IF(Fran!KC7&lt;75,Fran!KC7," ")," "))</f>
        <v xml:space="preserve"> </v>
      </c>
      <c r="BR23" s="177" t="str">
        <f>IF(ISBLANK(Fran!KG7)," ",IF(Fran!KG7&gt;=50,IF(Fran!KG7&lt;75,Fran!KG7," ")," "))</f>
        <v xml:space="preserve"> </v>
      </c>
      <c r="BS23" s="177" t="str">
        <f>IF(ISBLANK(Fran!KK7)," ",IF(Fran!KK7&gt;=50,IF(Fran!KK7&lt;75,Fran!KK7," ")," "))</f>
        <v xml:space="preserve"> </v>
      </c>
      <c r="BT23" s="177" t="str">
        <f>IF(ISBLANK(Fran!KR7)," ",IF(Fran!KR7&gt;=50,IF(Fran!KR7&lt;75,Fran!KR7," ")," "))</f>
        <v xml:space="preserve"> </v>
      </c>
      <c r="BU23" s="177" t="str">
        <f>IF(ISBLANK(Fran!KV7)," ",IF(Fran!KV7&gt;=50,IF(Fran!KV7&lt;75,Fran!KV7," ")," "))</f>
        <v xml:space="preserve"> </v>
      </c>
      <c r="BV23" s="177" t="str">
        <f>IF(ISBLANK(Fran!KZ7)," ",IF(Fran!KZ7&gt;=50,IF(Fran!KZ7&lt;75,Fran!KZ7," ")," "))</f>
        <v xml:space="preserve"> </v>
      </c>
      <c r="BW23" s="177" t="str">
        <f>IF(ISBLANK(Fran!LD7)," ",IF(Fran!LD7&gt;=50,IF(Fran!LD7&lt;75,Fran!LD7," ")," "))</f>
        <v xml:space="preserve"> </v>
      </c>
      <c r="BX23" s="177" t="str">
        <f>IF(ISBLANK(Fran!LH7)," ",IF(Fran!LH7&gt;=50,IF(Fran!LH7&lt;75,Fran!LH7," ")," "))</f>
        <v xml:space="preserve"> </v>
      </c>
      <c r="BY23" s="177" t="str">
        <f>IF(ISBLANK(Fran!LO7)," ",IF(Fran!LO7&gt;=50,IF(Fran!LO7&lt;75,Fran!LO7," ")," "))</f>
        <v xml:space="preserve"> </v>
      </c>
    </row>
    <row r="24" spans="1:77" ht="20.100000000000001" customHeight="1" thickBot="1">
      <c r="A24" s="272"/>
      <c r="B24" s="273"/>
      <c r="C24" s="179" t="str">
        <f>IF(ISBLANK(Fran!E7)," ",IF(Fran!E7&lt;50,Fran!E7," "))</f>
        <v xml:space="preserve"> </v>
      </c>
      <c r="D24" s="179" t="str">
        <f>IF(ISBLANK(Fran!I7)," ",IF(Fran!I7&lt;50,Fran!I7," "))</f>
        <v xml:space="preserve"> </v>
      </c>
      <c r="E24" s="179" t="str">
        <f>IF(ISBLANK(Fran!M7)," ",IF(Fran!M7&lt;50,Fran!M7," "))</f>
        <v xml:space="preserve"> </v>
      </c>
      <c r="F24" s="179" t="str">
        <f>IF(ISBLANK(Fran!Q7)," ",IF(Fran!Q7&lt;50,Fran!Q7," "))</f>
        <v xml:space="preserve"> </v>
      </c>
      <c r="G24" s="179" t="str">
        <f>IF(ISBLANK(Fran!U7)," ",IF(Fran!U7&lt;50,Fran!U7," "))</f>
        <v xml:space="preserve"> </v>
      </c>
      <c r="H24" s="179" t="str">
        <f>IF(ISBLANK(Fran!AB7)," ",IF(Fran!AB7&lt;50,Fran!AB7," "))</f>
        <v xml:space="preserve"> </v>
      </c>
      <c r="I24" s="179" t="str">
        <f>IF(ISBLANK(Fran!AF7)," ",IF(Fran!AF7&lt;50,Fran!AF7," "))</f>
        <v xml:space="preserve"> </v>
      </c>
      <c r="J24" s="179" t="str">
        <f>IF(ISBLANK(Fran!AJ7)," ",IF(Fran!AJ7&lt;50,Fran!AJ7," "))</f>
        <v xml:space="preserve"> </v>
      </c>
      <c r="K24" s="179" t="str">
        <f>IF(ISBLANK(Fran!AN7)," ",IF(Fran!AN7&lt;50,Fran!AN7," "))</f>
        <v xml:space="preserve"> </v>
      </c>
      <c r="L24" s="179" t="str">
        <f>IF(ISBLANK(Fran!AR7)," ",IF(Fran!AR7&lt;50,Fran!AR7," "))</f>
        <v xml:space="preserve"> </v>
      </c>
      <c r="M24" s="179" t="str">
        <f>IF(ISBLANK(Fran!AY7)," ",IF(Fran!AY7&lt;50,Fran!AY7," "))</f>
        <v xml:space="preserve"> </v>
      </c>
      <c r="N24" s="179" t="str">
        <f>IF(ISBLANK(Fran!BC7)," ",IF(Fran!BC7&lt;50,Fran!BC7," "))</f>
        <v xml:space="preserve"> </v>
      </c>
      <c r="O24" s="179" t="str">
        <f>IF(ISBLANK(Fran!BG7)," ",IF(Fran!BG7&lt;50,Fran!BG7," "))</f>
        <v xml:space="preserve"> </v>
      </c>
      <c r="P24" s="179" t="str">
        <f>IF(ISBLANK(Fran!BK7)," ",IF(Fran!BK7&lt;50,Fran!BK7," "))</f>
        <v xml:space="preserve"> </v>
      </c>
      <c r="Q24" s="179" t="str">
        <f>IF(ISBLANK(Fran!BO7)," ",IF(Fran!BO7&lt;50,Fran!BO7," "))</f>
        <v xml:space="preserve"> </v>
      </c>
      <c r="R24" s="179" t="str">
        <f>IF(ISBLANK(Fran!BV7)," ",IF(Fran!BV7&lt;50,Fran!BV7," "))</f>
        <v xml:space="preserve"> </v>
      </c>
      <c r="S24" s="179" t="str">
        <f>IF(ISBLANK(Fran!BZ7)," ",IF(Fran!BZ7&lt;50,Fran!BZ7," "))</f>
        <v xml:space="preserve"> </v>
      </c>
      <c r="T24" s="179" t="str">
        <f>IF(ISBLANK(Fran!CD7)," ",IF(Fran!CD7&lt;50,Fran!CD7," "))</f>
        <v xml:space="preserve"> </v>
      </c>
      <c r="U24" s="179" t="str">
        <f>IF(ISBLANK(Fran!CH7)," ",IF(Fran!CH7&lt;50,Fran!CH7," "))</f>
        <v xml:space="preserve"> </v>
      </c>
      <c r="V24" s="179" t="str">
        <f>IF(ISBLANK(Fran!CL7)," ",IF(Fran!CL7&lt;50,Fran!CL7," "))</f>
        <v xml:space="preserve"> </v>
      </c>
      <c r="W24" s="179" t="str">
        <f>IF(ISBLANK(Fran!CS7)," ",IF(Fran!CS7&lt;50,Fran!CS7," "))</f>
        <v xml:space="preserve"> </v>
      </c>
      <c r="X24" s="179" t="str">
        <f>IF(ISBLANK(Fran!CW7)," ",IF(Fran!CW7&lt;50,Fran!CW7," "))</f>
        <v xml:space="preserve"> </v>
      </c>
      <c r="Y24" s="179" t="str">
        <f>IF(ISBLANK(Fran!DA7)," ",IF(Fran!DA7&lt;50,Fran!DA7," "))</f>
        <v xml:space="preserve"> </v>
      </c>
      <c r="Z24" s="179" t="str">
        <f>IF(ISBLANK(Fran!DE7)," ",IF(Fran!DE7&lt;50,Fran!DE7," "))</f>
        <v xml:space="preserve"> </v>
      </c>
      <c r="AA24" s="179" t="str">
        <f>IF(ISBLANK(Fran!DI7)," ",IF(Fran!DI7&lt;50,Fran!DI7," "))</f>
        <v xml:space="preserve"> </v>
      </c>
      <c r="AB24" s="179" t="str">
        <f>IF(ISBLANK(Fran!DP7)," ",IF(Fran!DP7&lt;50,Fran!DP7," "))</f>
        <v xml:space="preserve"> </v>
      </c>
      <c r="AC24" s="179" t="str">
        <f>IF(ISBLANK(Fran!DT7)," ",IF(Fran!DT7&lt;50,Fran!DT7," "))</f>
        <v xml:space="preserve"> </v>
      </c>
      <c r="AD24" s="179" t="str">
        <f>IF(ISBLANK(Fran!DX7)," ",IF(Fran!DX7&lt;50,Fran!DX7," "))</f>
        <v xml:space="preserve"> </v>
      </c>
      <c r="AE24" s="272"/>
      <c r="AF24" s="273"/>
      <c r="AG24" s="179" t="str">
        <f>IF(ISBLANK(Fran!EB7)," ",IF(Fran!EB7&lt;50,Fran!EB7," "))</f>
        <v xml:space="preserve"> </v>
      </c>
      <c r="AH24" s="179" t="str">
        <f>IF(ISBLANK(Fran!EF7)," ",IF(Fran!EF7&lt;50,Fran!EF7," "))</f>
        <v xml:space="preserve"> </v>
      </c>
      <c r="AI24" s="179" t="str">
        <f>IF(ISBLANK(Fran!EM7)," ",IF(Fran!EM7&lt;50,Fran!EM7," "))</f>
        <v xml:space="preserve"> </v>
      </c>
      <c r="AJ24" s="179" t="str">
        <f>IF(ISBLANK(Fran!EQ7)," ",IF(Fran!EQ7&lt;50,Fran!EQ7," "))</f>
        <v xml:space="preserve"> </v>
      </c>
      <c r="AK24" s="179" t="str">
        <f>IF(ISBLANK(Fran!EU7)," ",IF(Fran!EU7&lt;50,Fran!EU7," "))</f>
        <v xml:space="preserve"> </v>
      </c>
      <c r="AL24" s="179" t="str">
        <f>IF(ISBLANK(Fran!EY7)," ",IF(Fran!EY7&lt;50,Fran!EY7," "))</f>
        <v xml:space="preserve"> </v>
      </c>
      <c r="AM24" s="179" t="str">
        <f>IF(ISBLANK(Fran!FC7)," ",IF(Fran!FC7&lt;50,Fran!FC7," "))</f>
        <v xml:space="preserve"> </v>
      </c>
      <c r="AN24" s="179" t="str">
        <f>IF(ISBLANK(Fran!FJ7)," ",IF(Fran!FJ7&lt;50,Fran!FJ7," "))</f>
        <v xml:space="preserve"> </v>
      </c>
      <c r="AO24" s="179" t="str">
        <f>IF(ISBLANK(Fran!FN7)," ",IF(Fran!FN7&lt;50,Fran!FN7," "))</f>
        <v xml:space="preserve"> </v>
      </c>
      <c r="AP24" s="179" t="str">
        <f>IF(ISBLANK(Fran!FR7)," ",IF(Fran!FR7&lt;50,Fran!FR7," "))</f>
        <v xml:space="preserve"> </v>
      </c>
      <c r="AQ24" s="179" t="str">
        <f>IF(ISBLANK(Fran!FV7)," ",IF(Fran!FV7&lt;50,Fran!FV7," "))</f>
        <v xml:space="preserve"> </v>
      </c>
      <c r="AR24" s="179" t="str">
        <f>IF(ISBLANK(Fran!FZ7)," ",IF(Fran!FZ7&lt;50,Fran!FZ7," "))</f>
        <v xml:space="preserve"> </v>
      </c>
      <c r="AS24" s="179" t="str">
        <f>IF(ISBLANK(Fran!GG7)," ",IF(Fran!GG7&lt;50,Fran!GG7," "))</f>
        <v xml:space="preserve"> </v>
      </c>
      <c r="AT24" s="179" t="str">
        <f>IF(ISBLANK(Fran!GK7)," ",IF(Fran!GK7&lt;50,Fran!GK7," "))</f>
        <v xml:space="preserve"> </v>
      </c>
      <c r="AU24" s="179" t="str">
        <f>IF(ISBLANK(Fran!GO7)," ",IF(Fran!GO7&lt;50,Fran!GO7," "))</f>
        <v xml:space="preserve"> </v>
      </c>
      <c r="AV24" s="179" t="str">
        <f>IF(ISBLANK(Fran!GS7)," ",IF(Fran!GS7&lt;50,Fran!GS7," "))</f>
        <v xml:space="preserve"> </v>
      </c>
      <c r="AW24" s="179" t="str">
        <f>IF(ISBLANK(Fran!GW7)," ",IF(Fran!GW7&lt;50,Fran!GW7," "))</f>
        <v xml:space="preserve"> </v>
      </c>
      <c r="AX24" s="179" t="str">
        <f>IF(ISBLANK(Fran!HD7)," ",IF(Fran!HD7&lt;50,Fran!HD7," "))</f>
        <v xml:space="preserve"> </v>
      </c>
      <c r="AY24" s="179" t="str">
        <f>IF(ISBLANK(Fran!HH7)," ",IF(Fran!HH7&lt;50,Fran!HH7," "))</f>
        <v xml:space="preserve"> </v>
      </c>
      <c r="AZ24" s="179" t="str">
        <f>IF(ISBLANK(Fran!HL7)," ",IF(Fran!HL7&lt;50,Fran!HL7," "))</f>
        <v xml:space="preserve"> </v>
      </c>
      <c r="BA24" s="179" t="str">
        <f>IF(ISBLANK(Fran!HP7)," ",IF(Fran!HP7&lt;50,Fran!HP7," "))</f>
        <v xml:space="preserve"> </v>
      </c>
      <c r="BB24" s="179" t="str">
        <f>IF(ISBLANK(Fran!HT7)," ",IF(Fran!HT7&lt;50,Fran!HT7," "))</f>
        <v xml:space="preserve"> </v>
      </c>
      <c r="BC24" s="179" t="str">
        <f>IF(ISBLANK(Fran!IA7)," ",IF(Fran!IA7&lt;50,Fran!IA7," "))</f>
        <v xml:space="preserve"> </v>
      </c>
      <c r="BD24" s="179" t="str">
        <f>IF(ISBLANK(Fran!IE7)," ",IF(Fran!IE7&lt;50,Fran!IE7," "))</f>
        <v xml:space="preserve"> </v>
      </c>
      <c r="BE24" s="179" t="str">
        <f>IF(ISBLANK(Fran!II7)," ",IF(Fran!II7&lt;50,Fran!II7," "))</f>
        <v xml:space="preserve"> </v>
      </c>
      <c r="BF24" s="179" t="str">
        <f>IF(ISBLANK(Fran!IM7)," ",IF(Fran!IM7&lt;50,Fran!IM7," "))</f>
        <v xml:space="preserve"> </v>
      </c>
      <c r="BG24" s="179" t="str">
        <f>IF(ISBLANK(Fran!IQ7)," ",IF(Fran!IQ7&lt;50,Fran!IQ7," "))</f>
        <v xml:space="preserve"> </v>
      </c>
      <c r="BH24" s="179" t="str">
        <f>IF(ISBLANK(Fran!IX7)," ",IF(Fran!IX7&lt;50,Fran!IX7," "))</f>
        <v xml:space="preserve"> </v>
      </c>
      <c r="BI24" s="272"/>
      <c r="BJ24" s="273"/>
      <c r="BK24" s="179" t="str">
        <f>IF(ISBLANK(Fran!JB7)," ",IF(Fran!JB7&lt;50,Fran!JB7," "))</f>
        <v xml:space="preserve"> </v>
      </c>
      <c r="BL24" s="179" t="str">
        <f>IF(ISBLANK(Fran!JF7)," ",IF(Fran!JF7&lt;50,Fran!JF7," "))</f>
        <v xml:space="preserve"> </v>
      </c>
      <c r="BM24" s="179" t="str">
        <f>IF(ISBLANK(Fran!JJ7)," ",IF(Fran!JJ7&lt;50,Fran!JJ7," "))</f>
        <v xml:space="preserve"> </v>
      </c>
      <c r="BN24" s="179" t="str">
        <f>IF(ISBLANK(Fran!JN7)," ",IF(Fran!JN7&lt;50,Fran!JN7," "))</f>
        <v xml:space="preserve"> </v>
      </c>
      <c r="BO24" s="179" t="str">
        <f>IF(ISBLANK(Fran!JU7)," ",IF(Fran!JU7&lt;50,Fran!JU7," "))</f>
        <v xml:space="preserve"> </v>
      </c>
      <c r="BP24" s="179" t="str">
        <f>IF(ISBLANK(Fran!JY7)," ",IF(Fran!JY7&lt;50,Fran!JY7," "))</f>
        <v xml:space="preserve"> </v>
      </c>
      <c r="BQ24" s="179" t="str">
        <f>IF(ISBLANK(Fran!KC7)," ",IF(Fran!KC7&lt;50,Fran!KC7," "))</f>
        <v xml:space="preserve"> </v>
      </c>
      <c r="BR24" s="179" t="str">
        <f>IF(ISBLANK(Fran!KG7)," ",IF(Fran!KG7&lt;50,Fran!KG7," "))</f>
        <v xml:space="preserve"> </v>
      </c>
      <c r="BS24" s="179" t="str">
        <f>IF(ISBLANK(Fran!KK7)," ",IF(Fran!KK7&lt;50,Fran!KK7," "))</f>
        <v xml:space="preserve"> </v>
      </c>
      <c r="BT24" s="179" t="str">
        <f>IF(ISBLANK(Fran!KR7)," ",IF(Fran!KR7&lt;50,Fran!KR7," "))</f>
        <v xml:space="preserve"> </v>
      </c>
      <c r="BU24" s="179" t="str">
        <f>IF(ISBLANK(Fran!KV7)," ",IF(Fran!KV7&lt;50,Fran!KV7," "))</f>
        <v xml:space="preserve"> </v>
      </c>
      <c r="BV24" s="179" t="str">
        <f>IF(ISBLANK(Fran!KZ7)," ",IF(Fran!KZ7&lt;50,Fran!KZ7," "))</f>
        <v xml:space="preserve"> </v>
      </c>
      <c r="BW24" s="179" t="str">
        <f>IF(ISBLANK(Fran!LD7)," ",IF(Fran!LD7&lt;50,Fran!LD7," "))</f>
        <v xml:space="preserve"> </v>
      </c>
      <c r="BX24" s="179" t="str">
        <f>IF(ISBLANK(Fran!LH7)," ",IF(Fran!LH7&lt;50,Fran!LH7," "))</f>
        <v xml:space="preserve"> </v>
      </c>
      <c r="BY24" s="179" t="str">
        <f>IF(ISBLANK(Fran!LO7)," ",IF(Fran!LO7&lt;50,Fran!LO7," "))</f>
        <v xml:space="preserve"> </v>
      </c>
    </row>
    <row r="25" spans="1:77" ht="20.100000000000001" customHeight="1">
      <c r="A25" s="268" t="str">
        <f>LEFT(Fran!$A6,1)&amp;LEFT(Fran!$B6,1)</f>
        <v>NP</v>
      </c>
      <c r="B25" s="269"/>
      <c r="C25" s="175" t="str">
        <f>IF(ISBLANK(Fran!E6)," ",IF(Fran!E6&gt;=75,Fran!E6," "))</f>
        <v xml:space="preserve"> </v>
      </c>
      <c r="D25" s="175" t="str">
        <f>IF(ISBLANK(Fran!I6)," ",IF(Fran!I6&gt;=75,Fran!I6," "))</f>
        <v/>
      </c>
      <c r="E25" s="175" t="str">
        <f>IF(ISBLANK(Fran!M6)," ",IF(Fran!M6&gt;=75,Fran!M6," "))</f>
        <v/>
      </c>
      <c r="F25" s="175" t="str">
        <f>IF(ISBLANK(Fran!Q6)," ",IF(Fran!Q6&gt;=75,Fran!Q6," "))</f>
        <v/>
      </c>
      <c r="G25" s="175" t="str">
        <f>IF(ISBLANK(Fran!U6)," ",IF(Fran!U6&gt;=75,Fran!U6," "))</f>
        <v/>
      </c>
      <c r="H25" s="175" t="str">
        <f>IF(ISBLANK(Fran!AB6)," ",IF(Fran!AB6&gt;=75,Fran!AB6," "))</f>
        <v/>
      </c>
      <c r="I25" s="175" t="str">
        <f>IF(ISBLANK(Fran!AF6)," ",IF(Fran!AF6&gt;=75,Fran!AF6," "))</f>
        <v/>
      </c>
      <c r="J25" s="175" t="str">
        <f>IF(ISBLANK(Fran!AJ6)," ",IF(Fran!AJ6&gt;=75,Fran!AJ6," "))</f>
        <v/>
      </c>
      <c r="K25" s="175" t="str">
        <f>IF(ISBLANK(Fran!AN6)," ",IF(Fran!AN6&gt;=75,Fran!AN6," "))</f>
        <v/>
      </c>
      <c r="L25" s="175" t="str">
        <f>IF(ISBLANK(Fran!AR6)," ",IF(Fran!AR6&gt;=75,Fran!AR6," "))</f>
        <v/>
      </c>
      <c r="M25" s="175" t="str">
        <f>IF(ISBLANK(Fran!AY6)," ",IF(Fran!AY6&gt;=75,Fran!AY6," "))</f>
        <v/>
      </c>
      <c r="N25" s="175" t="str">
        <f>IF(ISBLANK(Fran!BC6)," ",IF(Fran!BC6&gt;=75,Fran!BC6," "))</f>
        <v/>
      </c>
      <c r="O25" s="175" t="str">
        <f>IF(ISBLANK(Fran!BG6)," ",IF(Fran!BG6&gt;=75,Fran!BG6," "))</f>
        <v/>
      </c>
      <c r="P25" s="175" t="str">
        <f>IF(ISBLANK(Fran!BK6)," ",IF(Fran!BK6&gt;=75,Fran!BK6," "))</f>
        <v/>
      </c>
      <c r="Q25" s="175" t="str">
        <f>IF(ISBLANK(Fran!BO6)," ",IF(Fran!BO6&gt;=75,Fran!BO6," "))</f>
        <v/>
      </c>
      <c r="R25" s="175" t="str">
        <f>IF(ISBLANK(Fran!BV6)," ",IF(Fran!BV6&gt;=75,Fran!BV6," "))</f>
        <v/>
      </c>
      <c r="S25" s="175" t="str">
        <f>IF(ISBLANK(Fran!BZ6)," ",IF(Fran!BZ6&gt;=75,Fran!BZ6," "))</f>
        <v/>
      </c>
      <c r="T25" s="175" t="str">
        <f>IF(ISBLANK(Fran!CD6)," ",IF(Fran!CD6&gt;=75,Fran!CD6," "))</f>
        <v/>
      </c>
      <c r="U25" s="175" t="str">
        <f>IF(ISBLANK(Fran!CH6)," ",IF(Fran!CH6&gt;=75,Fran!CH6," "))</f>
        <v/>
      </c>
      <c r="V25" s="175" t="str">
        <f>IF(ISBLANK(Fran!CL6)," ",IF(Fran!CL6&gt;=75,Fran!CL6," "))</f>
        <v/>
      </c>
      <c r="W25" s="175" t="str">
        <f>IF(ISBLANK(Fran!CS6)," ",IF(Fran!CS6&gt;=75,Fran!CS6," "))</f>
        <v/>
      </c>
      <c r="X25" s="175" t="str">
        <f>IF(ISBLANK(Fran!CW6)," ",IF(Fran!CW6&gt;=75,Fran!CW6," "))</f>
        <v/>
      </c>
      <c r="Y25" s="175" t="str">
        <f>IF(ISBLANK(Fran!DA6)," ",IF(Fran!DA6&gt;=75,Fran!DA6," "))</f>
        <v/>
      </c>
      <c r="Z25" s="175" t="str">
        <f>IF(ISBLANK(Fran!DE6)," ",IF(Fran!DE6&gt;=75,Fran!DE6," "))</f>
        <v/>
      </c>
      <c r="AA25" s="175" t="str">
        <f>IF(ISBLANK(Fran!DI6)," ",IF(Fran!DI6&gt;=75,Fran!DI6," "))</f>
        <v/>
      </c>
      <c r="AB25" s="175" t="str">
        <f>IF(ISBLANK(Fran!DP6)," ",IF(Fran!DP6&gt;=75,Fran!DP6," "))</f>
        <v/>
      </c>
      <c r="AC25" s="175" t="str">
        <f>IF(ISBLANK(Fran!DT6)," ",IF(Fran!DT6&gt;=75,Fran!DT6," "))</f>
        <v/>
      </c>
      <c r="AD25" s="175" t="str">
        <f>IF(ISBLANK(Fran!DX6)," ",IF(Fran!DX6&gt;=75,Fran!DX6," "))</f>
        <v/>
      </c>
      <c r="AE25" s="268" t="str">
        <f>LEFT(Fran!$A6,1)&amp;LEFT(Fran!$B6,1)</f>
        <v>NP</v>
      </c>
      <c r="AF25" s="269"/>
      <c r="AG25" s="175" t="str">
        <f>IF(ISBLANK(Fran!EB6)," ",IF(Fran!EB6&gt;=75,Fran!EB6," "))</f>
        <v/>
      </c>
      <c r="AH25" s="175" t="str">
        <f>IF(ISBLANK(Fran!EF6)," ",IF(Fran!EF6&gt;=75,Fran!EF6," "))</f>
        <v/>
      </c>
      <c r="AI25" s="175" t="str">
        <f>IF(ISBLANK(Fran!EM6)," ",IF(Fran!EM6&gt;=75,Fran!EM6," "))</f>
        <v/>
      </c>
      <c r="AJ25" s="175" t="str">
        <f>IF(ISBLANK(Fran!EQ6)," ",IF(Fran!EQ6&gt;=75,Fran!EQ6," "))</f>
        <v/>
      </c>
      <c r="AK25" s="175" t="str">
        <f>IF(ISBLANK(Fran!EU6)," ",IF(Fran!EU6&gt;=75,Fran!EU6," "))</f>
        <v/>
      </c>
      <c r="AL25" s="175" t="str">
        <f>IF(ISBLANK(Fran!EY6)," ",IF(Fran!EY6&gt;=75,Fran!EY6," "))</f>
        <v/>
      </c>
      <c r="AM25" s="175" t="str">
        <f>IF(ISBLANK(Fran!FC6)," ",IF(Fran!FC6&gt;=75,Fran!FC6," "))</f>
        <v/>
      </c>
      <c r="AN25" s="175" t="str">
        <f>IF(ISBLANK(Fran!FJ6)," ",IF(Fran!FJ6&gt;=75,Fran!FJ6," "))</f>
        <v/>
      </c>
      <c r="AO25" s="175" t="str">
        <f>IF(ISBLANK(Fran!FN6)," ",IF(Fran!FN6&gt;=75,Fran!FN6," "))</f>
        <v/>
      </c>
      <c r="AP25" s="175" t="str">
        <f>IF(ISBLANK(Fran!FR6)," ",IF(Fran!FR6&gt;=75,Fran!FR6," "))</f>
        <v/>
      </c>
      <c r="AQ25" s="175" t="str">
        <f>IF(ISBLANK(Fran!FV6)," ",IF(Fran!FV6&gt;=75,Fran!FV6," "))</f>
        <v/>
      </c>
      <c r="AR25" s="175" t="str">
        <f>IF(ISBLANK(Fran!FZ6)," ",IF(Fran!FZ6&gt;=75,Fran!FZ6," "))</f>
        <v/>
      </c>
      <c r="AS25" s="175" t="str">
        <f>IF(ISBLANK(Fran!GG6)," ",IF(Fran!GG6&gt;=75,Fran!GG6," "))</f>
        <v/>
      </c>
      <c r="AT25" s="175" t="str">
        <f>IF(ISBLANK(Fran!GK6)," ",IF(Fran!GK6&gt;=75,Fran!GK6," "))</f>
        <v/>
      </c>
      <c r="AU25" s="175" t="str">
        <f>IF(ISBLANK(Fran!GO6)," ",IF(Fran!GO6&gt;=75,Fran!GO6," "))</f>
        <v/>
      </c>
      <c r="AV25" s="175" t="str">
        <f>IF(ISBLANK(Fran!GS6)," ",IF(Fran!GS6&gt;=75,Fran!GS6," "))</f>
        <v/>
      </c>
      <c r="AW25" s="175" t="str">
        <f>IF(ISBLANK(Fran!GW6)," ",IF(Fran!GW6&gt;=75,Fran!GW6," "))</f>
        <v/>
      </c>
      <c r="AX25" s="175" t="str">
        <f>IF(ISBLANK(Fran!HD6)," ",IF(Fran!HD6&gt;=75,Fran!HD6," "))</f>
        <v/>
      </c>
      <c r="AY25" s="175" t="str">
        <f>IF(ISBLANK(Fran!HH6)," ",IF(Fran!HH6&gt;=75,Fran!HH6," "))</f>
        <v/>
      </c>
      <c r="AZ25" s="175" t="str">
        <f>IF(ISBLANK(Fran!HL6)," ",IF(Fran!HL6&gt;=75,Fran!HL6," "))</f>
        <v/>
      </c>
      <c r="BA25" s="175" t="str">
        <f>IF(ISBLANK(Fran!HP6)," ",IF(Fran!HP6&gt;=75,Fran!HP6," "))</f>
        <v/>
      </c>
      <c r="BB25" s="175" t="str">
        <f>IF(ISBLANK(Fran!HT6)," ",IF(Fran!HT6&gt;=75,Fran!HT6," "))</f>
        <v/>
      </c>
      <c r="BC25" s="175" t="str">
        <f>IF(ISBLANK(Fran!IA6)," ",IF(Fran!IA6&gt;=75,Fran!IA6," "))</f>
        <v/>
      </c>
      <c r="BD25" s="175" t="str">
        <f>IF(ISBLANK(Fran!IE6)," ",IF(Fran!IE6&gt;=75,Fran!IE6," "))</f>
        <v/>
      </c>
      <c r="BE25" s="175" t="str">
        <f>IF(ISBLANK(Fran!II6)," ",IF(Fran!II6&gt;=75,Fran!II6," "))</f>
        <v/>
      </c>
      <c r="BF25" s="175" t="str">
        <f>IF(ISBLANK(Fran!IM6)," ",IF(Fran!IM6&gt;=75,Fran!IM6," "))</f>
        <v/>
      </c>
      <c r="BG25" s="175" t="str">
        <f>IF(ISBLANK(Fran!IQ6)," ",IF(Fran!IQ6&gt;=75,Fran!IQ6," "))</f>
        <v/>
      </c>
      <c r="BH25" s="175" t="str">
        <f>IF(ISBLANK(Fran!IX6)," ",IF(Fran!IX6&gt;=75,Fran!IX6," "))</f>
        <v/>
      </c>
      <c r="BI25" s="268" t="str">
        <f>LEFT(Fran!$A6,1)&amp;LEFT(Fran!$B6,1)</f>
        <v>NP</v>
      </c>
      <c r="BJ25" s="269"/>
      <c r="BK25" s="175" t="str">
        <f>IF(ISBLANK(Fran!JB6)," ",IF(Fran!JB6&gt;=75,Fran!JB6," "))</f>
        <v/>
      </c>
      <c r="BL25" s="175" t="str">
        <f>IF(ISBLANK(Fran!JF6)," ",IF(Fran!JF6&gt;=75,Fran!JF6," "))</f>
        <v/>
      </c>
      <c r="BM25" s="175" t="str">
        <f>IF(ISBLANK(Fran!JJ6)," ",IF(Fran!JJ6&gt;=75,Fran!JJ6," "))</f>
        <v/>
      </c>
      <c r="BN25" s="175" t="str">
        <f>IF(ISBLANK(Fran!JN6)," ",IF(Fran!JN6&gt;=75,Fran!JN6," "))</f>
        <v/>
      </c>
      <c r="BO25" s="175" t="str">
        <f>IF(ISBLANK(Fran!JU6)," ",IF(Fran!JU6&gt;=75,Fran!JU6," "))</f>
        <v/>
      </c>
      <c r="BP25" s="175" t="str">
        <f>IF(ISBLANK(Fran!JY6)," ",IF(Fran!JY6&gt;=75,Fran!JY6," "))</f>
        <v/>
      </c>
      <c r="BQ25" s="175" t="str">
        <f>IF(ISBLANK(Fran!KC6)," ",IF(Fran!KC6&gt;=75,Fran!KC6," "))</f>
        <v/>
      </c>
      <c r="BR25" s="175" t="str">
        <f>IF(ISBLANK(Fran!KG6)," ",IF(Fran!KG6&gt;=75,Fran!KG6," "))</f>
        <v/>
      </c>
      <c r="BS25" s="175" t="str">
        <f>IF(ISBLANK(Fran!KK6)," ",IF(Fran!KK6&gt;=75,Fran!KK6," "))</f>
        <v/>
      </c>
      <c r="BT25" s="175" t="str">
        <f>IF(ISBLANK(Fran!KR6)," ",IF(Fran!KR6&gt;=75,Fran!KR6," "))</f>
        <v/>
      </c>
      <c r="BU25" s="175" t="str">
        <f>IF(ISBLANK(Fran!KV6)," ",IF(Fran!KV6&gt;=75,Fran!KV6," "))</f>
        <v/>
      </c>
      <c r="BV25" s="175" t="str">
        <f>IF(ISBLANK(Fran!KZ6)," ",IF(Fran!KZ6&gt;=75,Fran!KZ6," "))</f>
        <v/>
      </c>
      <c r="BW25" s="175" t="str">
        <f>IF(ISBLANK(Fran!LD6)," ",IF(Fran!LD6&gt;=75,Fran!LD6," "))</f>
        <v/>
      </c>
      <c r="BX25" s="175" t="str">
        <f>IF(ISBLANK(Fran!LH6)," ",IF(Fran!LH6&gt;=75,Fran!LH6," "))</f>
        <v/>
      </c>
      <c r="BY25" s="175" t="str">
        <f>IF(ISBLANK(Fran!LO6)," ",IF(Fran!LO6&gt;=75,Fran!LO6," "))</f>
        <v/>
      </c>
    </row>
    <row r="26" spans="1:77" ht="20.100000000000001" customHeight="1">
      <c r="A26" s="270"/>
      <c r="B26" s="271"/>
      <c r="C26" s="177" t="str">
        <f>IF(ISBLANK(Fran!E6)," ",IF(Fran!E6&gt;=50,IF(Fran!E6&lt;75,Fran!E6," ")," "))</f>
        <v xml:space="preserve"> </v>
      </c>
      <c r="D26" s="177" t="str">
        <f>IF(ISBLANK(Fran!I6)," ",IF(Fran!I6&gt;=50,IF(Fran!I6&lt;75,Fran!I6," ")," "))</f>
        <v xml:space="preserve"> </v>
      </c>
      <c r="E26" s="177" t="str">
        <f>IF(ISBLANK(Fran!M6)," ",IF(Fran!M6&gt;=50,IF(Fran!M6&lt;75,Fran!M6," ")," "))</f>
        <v xml:space="preserve"> </v>
      </c>
      <c r="F26" s="177" t="str">
        <f>IF(ISBLANK(Fran!Q6)," ",IF(Fran!Q6&gt;=50,IF(Fran!Q6&lt;75,Fran!Q6," ")," "))</f>
        <v xml:space="preserve"> </v>
      </c>
      <c r="G26" s="177" t="str">
        <f>IF(ISBLANK(Fran!U6)," ",IF(Fran!U6&gt;=50,IF(Fran!U6&lt;75,Fran!U6," ")," "))</f>
        <v xml:space="preserve"> </v>
      </c>
      <c r="H26" s="177" t="str">
        <f>IF(ISBLANK(Fran!AB6)," ",IF(Fran!AB6&gt;=50,IF(Fran!AB6&lt;75,Fran!AB6," ")," "))</f>
        <v xml:space="preserve"> </v>
      </c>
      <c r="I26" s="177" t="str">
        <f>IF(ISBLANK(Fran!AF6)," ",IF(Fran!AF6&gt;=50,IF(Fran!AF6&lt;75,Fran!AF6," ")," "))</f>
        <v xml:space="preserve"> </v>
      </c>
      <c r="J26" s="177" t="str">
        <f>IF(ISBLANK(Fran!AJ6)," ",IF(Fran!AJ6&gt;=50,IF(Fran!AJ6&lt;75,Fran!AJ6," ")," "))</f>
        <v xml:space="preserve"> </v>
      </c>
      <c r="K26" s="177" t="str">
        <f>IF(ISBLANK(Fran!AN6)," ",IF(Fran!AN6&gt;=50,IF(Fran!AN6&lt;75,Fran!AN6," ")," "))</f>
        <v xml:space="preserve"> </v>
      </c>
      <c r="L26" s="177" t="str">
        <f>IF(ISBLANK(Fran!AR6)," ",IF(Fran!AR6&gt;=50,IF(Fran!AR6&lt;75,Fran!AR6," ")," "))</f>
        <v xml:space="preserve"> </v>
      </c>
      <c r="M26" s="177" t="str">
        <f>IF(ISBLANK(Fran!AY6)," ",IF(Fran!AY6&gt;=50,IF(Fran!AY6&lt;75,Fran!AY6," ")," "))</f>
        <v xml:space="preserve"> </v>
      </c>
      <c r="N26" s="177" t="str">
        <f>IF(ISBLANK(Fran!BC6)," ",IF(Fran!BC6&gt;=50,IF(Fran!BC6&lt;75,Fran!BC6," ")," "))</f>
        <v xml:space="preserve"> </v>
      </c>
      <c r="O26" s="177" t="str">
        <f>IF(ISBLANK(Fran!BG6)," ",IF(Fran!BG6&gt;=50,IF(Fran!BG6&lt;75,Fran!BG6," ")," "))</f>
        <v xml:space="preserve"> </v>
      </c>
      <c r="P26" s="177" t="str">
        <f>IF(ISBLANK(Fran!BK6)," ",IF(Fran!BK6&gt;=50,IF(Fran!BK6&lt;75,Fran!BK6," ")," "))</f>
        <v xml:space="preserve"> </v>
      </c>
      <c r="Q26" s="177" t="str">
        <f>IF(ISBLANK(Fran!BO6)," ",IF(Fran!BO6&gt;=50,IF(Fran!BO6&lt;75,Fran!BO6," ")," "))</f>
        <v xml:space="preserve"> </v>
      </c>
      <c r="R26" s="177" t="str">
        <f>IF(ISBLANK(Fran!BV6)," ",IF(Fran!BV6&gt;=50,IF(Fran!BV6&lt;75,Fran!BV6," ")," "))</f>
        <v xml:space="preserve"> </v>
      </c>
      <c r="S26" s="177" t="str">
        <f>IF(ISBLANK(Fran!BZ6)," ",IF(Fran!BZ6&gt;=50,IF(Fran!BZ6&lt;75,Fran!BZ6," ")," "))</f>
        <v xml:space="preserve"> </v>
      </c>
      <c r="T26" s="177" t="str">
        <f>IF(ISBLANK(Fran!CD6)," ",IF(Fran!CD6&gt;=50,IF(Fran!CD6&lt;75,Fran!CD6," ")," "))</f>
        <v xml:space="preserve"> </v>
      </c>
      <c r="U26" s="177" t="str">
        <f>IF(ISBLANK(Fran!CH6)," ",IF(Fran!CH6&gt;=50,IF(Fran!CH6&lt;75,Fran!CH6," ")," "))</f>
        <v xml:space="preserve"> </v>
      </c>
      <c r="V26" s="177" t="str">
        <f>IF(ISBLANK(Fran!CL6)," ",IF(Fran!CL6&gt;=50,IF(Fran!CL6&lt;75,Fran!CL6," ")," "))</f>
        <v xml:space="preserve"> </v>
      </c>
      <c r="W26" s="177" t="str">
        <f>IF(ISBLANK(Fran!CS6)," ",IF(Fran!CS6&gt;=50,IF(Fran!CS6&lt;75,Fran!CS6," ")," "))</f>
        <v xml:space="preserve"> </v>
      </c>
      <c r="X26" s="177" t="str">
        <f>IF(ISBLANK(Fran!CW6)," ",IF(Fran!CW6&gt;=50,IF(Fran!CW6&lt;75,Fran!CW6," ")," "))</f>
        <v xml:space="preserve"> </v>
      </c>
      <c r="Y26" s="177" t="str">
        <f>IF(ISBLANK(Fran!DA6)," ",IF(Fran!DA6&gt;=50,IF(Fran!DA6&lt;75,Fran!DA6," ")," "))</f>
        <v xml:space="preserve"> </v>
      </c>
      <c r="Z26" s="177" t="str">
        <f>IF(ISBLANK(Fran!DE6)," ",IF(Fran!DE6&gt;=50,IF(Fran!DE6&lt;75,Fran!DE6," ")," "))</f>
        <v xml:space="preserve"> </v>
      </c>
      <c r="AA26" s="177" t="str">
        <f>IF(ISBLANK(Fran!DI6)," ",IF(Fran!DI6&gt;=50,IF(Fran!DI6&lt;75,Fran!DI6," ")," "))</f>
        <v xml:space="preserve"> </v>
      </c>
      <c r="AB26" s="177" t="str">
        <f>IF(ISBLANK(Fran!DP6)," ",IF(Fran!DP6&gt;=50,IF(Fran!DP6&lt;75,Fran!DP6," ")," "))</f>
        <v xml:space="preserve"> </v>
      </c>
      <c r="AC26" s="177" t="str">
        <f>IF(ISBLANK(Fran!DT6)," ",IF(Fran!DT6&gt;=50,IF(Fran!DT6&lt;75,Fran!DT6," ")," "))</f>
        <v xml:space="preserve"> </v>
      </c>
      <c r="AD26" s="177" t="str">
        <f>IF(ISBLANK(Fran!DX6)," ",IF(Fran!DX6&gt;=50,IF(Fran!DX6&lt;75,Fran!DX6," ")," "))</f>
        <v xml:space="preserve"> </v>
      </c>
      <c r="AE26" s="270"/>
      <c r="AF26" s="271"/>
      <c r="AG26" s="177" t="str">
        <f>IF(ISBLANK(Fran!EB6)," ",IF(Fran!EB6&gt;=50,IF(Fran!EB6&lt;75,Fran!EB6," ")," "))</f>
        <v xml:space="preserve"> </v>
      </c>
      <c r="AH26" s="177" t="str">
        <f>IF(ISBLANK(Fran!EF6)," ",IF(Fran!EF6&gt;=50,IF(Fran!EF6&lt;75,Fran!EF6," ")," "))</f>
        <v xml:space="preserve"> </v>
      </c>
      <c r="AI26" s="177" t="str">
        <f>IF(ISBLANK(Fran!EM6)," ",IF(Fran!EM6&gt;=50,IF(Fran!EM6&lt;75,Fran!EM6," ")," "))</f>
        <v xml:space="preserve"> </v>
      </c>
      <c r="AJ26" s="177" t="str">
        <f>IF(ISBLANK(Fran!EQ6)," ",IF(Fran!EQ6&gt;=50,IF(Fran!EQ6&lt;75,Fran!EQ6," ")," "))</f>
        <v xml:space="preserve"> </v>
      </c>
      <c r="AK26" s="177" t="str">
        <f>IF(ISBLANK(Fran!EU6)," ",IF(Fran!EU6&gt;=50,IF(Fran!EU6&lt;75,Fran!EU6," ")," "))</f>
        <v xml:space="preserve"> </v>
      </c>
      <c r="AL26" s="177" t="str">
        <f>IF(ISBLANK(Fran!EY6)," ",IF(Fran!EY6&gt;=50,IF(Fran!EY6&lt;75,Fran!EY6," ")," "))</f>
        <v xml:space="preserve"> </v>
      </c>
      <c r="AM26" s="177" t="str">
        <f>IF(ISBLANK(Fran!FC6)," ",IF(Fran!FC6&gt;=50,IF(Fran!FC6&lt;75,Fran!FC6," ")," "))</f>
        <v xml:space="preserve"> </v>
      </c>
      <c r="AN26" s="177" t="str">
        <f>IF(ISBLANK(Fran!FJ6)," ",IF(Fran!FJ6&gt;=50,IF(Fran!FJ6&lt;75,Fran!FJ6," ")," "))</f>
        <v xml:space="preserve"> </v>
      </c>
      <c r="AO26" s="177" t="str">
        <f>IF(ISBLANK(Fran!FN6)," ",IF(Fran!FN6&gt;=50,IF(Fran!FN6&lt;75,Fran!FN6," ")," "))</f>
        <v xml:space="preserve"> </v>
      </c>
      <c r="AP26" s="177" t="str">
        <f>IF(ISBLANK(Fran!FR6)," ",IF(Fran!FR6&gt;=50,IF(Fran!FR6&lt;75,Fran!FR6," ")," "))</f>
        <v xml:space="preserve"> </v>
      </c>
      <c r="AQ26" s="177" t="str">
        <f>IF(ISBLANK(Fran!FV6)," ",IF(Fran!FV6&gt;=50,IF(Fran!FV6&lt;75,Fran!FV6," ")," "))</f>
        <v xml:space="preserve"> </v>
      </c>
      <c r="AR26" s="177" t="str">
        <f>IF(ISBLANK(Fran!FZ6)," ",IF(Fran!FZ6&gt;=50,IF(Fran!FZ6&lt;75,Fran!FZ6," ")," "))</f>
        <v xml:space="preserve"> </v>
      </c>
      <c r="AS26" s="177" t="str">
        <f>IF(ISBLANK(Fran!GG6)," ",IF(Fran!GG6&gt;=50,IF(Fran!GG6&lt;75,Fran!GG6," ")," "))</f>
        <v xml:space="preserve"> </v>
      </c>
      <c r="AT26" s="177" t="str">
        <f>IF(ISBLANK(Fran!GK6)," ",IF(Fran!GK6&gt;=50,IF(Fran!GK6&lt;75,Fran!GK6," ")," "))</f>
        <v xml:space="preserve"> </v>
      </c>
      <c r="AU26" s="177" t="str">
        <f>IF(ISBLANK(Fran!GO6)," ",IF(Fran!GO6&gt;=50,IF(Fran!GO6&lt;75,Fran!GO6," ")," "))</f>
        <v xml:space="preserve"> </v>
      </c>
      <c r="AV26" s="177" t="str">
        <f>IF(ISBLANK(Fran!GS6)," ",IF(Fran!GS6&gt;=50,IF(Fran!GS6&lt;75,Fran!GS6," ")," "))</f>
        <v xml:space="preserve"> </v>
      </c>
      <c r="AW26" s="177" t="str">
        <f>IF(ISBLANK(Fran!GW6)," ",IF(Fran!GW6&gt;=50,IF(Fran!GW6&lt;75,Fran!GW6," ")," "))</f>
        <v xml:space="preserve"> </v>
      </c>
      <c r="AX26" s="177" t="str">
        <f>IF(ISBLANK(Fran!HD6)," ",IF(Fran!HD6&gt;=50,IF(Fran!HD6&lt;75,Fran!HD6," ")," "))</f>
        <v xml:space="preserve"> </v>
      </c>
      <c r="AY26" s="177" t="str">
        <f>IF(ISBLANK(Fran!HH6)," ",IF(Fran!HH6&gt;=50,IF(Fran!HH6&lt;75,Fran!HH6," ")," "))</f>
        <v xml:space="preserve"> </v>
      </c>
      <c r="AZ26" s="177" t="str">
        <f>IF(ISBLANK(Fran!HL6)," ",IF(Fran!HL6&gt;=50,IF(Fran!HL6&lt;75,Fran!HL6," ")," "))</f>
        <v xml:space="preserve"> </v>
      </c>
      <c r="BA26" s="177" t="str">
        <f>IF(ISBLANK(Fran!HP6)," ",IF(Fran!HP6&gt;=50,IF(Fran!HP6&lt;75,Fran!HP6," ")," "))</f>
        <v xml:space="preserve"> </v>
      </c>
      <c r="BB26" s="177" t="str">
        <f>IF(ISBLANK(Fran!HT6)," ",IF(Fran!HT6&gt;=50,IF(Fran!HT6&lt;75,Fran!HT6," ")," "))</f>
        <v xml:space="preserve"> </v>
      </c>
      <c r="BC26" s="177" t="str">
        <f>IF(ISBLANK(Fran!IA6)," ",IF(Fran!IA6&gt;=50,IF(Fran!IA6&lt;75,Fran!IA6," ")," "))</f>
        <v xml:space="preserve"> </v>
      </c>
      <c r="BD26" s="177" t="str">
        <f>IF(ISBLANK(Fran!IE6)," ",IF(Fran!IE6&gt;=50,IF(Fran!IE6&lt;75,Fran!IE6," ")," "))</f>
        <v xml:space="preserve"> </v>
      </c>
      <c r="BE26" s="177" t="str">
        <f>IF(ISBLANK(Fran!II6)," ",IF(Fran!II6&gt;=50,IF(Fran!II6&lt;75,Fran!II6," ")," "))</f>
        <v xml:space="preserve"> </v>
      </c>
      <c r="BF26" s="177" t="str">
        <f>IF(ISBLANK(Fran!IM6)," ",IF(Fran!IM6&gt;=50,IF(Fran!IM6&lt;75,Fran!IM6," ")," "))</f>
        <v xml:space="preserve"> </v>
      </c>
      <c r="BG26" s="177" t="str">
        <f>IF(ISBLANK(Fran!IQ6)," ",IF(Fran!IQ6&gt;=50,IF(Fran!IQ6&lt;75,Fran!IQ6," ")," "))</f>
        <v xml:space="preserve"> </v>
      </c>
      <c r="BH26" s="177" t="str">
        <f>IF(ISBLANK(Fran!IX6)," ",IF(Fran!IX6&gt;=50,IF(Fran!IX6&lt;75,Fran!IX6," ")," "))</f>
        <v xml:space="preserve"> </v>
      </c>
      <c r="BI26" s="270"/>
      <c r="BJ26" s="271"/>
      <c r="BK26" s="177" t="str">
        <f>IF(ISBLANK(Fran!JB6)," ",IF(Fran!JB6&gt;=50,IF(Fran!JB6&lt;75,Fran!JB6," ")," "))</f>
        <v xml:space="preserve"> </v>
      </c>
      <c r="BL26" s="177" t="str">
        <f>IF(ISBLANK(Fran!JF6)," ",IF(Fran!JF6&gt;=50,IF(Fran!JF6&lt;75,Fran!JF6," ")," "))</f>
        <v xml:space="preserve"> </v>
      </c>
      <c r="BM26" s="177" t="str">
        <f>IF(ISBLANK(Fran!JJ6)," ",IF(Fran!JJ6&gt;=50,IF(Fran!JJ6&lt;75,Fran!JJ6," ")," "))</f>
        <v xml:space="preserve"> </v>
      </c>
      <c r="BN26" s="177" t="str">
        <f>IF(ISBLANK(Fran!JN6)," ",IF(Fran!JN6&gt;=50,IF(Fran!JN6&lt;75,Fran!JN6," ")," "))</f>
        <v xml:space="preserve"> </v>
      </c>
      <c r="BO26" s="177" t="str">
        <f>IF(ISBLANK(Fran!JU6)," ",IF(Fran!JU6&gt;=50,IF(Fran!JU6&lt;75,Fran!JU6," ")," "))</f>
        <v xml:space="preserve"> </v>
      </c>
      <c r="BP26" s="177" t="str">
        <f>IF(ISBLANK(Fran!JY6)," ",IF(Fran!JY6&gt;=50,IF(Fran!JY6&lt;75,Fran!JY6," ")," "))</f>
        <v xml:space="preserve"> </v>
      </c>
      <c r="BQ26" s="177" t="str">
        <f>IF(ISBLANK(Fran!KC6)," ",IF(Fran!KC6&gt;=50,IF(Fran!KC6&lt;75,Fran!KC6," ")," "))</f>
        <v xml:space="preserve"> </v>
      </c>
      <c r="BR26" s="177" t="str">
        <f>IF(ISBLANK(Fran!KG6)," ",IF(Fran!KG6&gt;=50,IF(Fran!KG6&lt;75,Fran!KG6," ")," "))</f>
        <v xml:space="preserve"> </v>
      </c>
      <c r="BS26" s="177" t="str">
        <f>IF(ISBLANK(Fran!KK6)," ",IF(Fran!KK6&gt;=50,IF(Fran!KK6&lt;75,Fran!KK6," ")," "))</f>
        <v xml:space="preserve"> </v>
      </c>
      <c r="BT26" s="177" t="str">
        <f>IF(ISBLANK(Fran!KR6)," ",IF(Fran!KR6&gt;=50,IF(Fran!KR6&lt;75,Fran!KR6," ")," "))</f>
        <v xml:space="preserve"> </v>
      </c>
      <c r="BU26" s="177" t="str">
        <f>IF(ISBLANK(Fran!KV6)," ",IF(Fran!KV6&gt;=50,IF(Fran!KV6&lt;75,Fran!KV6," ")," "))</f>
        <v xml:space="preserve"> </v>
      </c>
      <c r="BV26" s="177" t="str">
        <f>IF(ISBLANK(Fran!KZ6)," ",IF(Fran!KZ6&gt;=50,IF(Fran!KZ6&lt;75,Fran!KZ6," ")," "))</f>
        <v xml:space="preserve"> </v>
      </c>
      <c r="BW26" s="177" t="str">
        <f>IF(ISBLANK(Fran!LD6)," ",IF(Fran!LD6&gt;=50,IF(Fran!LD6&lt;75,Fran!LD6," ")," "))</f>
        <v xml:space="preserve"> </v>
      </c>
      <c r="BX26" s="177" t="str">
        <f>IF(ISBLANK(Fran!LH6)," ",IF(Fran!LH6&gt;=50,IF(Fran!LH6&lt;75,Fran!LH6," ")," "))</f>
        <v xml:space="preserve"> </v>
      </c>
      <c r="BY26" s="177" t="str">
        <f>IF(ISBLANK(Fran!LO6)," ",IF(Fran!LO6&gt;=50,IF(Fran!LO6&lt;75,Fran!LO6," ")," "))</f>
        <v xml:space="preserve"> </v>
      </c>
    </row>
    <row r="27" spans="1:77" ht="20.100000000000001" customHeight="1" thickBot="1">
      <c r="A27" s="272"/>
      <c r="B27" s="273"/>
      <c r="C27" s="179">
        <f>IF(ISBLANK(Fran!E6)," ",IF(Fran!E6&lt;50,Fran!E6," "))</f>
        <v>40</v>
      </c>
      <c r="D27" s="179" t="str">
        <f>IF(ISBLANK(Fran!I6)," ",IF(Fran!I6&lt;50,Fran!I6," "))</f>
        <v xml:space="preserve"> </v>
      </c>
      <c r="E27" s="179" t="str">
        <f>IF(ISBLANK(Fran!M6)," ",IF(Fran!M6&lt;50,Fran!M6," "))</f>
        <v xml:space="preserve"> </v>
      </c>
      <c r="F27" s="179" t="str">
        <f>IF(ISBLANK(Fran!Q6)," ",IF(Fran!Q6&lt;50,Fran!Q6," "))</f>
        <v xml:space="preserve"> </v>
      </c>
      <c r="G27" s="179" t="str">
        <f>IF(ISBLANK(Fran!U6)," ",IF(Fran!U6&lt;50,Fran!U6," "))</f>
        <v xml:space="preserve"> </v>
      </c>
      <c r="H27" s="179" t="str">
        <f>IF(ISBLANK(Fran!AB6)," ",IF(Fran!AB6&lt;50,Fran!AB6," "))</f>
        <v xml:space="preserve"> </v>
      </c>
      <c r="I27" s="179" t="str">
        <f>IF(ISBLANK(Fran!AF6)," ",IF(Fran!AF6&lt;50,Fran!AF6," "))</f>
        <v xml:space="preserve"> </v>
      </c>
      <c r="J27" s="179" t="str">
        <f>IF(ISBLANK(Fran!AJ6)," ",IF(Fran!AJ6&lt;50,Fran!AJ6," "))</f>
        <v xml:space="preserve"> </v>
      </c>
      <c r="K27" s="179" t="str">
        <f>IF(ISBLANK(Fran!AN6)," ",IF(Fran!AN6&lt;50,Fran!AN6," "))</f>
        <v xml:space="preserve"> </v>
      </c>
      <c r="L27" s="179" t="str">
        <f>IF(ISBLANK(Fran!AR6)," ",IF(Fran!AR6&lt;50,Fran!AR6," "))</f>
        <v xml:space="preserve"> </v>
      </c>
      <c r="M27" s="179" t="str">
        <f>IF(ISBLANK(Fran!AY6)," ",IF(Fran!AY6&lt;50,Fran!AY6," "))</f>
        <v xml:space="preserve"> </v>
      </c>
      <c r="N27" s="179" t="str">
        <f>IF(ISBLANK(Fran!BC6)," ",IF(Fran!BC6&lt;50,Fran!BC6," "))</f>
        <v xml:space="preserve"> </v>
      </c>
      <c r="O27" s="179" t="str">
        <f>IF(ISBLANK(Fran!BG6)," ",IF(Fran!BG6&lt;50,Fran!BG6," "))</f>
        <v xml:space="preserve"> </v>
      </c>
      <c r="P27" s="179" t="str">
        <f>IF(ISBLANK(Fran!BK6)," ",IF(Fran!BK6&lt;50,Fran!BK6," "))</f>
        <v xml:space="preserve"> </v>
      </c>
      <c r="Q27" s="179" t="str">
        <f>IF(ISBLANK(Fran!BO6)," ",IF(Fran!BO6&lt;50,Fran!BO6," "))</f>
        <v xml:space="preserve"> </v>
      </c>
      <c r="R27" s="179" t="str">
        <f>IF(ISBLANK(Fran!BV6)," ",IF(Fran!BV6&lt;50,Fran!BV6," "))</f>
        <v xml:space="preserve"> </v>
      </c>
      <c r="S27" s="179" t="str">
        <f>IF(ISBLANK(Fran!BZ6)," ",IF(Fran!BZ6&lt;50,Fran!BZ6," "))</f>
        <v xml:space="preserve"> </v>
      </c>
      <c r="T27" s="179" t="str">
        <f>IF(ISBLANK(Fran!CD6)," ",IF(Fran!CD6&lt;50,Fran!CD6," "))</f>
        <v xml:space="preserve"> </v>
      </c>
      <c r="U27" s="179" t="str">
        <f>IF(ISBLANK(Fran!CH6)," ",IF(Fran!CH6&lt;50,Fran!CH6," "))</f>
        <v xml:space="preserve"> </v>
      </c>
      <c r="V27" s="179" t="str">
        <f>IF(ISBLANK(Fran!CL6)," ",IF(Fran!CL6&lt;50,Fran!CL6," "))</f>
        <v xml:space="preserve"> </v>
      </c>
      <c r="W27" s="179" t="str">
        <f>IF(ISBLANK(Fran!CS6)," ",IF(Fran!CS6&lt;50,Fran!CS6," "))</f>
        <v xml:space="preserve"> </v>
      </c>
      <c r="X27" s="179" t="str">
        <f>IF(ISBLANK(Fran!CW6)," ",IF(Fran!CW6&lt;50,Fran!CW6," "))</f>
        <v xml:space="preserve"> </v>
      </c>
      <c r="Y27" s="179" t="str">
        <f>IF(ISBLANK(Fran!DA6)," ",IF(Fran!DA6&lt;50,Fran!DA6," "))</f>
        <v xml:space="preserve"> </v>
      </c>
      <c r="Z27" s="179" t="str">
        <f>IF(ISBLANK(Fran!DE6)," ",IF(Fran!DE6&lt;50,Fran!DE6," "))</f>
        <v xml:space="preserve"> </v>
      </c>
      <c r="AA27" s="179" t="str">
        <f>IF(ISBLANK(Fran!DI6)," ",IF(Fran!DI6&lt;50,Fran!DI6," "))</f>
        <v xml:space="preserve"> </v>
      </c>
      <c r="AB27" s="179" t="str">
        <f>IF(ISBLANK(Fran!DP6)," ",IF(Fran!DP6&lt;50,Fran!DP6," "))</f>
        <v xml:space="preserve"> </v>
      </c>
      <c r="AC27" s="179" t="str">
        <f>IF(ISBLANK(Fran!DT6)," ",IF(Fran!DT6&lt;50,Fran!DT6," "))</f>
        <v xml:space="preserve"> </v>
      </c>
      <c r="AD27" s="179" t="str">
        <f>IF(ISBLANK(Fran!DX6)," ",IF(Fran!DX6&lt;50,Fran!DX6," "))</f>
        <v xml:space="preserve"> </v>
      </c>
      <c r="AE27" s="272"/>
      <c r="AF27" s="273"/>
      <c r="AG27" s="179" t="str">
        <f>IF(ISBLANK(Fran!EB6)," ",IF(Fran!EB6&lt;50,Fran!EB6," "))</f>
        <v xml:space="preserve"> </v>
      </c>
      <c r="AH27" s="179" t="str">
        <f>IF(ISBLANK(Fran!EF6)," ",IF(Fran!EF6&lt;50,Fran!EF6," "))</f>
        <v xml:space="preserve"> </v>
      </c>
      <c r="AI27" s="179" t="str">
        <f>IF(ISBLANK(Fran!EM6)," ",IF(Fran!EM6&lt;50,Fran!EM6," "))</f>
        <v xml:space="preserve"> </v>
      </c>
      <c r="AJ27" s="179" t="str">
        <f>IF(ISBLANK(Fran!EQ6)," ",IF(Fran!EQ6&lt;50,Fran!EQ6," "))</f>
        <v xml:space="preserve"> </v>
      </c>
      <c r="AK27" s="179" t="str">
        <f>IF(ISBLANK(Fran!EU6)," ",IF(Fran!EU6&lt;50,Fran!EU6," "))</f>
        <v xml:space="preserve"> </v>
      </c>
      <c r="AL27" s="179" t="str">
        <f>IF(ISBLANK(Fran!EY6)," ",IF(Fran!EY6&lt;50,Fran!EY6," "))</f>
        <v xml:space="preserve"> </v>
      </c>
      <c r="AM27" s="179" t="str">
        <f>IF(ISBLANK(Fran!FC6)," ",IF(Fran!FC6&lt;50,Fran!FC6," "))</f>
        <v xml:space="preserve"> </v>
      </c>
      <c r="AN27" s="179" t="str">
        <f>IF(ISBLANK(Fran!FJ6)," ",IF(Fran!FJ6&lt;50,Fran!FJ6," "))</f>
        <v xml:space="preserve"> </v>
      </c>
      <c r="AO27" s="179" t="str">
        <f>IF(ISBLANK(Fran!FN6)," ",IF(Fran!FN6&lt;50,Fran!FN6," "))</f>
        <v xml:space="preserve"> </v>
      </c>
      <c r="AP27" s="179" t="str">
        <f>IF(ISBLANK(Fran!FR6)," ",IF(Fran!FR6&lt;50,Fran!FR6," "))</f>
        <v xml:space="preserve"> </v>
      </c>
      <c r="AQ27" s="179" t="str">
        <f>IF(ISBLANK(Fran!FV6)," ",IF(Fran!FV6&lt;50,Fran!FV6," "))</f>
        <v xml:space="preserve"> </v>
      </c>
      <c r="AR27" s="179" t="str">
        <f>IF(ISBLANK(Fran!FZ6)," ",IF(Fran!FZ6&lt;50,Fran!FZ6," "))</f>
        <v xml:space="preserve"> </v>
      </c>
      <c r="AS27" s="179" t="str">
        <f>IF(ISBLANK(Fran!GG6)," ",IF(Fran!GG6&lt;50,Fran!GG6," "))</f>
        <v xml:space="preserve"> </v>
      </c>
      <c r="AT27" s="179" t="str">
        <f>IF(ISBLANK(Fran!GK6)," ",IF(Fran!GK6&lt;50,Fran!GK6," "))</f>
        <v xml:space="preserve"> </v>
      </c>
      <c r="AU27" s="179" t="str">
        <f>IF(ISBLANK(Fran!GO6)," ",IF(Fran!GO6&lt;50,Fran!GO6," "))</f>
        <v xml:space="preserve"> </v>
      </c>
      <c r="AV27" s="179" t="str">
        <f>IF(ISBLANK(Fran!GS6)," ",IF(Fran!GS6&lt;50,Fran!GS6," "))</f>
        <v xml:space="preserve"> </v>
      </c>
      <c r="AW27" s="179" t="str">
        <f>IF(ISBLANK(Fran!GW6)," ",IF(Fran!GW6&lt;50,Fran!GW6," "))</f>
        <v xml:space="preserve"> </v>
      </c>
      <c r="AX27" s="179" t="str">
        <f>IF(ISBLANK(Fran!HD6)," ",IF(Fran!HD6&lt;50,Fran!HD6," "))</f>
        <v xml:space="preserve"> </v>
      </c>
      <c r="AY27" s="179" t="str">
        <f>IF(ISBLANK(Fran!HH6)," ",IF(Fran!HH6&lt;50,Fran!HH6," "))</f>
        <v xml:space="preserve"> </v>
      </c>
      <c r="AZ27" s="179" t="str">
        <f>IF(ISBLANK(Fran!HL6)," ",IF(Fran!HL6&lt;50,Fran!HL6," "))</f>
        <v xml:space="preserve"> </v>
      </c>
      <c r="BA27" s="179" t="str">
        <f>IF(ISBLANK(Fran!HP6)," ",IF(Fran!HP6&lt;50,Fran!HP6," "))</f>
        <v xml:space="preserve"> </v>
      </c>
      <c r="BB27" s="179" t="str">
        <f>IF(ISBLANK(Fran!HT6)," ",IF(Fran!HT6&lt;50,Fran!HT6," "))</f>
        <v xml:space="preserve"> </v>
      </c>
      <c r="BC27" s="179" t="str">
        <f>IF(ISBLANK(Fran!IA6)," ",IF(Fran!IA6&lt;50,Fran!IA6," "))</f>
        <v xml:space="preserve"> </v>
      </c>
      <c r="BD27" s="179" t="str">
        <f>IF(ISBLANK(Fran!IE6)," ",IF(Fran!IE6&lt;50,Fran!IE6," "))</f>
        <v xml:space="preserve"> </v>
      </c>
      <c r="BE27" s="179" t="str">
        <f>IF(ISBLANK(Fran!II6)," ",IF(Fran!II6&lt;50,Fran!II6," "))</f>
        <v xml:space="preserve"> </v>
      </c>
      <c r="BF27" s="179" t="str">
        <f>IF(ISBLANK(Fran!IM6)," ",IF(Fran!IM6&lt;50,Fran!IM6," "))</f>
        <v xml:space="preserve"> </v>
      </c>
      <c r="BG27" s="179" t="str">
        <f>IF(ISBLANK(Fran!IQ6)," ",IF(Fran!IQ6&lt;50,Fran!IQ6," "))</f>
        <v xml:space="preserve"> </v>
      </c>
      <c r="BH27" s="179" t="str">
        <f>IF(ISBLANK(Fran!IX6)," ",IF(Fran!IX6&lt;50,Fran!IX6," "))</f>
        <v xml:space="preserve"> </v>
      </c>
      <c r="BI27" s="272"/>
      <c r="BJ27" s="273"/>
      <c r="BK27" s="179" t="str">
        <f>IF(ISBLANK(Fran!JB6)," ",IF(Fran!JB6&lt;50,Fran!JB6," "))</f>
        <v xml:space="preserve"> </v>
      </c>
      <c r="BL27" s="179" t="str">
        <f>IF(ISBLANK(Fran!JF6)," ",IF(Fran!JF6&lt;50,Fran!JF6," "))</f>
        <v xml:space="preserve"> </v>
      </c>
      <c r="BM27" s="179" t="str">
        <f>IF(ISBLANK(Fran!JJ6)," ",IF(Fran!JJ6&lt;50,Fran!JJ6," "))</f>
        <v xml:space="preserve"> </v>
      </c>
      <c r="BN27" s="179" t="str">
        <f>IF(ISBLANK(Fran!JN6)," ",IF(Fran!JN6&lt;50,Fran!JN6," "))</f>
        <v xml:space="preserve"> </v>
      </c>
      <c r="BO27" s="179" t="str">
        <f>IF(ISBLANK(Fran!JU6)," ",IF(Fran!JU6&lt;50,Fran!JU6," "))</f>
        <v xml:space="preserve"> </v>
      </c>
      <c r="BP27" s="179" t="str">
        <f>IF(ISBLANK(Fran!JY6)," ",IF(Fran!JY6&lt;50,Fran!JY6," "))</f>
        <v xml:space="preserve"> </v>
      </c>
      <c r="BQ27" s="179" t="str">
        <f>IF(ISBLANK(Fran!KC6)," ",IF(Fran!KC6&lt;50,Fran!KC6," "))</f>
        <v xml:space="preserve"> </v>
      </c>
      <c r="BR27" s="179" t="str">
        <f>IF(ISBLANK(Fran!KG6)," ",IF(Fran!KG6&lt;50,Fran!KG6," "))</f>
        <v xml:space="preserve"> </v>
      </c>
      <c r="BS27" s="179" t="str">
        <f>IF(ISBLANK(Fran!KK6)," ",IF(Fran!KK6&lt;50,Fran!KK6," "))</f>
        <v xml:space="preserve"> </v>
      </c>
      <c r="BT27" s="179" t="str">
        <f>IF(ISBLANK(Fran!KR6)," ",IF(Fran!KR6&lt;50,Fran!KR6," "))</f>
        <v xml:space="preserve"> </v>
      </c>
      <c r="BU27" s="179" t="str">
        <f>IF(ISBLANK(Fran!KV6)," ",IF(Fran!KV6&lt;50,Fran!KV6," "))</f>
        <v xml:space="preserve"> </v>
      </c>
      <c r="BV27" s="179" t="str">
        <f>IF(ISBLANK(Fran!KZ6)," ",IF(Fran!KZ6&lt;50,Fran!KZ6," "))</f>
        <v xml:space="preserve"> </v>
      </c>
      <c r="BW27" s="179" t="str">
        <f>IF(ISBLANK(Fran!LD6)," ",IF(Fran!LD6&lt;50,Fran!LD6," "))</f>
        <v xml:space="preserve"> </v>
      </c>
      <c r="BX27" s="179" t="str">
        <f>IF(ISBLANK(Fran!LH6)," ",IF(Fran!LH6&lt;50,Fran!LH6," "))</f>
        <v xml:space="preserve"> </v>
      </c>
      <c r="BY27" s="179" t="str">
        <f>IF(ISBLANK(Fran!LO6)," ",IF(Fran!LO6&lt;50,Fran!LO6," "))</f>
        <v xml:space="preserve"> </v>
      </c>
    </row>
    <row r="28" spans="1:77" ht="251.25" customHeight="1" thickBot="1">
      <c r="A28" s="78" t="str">
        <f ca="1">LEFT(Fran!$AU1,8)&amp;" - 1.1     "&amp;Fran!$AU2</f>
        <v>Français - 1.1     C2</v>
      </c>
      <c r="B28" s="79" t="str">
        <f>Fran!$A3&amp;"      "&amp;Fran!$A4</f>
        <v>2010 - 2011      1er Trimestre</v>
      </c>
      <c r="C28" s="77" t="str">
        <f>LEFT(Fran!E$1,40)&amp;" ."&amp;Fran!E4</f>
        <v>Prend la parole .1</v>
      </c>
      <c r="D28" s="77" t="str">
        <f>LEFT(Fran!I$1,40)&amp;" ."&amp;Fran!I4</f>
        <v>Raconte une histoire .2</v>
      </c>
      <c r="E28" s="77" t="str">
        <f>LEFT(Fran!M$1,40)&amp;" ."&amp;Fran!M4</f>
        <v>S'exprime clairement à l'oral en utilisa .3</v>
      </c>
      <c r="F28" s="77" t="str">
        <f>LEFT(Fran!Q$1,40)&amp;" ."&amp;Fran!Q4</f>
        <v>Participe en classe à un échange en resp .4</v>
      </c>
      <c r="G28" s="77" t="str">
        <f>LEFT(Fran!U$1,40)&amp;" ."&amp;Fran!U4</f>
        <v>Dit de mémoire quelques textes en prose  .5</v>
      </c>
      <c r="H28" s="77" t="str">
        <f>LEFT(Fran!AB$1,40)&amp;" ."&amp;Fran!AB4</f>
        <v>Connaît les lettres de l'alphabet .6</v>
      </c>
      <c r="I28" s="77" t="str">
        <f>LEFT(Fran!AF$1,40)&amp;" ."&amp;Fran!AF4</f>
        <v>Connaît le son de chaque lettre .7</v>
      </c>
      <c r="J28" s="77" t="str">
        <f>LEFT(Fran!AJ$1,40)&amp;" ."&amp;Fran!AJ4</f>
        <v>Tape les syllabes .8</v>
      </c>
      <c r="K28" s="77" t="str">
        <f>LEFT(Fran!AN$1,40)&amp;" ."&amp;Fran!AN4</f>
        <v>Entend les sons étudiés dans un mot .9</v>
      </c>
      <c r="L28" s="77" t="str">
        <f>LEFT(Fran!AR$1,40)&amp;" ."&amp;Fran!AR4</f>
        <v>Trouve la place du son .10</v>
      </c>
      <c r="M28" s="77" t="str">
        <f>LEFT(Fran!AY$1,40)&amp;" ."&amp;Fran!AY4</f>
        <v>Reconnaît la graphie des sons étudiés .11</v>
      </c>
      <c r="N28" s="77" t="str">
        <f>LEFT(Fran!BC$1,40)&amp;" ."&amp;Fran!BC4</f>
        <v>Lit des syllabes .12</v>
      </c>
      <c r="O28" s="77" t="str">
        <f>LEFT(Fran!BG$1,40)&amp;" ."&amp;Fran!BG4</f>
        <v>Déchiffre des mots .13</v>
      </c>
      <c r="P28" s="77" t="str">
        <f>LEFT(Fran!BK$1,40)&amp;" ."&amp;Fran!BK4</f>
        <v>Lit les mots de la classe  .14</v>
      </c>
      <c r="Q28" s="77" t="str">
        <f>LEFT(Fran!BO$1,40)&amp;" ."&amp;Fran!BO4</f>
        <v>Comprend un texte lu par l'adulte .15</v>
      </c>
      <c r="R28" s="77" t="str">
        <f>LEFT(Fran!BV$1,40)&amp;" ."&amp;Fran!BV4</f>
        <v>Comprend une phrase lue par l'adulte  .16</v>
      </c>
      <c r="S28" s="77" t="str">
        <f>LEFT(Fran!BZ$1,40)&amp;" ."&amp;Fran!BZ4</f>
        <v>Comprend une phrase lue seul .17</v>
      </c>
      <c r="T28" s="77" t="str">
        <f>LEFT(Fran!CD$1,40)&amp;" ."&amp;Fran!CD4</f>
        <v>Lit à haute voix en respectant la ponctu .18</v>
      </c>
      <c r="U28" s="77" t="str">
        <f>LEFT(Fran!CH$1,40)&amp;" ."&amp;Fran!CH4</f>
        <v>Lit à haute voix en mettant le ton .19</v>
      </c>
      <c r="V28" s="77" t="str">
        <f>LEFT(Fran!CL$1,40)&amp;" ."&amp;Fran!CL4</f>
        <v>Lit seul, à haute voix, un texte compren .20</v>
      </c>
      <c r="W28" s="77" t="str">
        <f>LEFT(Fran!CS$1,40)&amp;" ."&amp;Fran!CS4</f>
        <v>Ecoute  des textes lus, du patrimoine et .21</v>
      </c>
      <c r="X28" s="77" t="str">
        <f>LEFT(Fran!CW$1,40)&amp;" ."&amp;Fran!CW4</f>
        <v>Lit seul et comprend un énoncé, une cons .22</v>
      </c>
      <c r="Y28" s="77" t="str">
        <f>LEFT(Fran!DA$1,40)&amp;" ."&amp;Fran!DA4</f>
        <v>Dégage le thème d'un paragraphe ou d'un  .23</v>
      </c>
      <c r="Z28" s="77" t="str">
        <f>LEFT(Fran!DE$1,40)&amp;" ."&amp;Fran!DE4</f>
        <v>Lit silencieusement un texte en déchiffr .24</v>
      </c>
      <c r="AA28" s="77" t="str">
        <f>LEFT(Fran!DI$1,40)&amp;" ."&amp;Fran!DI4</f>
        <v>Forme correctement les lettres .25</v>
      </c>
      <c r="AB28" s="77" t="str">
        <f>LEFT(Fran!DP$1,40)&amp;" ."&amp;Fran!DP4</f>
        <v>Ecrit sur les lignes, entre les lignes .26</v>
      </c>
      <c r="AC28" s="77" t="str">
        <f>LEFT(Fran!DT$1,40)&amp;" ."&amp;Fran!DT4</f>
        <v>Recopie un texte intégralement .27</v>
      </c>
      <c r="AD28" s="77" t="str">
        <f>LEFT(Fran!DX$1,40)&amp;" ."&amp;Fran!DX4</f>
        <v>Copie un texte court sans erreur dans un .28</v>
      </c>
      <c r="AE28" s="78" t="str">
        <f ca="1">LEFT(Fran!$AU1,8)&amp;" - 2.1     "&amp;Fran!$AU2</f>
        <v>Français - 2.1     C2</v>
      </c>
      <c r="AF28" s="79" t="str">
        <f>Fran!$A3&amp;"      "&amp;Fran!$A4</f>
        <v>2010 - 2011      1er Trimestre</v>
      </c>
      <c r="AG28" s="77" t="str">
        <f>LEFT(Fran!EB$1,40)&amp;" ."&amp;Fran!EB4</f>
        <v>Ecrit des syllabes .29</v>
      </c>
      <c r="AH28" s="77" t="str">
        <f>LEFT(Fran!EF$1,40)&amp;" ."&amp;Fran!EF4</f>
        <v>Ecrit un mot .30</v>
      </c>
      <c r="AI28" s="77" t="str">
        <f>LEFT(Fran!EM$1,40)&amp;" ."&amp;Fran!EM4</f>
        <v>Ecrit une phrase .31</v>
      </c>
      <c r="AJ28" s="77" t="str">
        <f>LEFT(Fran!EQ$1,40)&amp;" ."&amp;Fran!EQ4</f>
        <v>Utilise ses connaissances pour mieux écr .32</v>
      </c>
      <c r="AK28" s="77" t="str">
        <f>LEFT(Fran!EU$1,40)&amp;" ."&amp;Fran!EU4</f>
        <v>Ecrit de manière autonome un texte de ci .33</v>
      </c>
      <c r="AL28" s="77" t="str">
        <f>LEFT(Fran!EY$1,40)&amp;" ."&amp;Fran!EY4</f>
        <v>utilise des mots précis pour s'exprimer .33</v>
      </c>
      <c r="AM28" s="77" t="str">
        <f>LEFT(Fran!FC$1,40)&amp;" ."&amp;Fran!FC4</f>
        <v>Donne des synonymes .35</v>
      </c>
      <c r="AN28" s="77" t="str">
        <f>LEFT(Fran!FJ$1,40)&amp;" ."&amp;Fran!FJ4</f>
        <v>Trouve un mot de sens opposé .36</v>
      </c>
      <c r="AO28" s="77" t="str">
        <f>LEFT(Fran!FN$1,40)&amp;" ."&amp;Fran!FN4</f>
        <v>Regroupe des mots par familles .37</v>
      </c>
      <c r="AP28" s="77" t="str">
        <f>LEFT(Fran!FR$1,40)&amp;" ."&amp;Fran!FR4</f>
        <v>Connaît l'ordre alphabétique .38</v>
      </c>
      <c r="AQ28" s="77" t="str">
        <f>LEFT(Fran!FV$1,40)&amp;" ."&amp;Fran!FV4</f>
        <v>Classe des mots dans l'ordre alphabétiqu .39</v>
      </c>
      <c r="AR28" s="77" t="str">
        <f>LEFT(Fran!FZ$1,40)&amp;" ."&amp;Fran!FZ4</f>
        <v>Se sert d'un dictionnaire adapté à son â .40</v>
      </c>
      <c r="AS28" s="77" t="str">
        <f>LEFT(Fran!GG$1,40)&amp;" ."&amp;Fran!GG4</f>
        <v>Commence à utiliser l'ordre alphabétique .41</v>
      </c>
      <c r="AT28" s="77" t="str">
        <f>LEFT(Fran!GK$1,40)&amp;" ."&amp;Fran!GK4</f>
        <v>Identifie la phrase .42</v>
      </c>
      <c r="AU28" s="77" t="str">
        <f>LEFT(Fran!GO$1,40)&amp;" ."&amp;Fran!GO4</f>
        <v>Identifie le verbe .43</v>
      </c>
      <c r="AV28" s="77" t="str">
        <f>LEFT(Fran!GS$1,40)&amp;" ."&amp;Fran!GS4</f>
        <v>Identifie le nom .44</v>
      </c>
      <c r="AW28" s="77" t="str">
        <f>LEFT(Fran!GW$1,40)&amp;" ."&amp;Fran!GW4</f>
        <v>Identifie l'article .45</v>
      </c>
      <c r="AX28" s="77" t="str">
        <f>LEFT(Fran!HD$1,40)&amp;" ."&amp;Fran!HD4</f>
        <v>Identifie l'adjectif qualificatif .46</v>
      </c>
      <c r="AY28" s="77" t="str">
        <f>LEFT(Fran!HH$1,40)&amp;" ."&amp;Fran!HH4</f>
        <v>Identifie le pronom personnel (sujet) .47</v>
      </c>
      <c r="AZ28" s="77" t="str">
        <f>LEFT(Fran!HL$1,40)&amp;" ."&amp;Fran!HL4</f>
        <v>Identifie la phrase, le verbe, le nom, l .48</v>
      </c>
      <c r="BA28" s="77" t="str">
        <f>LEFT(Fran!HP$1,40)&amp;" ."&amp;Fran!HP4</f>
        <v>Repère le verbe d'une phrase et son suje .49</v>
      </c>
      <c r="BB28" s="77" t="str">
        <f>LEFT(Fran!HT$1,40)&amp;" ."&amp;Fran!HT4</f>
        <v>Trouve l'infinitif d'un verbe .50</v>
      </c>
      <c r="BC28" s="77" t="str">
        <f>LEFT(Fran!IA$1,40)&amp;" ."&amp;Fran!IA4</f>
        <v>Conjugue les verbes du 1er groupe au pré .51</v>
      </c>
      <c r="BD28" s="77" t="str">
        <f>LEFT(Fran!IE$1,40)&amp;" ."&amp;Fran!IE4</f>
        <v>Conjugue le verbe  avoir au présent .52</v>
      </c>
      <c r="BE28" s="77" t="str">
        <f>LEFT(Fran!II$1,40)&amp;" ."&amp;Fran!II4</f>
        <v>Conjugue le verbe être  au présent .53</v>
      </c>
      <c r="BF28" s="77" t="str">
        <f>LEFT(Fran!IM$1,40)&amp;" ."&amp;Fran!IM4</f>
        <v>Conjugue le verbe faire au présent de l' .54</v>
      </c>
      <c r="BG28" s="77" t="str">
        <f>LEFT(Fran!IQ$1,40)&amp;" ."&amp;Fran!IQ4</f>
        <v>Conjugue le verbe aller au présent de l' .55</v>
      </c>
      <c r="BH28" s="77" t="str">
        <f>LEFT(Fran!IX$1,40)&amp;" ."&amp;Fran!IX4</f>
        <v>Conjugue le verbe dire au présent de l'i .56</v>
      </c>
      <c r="BI28" s="78" t="str">
        <f ca="1">LEFT(Fran!$AU1,8)&amp;" - 3.1     "&amp;Fran!$AU2</f>
        <v>Français - 3.1     C2</v>
      </c>
      <c r="BJ28" s="79" t="str">
        <f>Fran!$A3&amp;"      "&amp;Fran!$A4</f>
        <v>2010 - 2011      1er Trimestre</v>
      </c>
      <c r="BK28" s="77" t="str">
        <f>LEFT(Fran!JB$1,40)&amp;" ."&amp;Fran!JB4</f>
        <v>Conjugue le verbe venir au présent de l' .57</v>
      </c>
      <c r="BL28" s="77" t="str">
        <f>LEFT(Fran!JF$1,40)&amp;" ."&amp;Fran!JF4</f>
        <v>Conjugue les verbes du 1er groupe au fut .58</v>
      </c>
      <c r="BM28" s="77" t="str">
        <f>LEFT(Fran!JJ$1,40)&amp;" ."&amp;Fran!JJ4</f>
        <v>Conjugue le verbe  avoir au futur .59</v>
      </c>
      <c r="BN28" s="77" t="str">
        <f>LEFT(Fran!JN$1,40)&amp;" ."&amp;Fran!JN4</f>
        <v>Conjugue le verbe être  au futur .60</v>
      </c>
      <c r="BO28" s="77" t="str">
        <f>LEFT(Fran!JU$1,40)&amp;" ."&amp;Fran!JU4</f>
        <v>Conjugue les verbes du 1er groupe au pas .61</v>
      </c>
      <c r="BP28" s="77" t="str">
        <f>LEFT(Fran!JY$1,40)&amp;" ."&amp;Fran!JY4</f>
        <v>Conjugue le verbe  avoir au passé-compos .62</v>
      </c>
      <c r="BQ28" s="77" t="str">
        <f>LEFT(Fran!KC$1,40)&amp;" ."&amp;Fran!KC4</f>
        <v>Conjugue le verbe être  au passé-composé .63</v>
      </c>
      <c r="BR28" s="77" t="str">
        <f>LEFT(Fran!KG$1,40)&amp;" ."&amp;Fran!KG4</f>
        <v>Conjugue les verbes du 1er groupe, être  .64</v>
      </c>
      <c r="BS28" s="77" t="str">
        <f>LEFT(Fran!KK$1,40)&amp;" ."&amp;Fran!KK4</f>
        <v>Distingue le présent, du futur et du pas .65</v>
      </c>
      <c r="BT28" s="77" t="str">
        <f>LEFT(Fran!KR$1,40)&amp;" ."&amp;Fran!KR4</f>
        <v>Ecrit en respectant les correspondances  .66</v>
      </c>
      <c r="BU28" s="77" t="str">
        <f>LEFT(Fran!KV$1,40)&amp;" ."&amp;Fran!KV4</f>
        <v>Ecris sans erreur des mots mémorisés .67</v>
      </c>
      <c r="BV28" s="77" t="str">
        <f>LEFT(Fran!KZ$1,40)&amp;" ."&amp;Fran!KZ4</f>
        <v>Accorde le verbe avec le sujet .68</v>
      </c>
      <c r="BW28" s="77" t="str">
        <f>LEFT(Fran!LD$1,40)&amp;" ."&amp;Fran!LD4</f>
        <v>Accorde le nom avec le déterminant .69</v>
      </c>
      <c r="BX28" s="77" t="str">
        <f>LEFT(Fran!LH$1,40)&amp;" ."&amp;Fran!LH4</f>
        <v>Effectue les accords déterminant-nom-adj .70</v>
      </c>
      <c r="BY28" s="77" t="str">
        <f>LEFT(Fran!LO$1,40)&amp;" ."&amp;Fran!LO4</f>
        <v>Orthographie correctement des formes con .71</v>
      </c>
    </row>
    <row r="29" spans="1:77" ht="20.100000000000001" hidden="1" customHeight="1">
      <c r="A29" s="268" t="str">
        <f>LEFT(Fran!$A23,1)&amp;LEFT(Fran!$B23,1)</f>
        <v/>
      </c>
      <c r="B29" s="269"/>
      <c r="C29" s="175" t="str">
        <f>IF(ISBLANK(Fran!E23)," ",IF(Fran!E23&gt;=75,Fran!E23," "))</f>
        <v/>
      </c>
      <c r="D29" s="175" t="str">
        <f>IF(ISBLANK(Fran!I23)," ",IF(Fran!I23&gt;=75,Fran!I23," "))</f>
        <v/>
      </c>
      <c r="E29" s="175" t="str">
        <f>IF(ISBLANK(Fran!M23)," ",IF(Fran!M23&gt;=75,Fran!M23," "))</f>
        <v/>
      </c>
      <c r="F29" s="175" t="str">
        <f>IF(ISBLANK(Fran!Q23)," ",IF(Fran!Q23&gt;=75,Fran!Q23," "))</f>
        <v/>
      </c>
      <c r="G29" s="175" t="str">
        <f>IF(ISBLANK(Fran!U23)," ",IF(Fran!U23&gt;=75,Fran!U23," "))</f>
        <v/>
      </c>
      <c r="H29" s="175" t="str">
        <f>IF(ISBLANK(Fran!AB23)," ",IF(Fran!AB23&gt;=75,Fran!AB23," "))</f>
        <v/>
      </c>
      <c r="I29" s="175" t="str">
        <f>IF(ISBLANK(Fran!AF23)," ",IF(Fran!AF23&gt;=75,Fran!AF23," "))</f>
        <v/>
      </c>
      <c r="J29" s="175" t="str">
        <f>IF(ISBLANK(Fran!AJ23)," ",IF(Fran!AJ23&gt;=75,Fran!AJ23," "))</f>
        <v/>
      </c>
      <c r="K29" s="175" t="str">
        <f>IF(ISBLANK(Fran!AN23)," ",IF(Fran!AN23&gt;=75,Fran!AN23," "))</f>
        <v/>
      </c>
      <c r="L29" s="175" t="str">
        <f>IF(ISBLANK(Fran!AR23)," ",IF(Fran!AR23&gt;=75,Fran!AR23," "))</f>
        <v/>
      </c>
      <c r="M29" s="175" t="str">
        <f>IF(ISBLANK(Fran!AY23)," ",IF(Fran!AY23&gt;=75,Fran!AY23," "))</f>
        <v/>
      </c>
      <c r="N29" s="175" t="str">
        <f>IF(ISBLANK(Fran!BC23)," ",IF(Fran!BC23&gt;=75,Fran!BC23," "))</f>
        <v/>
      </c>
      <c r="O29" s="175" t="str">
        <f>IF(ISBLANK(Fran!BG23)," ",IF(Fran!BG23&gt;=75,Fran!BG23," "))</f>
        <v/>
      </c>
      <c r="P29" s="175" t="str">
        <f>IF(ISBLANK(Fran!BK23)," ",IF(Fran!BK23&gt;=75,Fran!BK23," "))</f>
        <v/>
      </c>
      <c r="Q29" s="175" t="str">
        <f>IF(ISBLANK(Fran!BO23)," ",IF(Fran!BO23&gt;=75,Fran!BO23," "))</f>
        <v/>
      </c>
      <c r="R29" s="175" t="str">
        <f>IF(ISBLANK(Fran!BV23)," ",IF(Fran!BV23&gt;=75,Fran!BV23," "))</f>
        <v/>
      </c>
      <c r="S29" s="175" t="str">
        <f>IF(ISBLANK(Fran!BZ23)," ",IF(Fran!BZ23&gt;=75,Fran!BZ23," "))</f>
        <v/>
      </c>
      <c r="T29" s="175" t="str">
        <f>IF(ISBLANK(Fran!CD23)," ",IF(Fran!CD23&gt;=75,Fran!CD23," "))</f>
        <v/>
      </c>
      <c r="U29" s="175" t="str">
        <f>IF(ISBLANK(Fran!CH23)," ",IF(Fran!CH23&gt;=75,Fran!CH23," "))</f>
        <v/>
      </c>
      <c r="V29" s="175" t="str">
        <f>IF(ISBLANK(Fran!CL23)," ",IF(Fran!CL23&gt;=75,Fran!CL23," "))</f>
        <v/>
      </c>
      <c r="W29" s="175" t="str">
        <f>IF(ISBLANK(Fran!CS23)," ",IF(Fran!CS23&gt;=75,Fran!CS23," "))</f>
        <v/>
      </c>
      <c r="X29" s="175" t="str">
        <f>IF(ISBLANK(Fran!CW23)," ",IF(Fran!CW23&gt;=75,Fran!CW23," "))</f>
        <v/>
      </c>
      <c r="Y29" s="175" t="str">
        <f>IF(ISBLANK(Fran!DA23)," ",IF(Fran!DA23&gt;=75,Fran!DA23," "))</f>
        <v/>
      </c>
      <c r="Z29" s="175" t="str">
        <f>IF(ISBLANK(Fran!DE23)," ",IF(Fran!DE23&gt;=75,Fran!DE23," "))</f>
        <v/>
      </c>
      <c r="AA29" s="175" t="str">
        <f>IF(ISBLANK(Fran!DI23)," ",IF(Fran!DI23&gt;=75,Fran!DI23," "))</f>
        <v/>
      </c>
      <c r="AB29" s="175" t="str">
        <f>IF(ISBLANK(Fran!DP23)," ",IF(Fran!DP23&gt;=75,Fran!DP23," "))</f>
        <v/>
      </c>
      <c r="AC29" s="175" t="str">
        <f>IF(ISBLANK(Fran!DT23)," ",IF(Fran!DT23&gt;=75,Fran!DT23," "))</f>
        <v/>
      </c>
      <c r="AD29" s="175" t="str">
        <f>IF(ISBLANK(Fran!DX23)," ",IF(Fran!DX23&gt;=75,Fran!DX23," "))</f>
        <v/>
      </c>
      <c r="AE29" s="268" t="str">
        <f>LEFT(Fran!$A23,1)&amp;LEFT(Fran!$B23,1)</f>
        <v/>
      </c>
      <c r="AF29" s="269"/>
      <c r="AG29" s="175" t="str">
        <f>IF(ISBLANK(Fran!EB23)," ",IF(Fran!EB23&gt;=75,Fran!EB23," "))</f>
        <v/>
      </c>
      <c r="AH29" s="175" t="str">
        <f>IF(ISBLANK(Fran!EF23)," ",IF(Fran!EF23&gt;=75,Fran!EF23," "))</f>
        <v/>
      </c>
      <c r="AI29" s="175" t="str">
        <f>IF(ISBLANK(Fran!EM23)," ",IF(Fran!EM23&gt;=75,Fran!EM23," "))</f>
        <v/>
      </c>
      <c r="AJ29" s="175" t="str">
        <f>IF(ISBLANK(Fran!EQ23)," ",IF(Fran!EQ23&gt;=75,Fran!EQ23," "))</f>
        <v/>
      </c>
      <c r="AK29" s="175" t="str">
        <f>IF(ISBLANK(Fran!EU23)," ",IF(Fran!EU23&gt;=75,Fran!EU23," "))</f>
        <v/>
      </c>
      <c r="AL29" s="175" t="str">
        <f>IF(ISBLANK(Fran!EY23)," ",IF(Fran!EY23&gt;=75,Fran!EY23," "))</f>
        <v/>
      </c>
      <c r="AM29" s="175" t="str">
        <f>IF(ISBLANK(Fran!FC23)," ",IF(Fran!FC23&gt;=75,Fran!FC23," "))</f>
        <v/>
      </c>
      <c r="AN29" s="175" t="str">
        <f>IF(ISBLANK(Fran!FJ23)," ",IF(Fran!FJ23&gt;=75,Fran!FJ23," "))</f>
        <v/>
      </c>
      <c r="AO29" s="175" t="str">
        <f>IF(ISBLANK(Fran!FN23)," ",IF(Fran!FN23&gt;=75,Fran!FN23," "))</f>
        <v/>
      </c>
      <c r="AP29" s="175" t="str">
        <f>IF(ISBLANK(Fran!FR23)," ",IF(Fran!FR23&gt;=75,Fran!FR23," "))</f>
        <v/>
      </c>
      <c r="AQ29" s="175" t="str">
        <f>IF(ISBLANK(Fran!FV23)," ",IF(Fran!FV23&gt;=75,Fran!FV23," "))</f>
        <v/>
      </c>
      <c r="AR29" s="175" t="str">
        <f>IF(ISBLANK(Fran!FZ23)," ",IF(Fran!FZ23&gt;=75,Fran!FZ23," "))</f>
        <v/>
      </c>
      <c r="AS29" s="175" t="str">
        <f>IF(ISBLANK(Fran!GG23)," ",IF(Fran!GG23&gt;=75,Fran!GG23," "))</f>
        <v/>
      </c>
      <c r="AT29" s="175" t="str">
        <f>IF(ISBLANK(Fran!GK23)," ",IF(Fran!GK23&gt;=75,Fran!GK23," "))</f>
        <v/>
      </c>
      <c r="AU29" s="175" t="str">
        <f>IF(ISBLANK(Fran!GO23)," ",IF(Fran!GO23&gt;=75,Fran!GO23," "))</f>
        <v/>
      </c>
      <c r="AV29" s="175" t="str">
        <f>IF(ISBLANK(Fran!GS23)," ",IF(Fran!GS23&gt;=75,Fran!GS23," "))</f>
        <v/>
      </c>
      <c r="AW29" s="175" t="str">
        <f>IF(ISBLANK(Fran!GW23)," ",IF(Fran!GW23&gt;=75,Fran!GW23," "))</f>
        <v/>
      </c>
      <c r="AX29" s="175" t="str">
        <f>IF(ISBLANK(Fran!HD23)," ",IF(Fran!HD23&gt;=75,Fran!HD23," "))</f>
        <v/>
      </c>
      <c r="AY29" s="175" t="str">
        <f>IF(ISBLANK(Fran!HH23)," ",IF(Fran!HH23&gt;=75,Fran!HH23," "))</f>
        <v/>
      </c>
      <c r="AZ29" s="175" t="str">
        <f>IF(ISBLANK(Fran!HL23)," ",IF(Fran!HL23&gt;=75,Fran!HL23," "))</f>
        <v/>
      </c>
      <c r="BA29" s="175" t="str">
        <f>IF(ISBLANK(Fran!HP23)," ",IF(Fran!HP23&gt;=75,Fran!HP23," "))</f>
        <v/>
      </c>
      <c r="BB29" s="175" t="str">
        <f>IF(ISBLANK(Fran!HT23)," ",IF(Fran!HT23&gt;=75,Fran!HT23," "))</f>
        <v/>
      </c>
      <c r="BC29" s="175" t="str">
        <f>IF(ISBLANK(Fran!IA23)," ",IF(Fran!IA23&gt;=75,Fran!IA23," "))</f>
        <v/>
      </c>
      <c r="BD29" s="175" t="str">
        <f>IF(ISBLANK(Fran!IE23)," ",IF(Fran!IE23&gt;=75,Fran!IE23," "))</f>
        <v/>
      </c>
      <c r="BE29" s="175" t="str">
        <f>IF(ISBLANK(Fran!II23)," ",IF(Fran!II23&gt;=75,Fran!II23," "))</f>
        <v/>
      </c>
      <c r="BF29" s="175" t="str">
        <f>IF(ISBLANK(Fran!IM23)," ",IF(Fran!IM23&gt;=75,Fran!IM23," "))</f>
        <v/>
      </c>
      <c r="BG29" s="175" t="str">
        <f>IF(ISBLANK(Fran!IQ23)," ",IF(Fran!IQ23&gt;=75,Fran!IQ23," "))</f>
        <v/>
      </c>
      <c r="BH29" s="175" t="str">
        <f>IF(ISBLANK(Fran!IX23)," ",IF(Fran!IX23&gt;=75,Fran!IX23," "))</f>
        <v/>
      </c>
      <c r="BI29" s="268" t="str">
        <f>LEFT(Fran!$A23,1)&amp;LEFT(Fran!$B23,1)</f>
        <v/>
      </c>
      <c r="BJ29" s="269"/>
      <c r="BK29" s="175" t="str">
        <f>IF(ISBLANK(Fran!JB23)," ",IF(Fran!JB23&gt;=75,Fran!JB23," "))</f>
        <v/>
      </c>
      <c r="BL29" s="175" t="str">
        <f>IF(ISBLANK(Fran!JF23)," ",IF(Fran!JF23&gt;=75,Fran!JF23," "))</f>
        <v/>
      </c>
      <c r="BM29" s="175" t="str">
        <f>IF(ISBLANK(Fran!JJ23)," ",IF(Fran!JJ23&gt;=75,Fran!JJ23," "))</f>
        <v/>
      </c>
      <c r="BN29" s="175" t="str">
        <f>IF(ISBLANK(Fran!JN23)," ",IF(Fran!JN23&gt;=75,Fran!JN23," "))</f>
        <v/>
      </c>
      <c r="BO29" s="175" t="str">
        <f>IF(ISBLANK(Fran!JU23)," ",IF(Fran!JU23&gt;=75,Fran!JU23," "))</f>
        <v/>
      </c>
      <c r="BP29" s="175" t="str">
        <f>IF(ISBLANK(Fran!JY23)," ",IF(Fran!JY23&gt;=75,Fran!JY23," "))</f>
        <v/>
      </c>
      <c r="BQ29" s="175" t="str">
        <f>IF(ISBLANK(Fran!KC23)," ",IF(Fran!KC23&gt;=75,Fran!KC23," "))</f>
        <v/>
      </c>
      <c r="BR29" s="175" t="str">
        <f>IF(ISBLANK(Fran!KG23)," ",IF(Fran!KG23&gt;=75,Fran!KG23," "))</f>
        <v/>
      </c>
      <c r="BS29" s="175" t="str">
        <f>IF(ISBLANK(Fran!KK23)," ",IF(Fran!KK23&gt;=75,Fran!KK23," "))</f>
        <v/>
      </c>
      <c r="BT29" s="175" t="str">
        <f>IF(ISBLANK(Fran!KR23)," ",IF(Fran!KR23&gt;=75,Fran!KR23," "))</f>
        <v/>
      </c>
      <c r="BU29" s="175" t="str">
        <f>IF(ISBLANK(Fran!KV23)," ",IF(Fran!KV23&gt;=75,Fran!KV23," "))</f>
        <v/>
      </c>
      <c r="BV29" s="175" t="str">
        <f>IF(ISBLANK(Fran!KZ23)," ",IF(Fran!KZ23&gt;=75,Fran!KZ23," "))</f>
        <v/>
      </c>
      <c r="BW29" s="175" t="str">
        <f>IF(ISBLANK(Fran!LD23)," ",IF(Fran!LD23&gt;=75,Fran!LD23," "))</f>
        <v/>
      </c>
      <c r="BX29" s="175" t="str">
        <f>IF(ISBLANK(Fran!LH23)," ",IF(Fran!LH23&gt;=75,Fran!LH23," "))</f>
        <v/>
      </c>
      <c r="BY29" s="175" t="str">
        <f>IF(ISBLANK(Fran!LO23)," ",IF(Fran!LO23&gt;=75,Fran!LO23," "))</f>
        <v/>
      </c>
    </row>
    <row r="30" spans="1:77" ht="20.100000000000001" hidden="1" customHeight="1">
      <c r="A30" s="270"/>
      <c r="B30" s="271"/>
      <c r="C30" s="177" t="str">
        <f>IF(ISBLANK(Fran!E23)," ",IF(Fran!E23&gt;=50,IF(Fran!E23&lt;75,Fran!E23," ")," "))</f>
        <v xml:space="preserve"> </v>
      </c>
      <c r="D30" s="177" t="str">
        <f>IF(ISBLANK(Fran!I23)," ",IF(Fran!I23&gt;=50,IF(Fran!I23&lt;75,Fran!I23," ")," "))</f>
        <v xml:space="preserve"> </v>
      </c>
      <c r="E30" s="177" t="str">
        <f>IF(ISBLANK(Fran!M23)," ",IF(Fran!M23&gt;=50,IF(Fran!M23&lt;75,Fran!M23," ")," "))</f>
        <v xml:space="preserve"> </v>
      </c>
      <c r="F30" s="177" t="str">
        <f>IF(ISBLANK(Fran!Q23)," ",IF(Fran!Q23&gt;=50,IF(Fran!Q23&lt;75,Fran!Q23," ")," "))</f>
        <v xml:space="preserve"> </v>
      </c>
      <c r="G30" s="177" t="str">
        <f>IF(ISBLANK(Fran!U23)," ",IF(Fran!U23&gt;=50,IF(Fran!U23&lt;75,Fran!U23," ")," "))</f>
        <v xml:space="preserve"> </v>
      </c>
      <c r="H30" s="177" t="str">
        <f>IF(ISBLANK(Fran!AB23)," ",IF(Fran!AB23&gt;=50,IF(Fran!AB23&lt;75,Fran!AB23," ")," "))</f>
        <v xml:space="preserve"> </v>
      </c>
      <c r="I30" s="177" t="str">
        <f>IF(ISBLANK(Fran!AF23)," ",IF(Fran!AF23&gt;=50,IF(Fran!AF23&lt;75,Fran!AF23," ")," "))</f>
        <v xml:space="preserve"> </v>
      </c>
      <c r="J30" s="177" t="str">
        <f>IF(ISBLANK(Fran!AJ23)," ",IF(Fran!AJ23&gt;=50,IF(Fran!AJ23&lt;75,Fran!AJ23," ")," "))</f>
        <v xml:space="preserve"> </v>
      </c>
      <c r="K30" s="177" t="str">
        <f>IF(ISBLANK(Fran!AN23)," ",IF(Fran!AN23&gt;=50,IF(Fran!AN23&lt;75,Fran!AN23," ")," "))</f>
        <v xml:space="preserve"> </v>
      </c>
      <c r="L30" s="177" t="str">
        <f>IF(ISBLANK(Fran!AR23)," ",IF(Fran!AR23&gt;=50,IF(Fran!AR23&lt;75,Fran!AR23," ")," "))</f>
        <v xml:space="preserve"> </v>
      </c>
      <c r="M30" s="177" t="str">
        <f>IF(ISBLANK(Fran!AY23)," ",IF(Fran!AY23&gt;=50,IF(Fran!AY23&lt;75,Fran!AY23," ")," "))</f>
        <v xml:space="preserve"> </v>
      </c>
      <c r="N30" s="177" t="str">
        <f>IF(ISBLANK(Fran!BC23)," ",IF(Fran!BC23&gt;=50,IF(Fran!BC23&lt;75,Fran!BC23," ")," "))</f>
        <v xml:space="preserve"> </v>
      </c>
      <c r="O30" s="177" t="str">
        <f>IF(ISBLANK(Fran!BG23)," ",IF(Fran!BG23&gt;=50,IF(Fran!BG23&lt;75,Fran!BG23," ")," "))</f>
        <v xml:space="preserve"> </v>
      </c>
      <c r="P30" s="177" t="str">
        <f>IF(ISBLANK(Fran!BK23)," ",IF(Fran!BK23&gt;=50,IF(Fran!BK23&lt;75,Fran!BK23," ")," "))</f>
        <v xml:space="preserve"> </v>
      </c>
      <c r="Q30" s="177" t="str">
        <f>IF(ISBLANK(Fran!BO23)," ",IF(Fran!BO23&gt;=50,IF(Fran!BO23&lt;75,Fran!BO23," ")," "))</f>
        <v xml:space="preserve"> </v>
      </c>
      <c r="R30" s="177" t="str">
        <f>IF(ISBLANK(Fran!BV23)," ",IF(Fran!BV23&gt;=50,IF(Fran!BV23&lt;75,Fran!BV23," ")," "))</f>
        <v xml:space="preserve"> </v>
      </c>
      <c r="S30" s="177" t="str">
        <f>IF(ISBLANK(Fran!BZ23)," ",IF(Fran!BZ23&gt;=50,IF(Fran!BZ23&lt;75,Fran!BZ23," ")," "))</f>
        <v xml:space="preserve"> </v>
      </c>
      <c r="T30" s="177" t="str">
        <f>IF(ISBLANK(Fran!CD23)," ",IF(Fran!CD23&gt;=50,IF(Fran!CD23&lt;75,Fran!CD23," ")," "))</f>
        <v xml:space="preserve"> </v>
      </c>
      <c r="U30" s="177" t="str">
        <f>IF(ISBLANK(Fran!CH23)," ",IF(Fran!CH23&gt;=50,IF(Fran!CH23&lt;75,Fran!CH23," ")," "))</f>
        <v xml:space="preserve"> </v>
      </c>
      <c r="V30" s="177" t="str">
        <f>IF(ISBLANK(Fran!CL23)," ",IF(Fran!CL23&gt;=50,IF(Fran!CL23&lt;75,Fran!CL23," ")," "))</f>
        <v xml:space="preserve"> </v>
      </c>
      <c r="W30" s="177" t="str">
        <f>IF(ISBLANK(Fran!CS23)," ",IF(Fran!CS23&gt;=50,IF(Fran!CS23&lt;75,Fran!CS23," ")," "))</f>
        <v xml:space="preserve"> </v>
      </c>
      <c r="X30" s="177" t="str">
        <f>IF(ISBLANK(Fran!CW23)," ",IF(Fran!CW23&gt;=50,IF(Fran!CW23&lt;75,Fran!CW23," ")," "))</f>
        <v xml:space="preserve"> </v>
      </c>
      <c r="Y30" s="177" t="str">
        <f>IF(ISBLANK(Fran!DA23)," ",IF(Fran!DA23&gt;=50,IF(Fran!DA23&lt;75,Fran!DA23," ")," "))</f>
        <v xml:space="preserve"> </v>
      </c>
      <c r="Z30" s="177" t="str">
        <f>IF(ISBLANK(Fran!DE23)," ",IF(Fran!DE23&gt;=50,IF(Fran!DE23&lt;75,Fran!DE23," ")," "))</f>
        <v xml:space="preserve"> </v>
      </c>
      <c r="AA30" s="177" t="str">
        <f>IF(ISBLANK(Fran!DI23)," ",IF(Fran!DI23&gt;=50,IF(Fran!DI23&lt;75,Fran!DI23," ")," "))</f>
        <v xml:space="preserve"> </v>
      </c>
      <c r="AB30" s="177" t="str">
        <f>IF(ISBLANK(Fran!DP23)," ",IF(Fran!DP23&gt;=50,IF(Fran!DP23&lt;75,Fran!DP23," ")," "))</f>
        <v xml:space="preserve"> </v>
      </c>
      <c r="AC30" s="177" t="str">
        <f>IF(ISBLANK(Fran!DT23)," ",IF(Fran!DT23&gt;=50,IF(Fran!DT23&lt;75,Fran!DT23," ")," "))</f>
        <v xml:space="preserve"> </v>
      </c>
      <c r="AD30" s="177" t="str">
        <f>IF(ISBLANK(Fran!DX23)," ",IF(Fran!DX23&gt;=50,IF(Fran!DX23&lt;75,Fran!DX23," ")," "))</f>
        <v xml:space="preserve"> </v>
      </c>
      <c r="AE30" s="270"/>
      <c r="AF30" s="271"/>
      <c r="AG30" s="177" t="str">
        <f>IF(ISBLANK(Fran!EB23)," ",IF(Fran!EB23&gt;=50,IF(Fran!EB23&lt;75,Fran!EB23," ")," "))</f>
        <v xml:space="preserve"> </v>
      </c>
      <c r="AH30" s="177" t="str">
        <f>IF(ISBLANK(Fran!EF23)," ",IF(Fran!EF23&gt;=50,IF(Fran!EF23&lt;75,Fran!EF23," ")," "))</f>
        <v xml:space="preserve"> </v>
      </c>
      <c r="AI30" s="177" t="str">
        <f>IF(ISBLANK(Fran!EM23)," ",IF(Fran!EM23&gt;=50,IF(Fran!EM23&lt;75,Fran!EM23," ")," "))</f>
        <v xml:space="preserve"> </v>
      </c>
      <c r="AJ30" s="177" t="str">
        <f>IF(ISBLANK(Fran!EQ23)," ",IF(Fran!EQ23&gt;=50,IF(Fran!EQ23&lt;75,Fran!EQ23," ")," "))</f>
        <v xml:space="preserve"> </v>
      </c>
      <c r="AK30" s="177" t="str">
        <f>IF(ISBLANK(Fran!EU23)," ",IF(Fran!EU23&gt;=50,IF(Fran!EU23&lt;75,Fran!EU23," ")," "))</f>
        <v xml:space="preserve"> </v>
      </c>
      <c r="AL30" s="177" t="str">
        <f>IF(ISBLANK(Fran!EY23)," ",IF(Fran!EY23&gt;=50,IF(Fran!EY23&lt;75,Fran!EY23," ")," "))</f>
        <v xml:space="preserve"> </v>
      </c>
      <c r="AM30" s="177" t="str">
        <f>IF(ISBLANK(Fran!FC23)," ",IF(Fran!FC23&gt;=50,IF(Fran!FC23&lt;75,Fran!FC23," ")," "))</f>
        <v xml:space="preserve"> </v>
      </c>
      <c r="AN30" s="177" t="str">
        <f>IF(ISBLANK(Fran!FJ23)," ",IF(Fran!FJ23&gt;=50,IF(Fran!FJ23&lt;75,Fran!FJ23," ")," "))</f>
        <v xml:space="preserve"> </v>
      </c>
      <c r="AO30" s="177" t="str">
        <f>IF(ISBLANK(Fran!FN23)," ",IF(Fran!FN23&gt;=50,IF(Fran!FN23&lt;75,Fran!FN23," ")," "))</f>
        <v xml:space="preserve"> </v>
      </c>
      <c r="AP30" s="177" t="str">
        <f>IF(ISBLANK(Fran!FR23)," ",IF(Fran!FR23&gt;=50,IF(Fran!FR23&lt;75,Fran!FR23," ")," "))</f>
        <v xml:space="preserve"> </v>
      </c>
      <c r="AQ30" s="177" t="str">
        <f>IF(ISBLANK(Fran!FV23)," ",IF(Fran!FV23&gt;=50,IF(Fran!FV23&lt;75,Fran!FV23," ")," "))</f>
        <v xml:space="preserve"> </v>
      </c>
      <c r="AR30" s="177" t="str">
        <f>IF(ISBLANK(Fran!FZ23)," ",IF(Fran!FZ23&gt;=50,IF(Fran!FZ23&lt;75,Fran!FZ23," ")," "))</f>
        <v xml:space="preserve"> </v>
      </c>
      <c r="AS30" s="177" t="str">
        <f>IF(ISBLANK(Fran!GG23)," ",IF(Fran!GG23&gt;=50,IF(Fran!GG23&lt;75,Fran!GG23," ")," "))</f>
        <v xml:space="preserve"> </v>
      </c>
      <c r="AT30" s="177" t="str">
        <f>IF(ISBLANK(Fran!GK23)," ",IF(Fran!GK23&gt;=50,IF(Fran!GK23&lt;75,Fran!GK23," ")," "))</f>
        <v xml:space="preserve"> </v>
      </c>
      <c r="AU30" s="177" t="str">
        <f>IF(ISBLANK(Fran!GO23)," ",IF(Fran!GO23&gt;=50,IF(Fran!GO23&lt;75,Fran!GO23," ")," "))</f>
        <v xml:space="preserve"> </v>
      </c>
      <c r="AV30" s="177" t="str">
        <f>IF(ISBLANK(Fran!GS23)," ",IF(Fran!GS23&gt;=50,IF(Fran!GS23&lt;75,Fran!GS23," ")," "))</f>
        <v xml:space="preserve"> </v>
      </c>
      <c r="AW30" s="177" t="str">
        <f>IF(ISBLANK(Fran!GW23)," ",IF(Fran!GW23&gt;=50,IF(Fran!GW23&lt;75,Fran!GW23," ")," "))</f>
        <v xml:space="preserve"> </v>
      </c>
      <c r="AX30" s="177" t="str">
        <f>IF(ISBLANK(Fran!HD23)," ",IF(Fran!HD23&gt;=50,IF(Fran!HD23&lt;75,Fran!HD23," ")," "))</f>
        <v xml:space="preserve"> </v>
      </c>
      <c r="AY30" s="177" t="str">
        <f>IF(ISBLANK(Fran!HH23)," ",IF(Fran!HH23&gt;=50,IF(Fran!HH23&lt;75,Fran!HH23," ")," "))</f>
        <v xml:space="preserve"> </v>
      </c>
      <c r="AZ30" s="177" t="str">
        <f>IF(ISBLANK(Fran!HL23)," ",IF(Fran!HL23&gt;=50,IF(Fran!HL23&lt;75,Fran!HL23," ")," "))</f>
        <v xml:space="preserve"> </v>
      </c>
      <c r="BA30" s="177" t="str">
        <f>IF(ISBLANK(Fran!HP23)," ",IF(Fran!HP23&gt;=50,IF(Fran!HP23&lt;75,Fran!HP23," ")," "))</f>
        <v xml:space="preserve"> </v>
      </c>
      <c r="BB30" s="177" t="str">
        <f>IF(ISBLANK(Fran!HT23)," ",IF(Fran!HT23&gt;=50,IF(Fran!HT23&lt;75,Fran!HT23," ")," "))</f>
        <v xml:space="preserve"> </v>
      </c>
      <c r="BC30" s="177" t="str">
        <f>IF(ISBLANK(Fran!IA23)," ",IF(Fran!IA23&gt;=50,IF(Fran!IA23&lt;75,Fran!IA23," ")," "))</f>
        <v xml:space="preserve"> </v>
      </c>
      <c r="BD30" s="177" t="str">
        <f>IF(ISBLANK(Fran!IE23)," ",IF(Fran!IE23&gt;=50,IF(Fran!IE23&lt;75,Fran!IE23," ")," "))</f>
        <v xml:space="preserve"> </v>
      </c>
      <c r="BE30" s="177" t="str">
        <f>IF(ISBLANK(Fran!II23)," ",IF(Fran!II23&gt;=50,IF(Fran!II23&lt;75,Fran!II23," ")," "))</f>
        <v xml:space="preserve"> </v>
      </c>
      <c r="BF30" s="177" t="str">
        <f>IF(ISBLANK(Fran!IM23)," ",IF(Fran!IM23&gt;=50,IF(Fran!IM23&lt;75,Fran!IM23," ")," "))</f>
        <v xml:space="preserve"> </v>
      </c>
      <c r="BG30" s="177" t="str">
        <f>IF(ISBLANK(Fran!IQ23)," ",IF(Fran!IQ23&gt;=50,IF(Fran!IQ23&lt;75,Fran!IQ23," ")," "))</f>
        <v xml:space="preserve"> </v>
      </c>
      <c r="BH30" s="177" t="str">
        <f>IF(ISBLANK(Fran!IX23)," ",IF(Fran!IX23&gt;=50,IF(Fran!IX23&lt;75,Fran!IX23," ")," "))</f>
        <v xml:space="preserve"> </v>
      </c>
      <c r="BI30" s="270"/>
      <c r="BJ30" s="271"/>
      <c r="BK30" s="177" t="str">
        <f>IF(ISBLANK(Fran!JB23)," ",IF(Fran!JB23&gt;=50,IF(Fran!JB23&lt;75,Fran!JB23," ")," "))</f>
        <v xml:space="preserve"> </v>
      </c>
      <c r="BL30" s="177" t="str">
        <f>IF(ISBLANK(Fran!JF23)," ",IF(Fran!JF23&gt;=50,IF(Fran!JF23&lt;75,Fran!JF23," ")," "))</f>
        <v xml:space="preserve"> </v>
      </c>
      <c r="BM30" s="177" t="str">
        <f>IF(ISBLANK(Fran!JJ23)," ",IF(Fran!JJ23&gt;=50,IF(Fran!JJ23&lt;75,Fran!JJ23," ")," "))</f>
        <v xml:space="preserve"> </v>
      </c>
      <c r="BN30" s="177" t="str">
        <f>IF(ISBLANK(Fran!JN23)," ",IF(Fran!JN23&gt;=50,IF(Fran!JN23&lt;75,Fran!JN23," ")," "))</f>
        <v xml:space="preserve"> </v>
      </c>
      <c r="BO30" s="177" t="str">
        <f>IF(ISBLANK(Fran!JU23)," ",IF(Fran!JU23&gt;=50,IF(Fran!JU23&lt;75,Fran!JU23," ")," "))</f>
        <v xml:space="preserve"> </v>
      </c>
      <c r="BP30" s="177" t="str">
        <f>IF(ISBLANK(Fran!JY23)," ",IF(Fran!JY23&gt;=50,IF(Fran!JY23&lt;75,Fran!JY23," ")," "))</f>
        <v xml:space="preserve"> </v>
      </c>
      <c r="BQ30" s="177" t="str">
        <f>IF(ISBLANK(Fran!KC23)," ",IF(Fran!KC23&gt;=50,IF(Fran!KC23&lt;75,Fran!KC23," ")," "))</f>
        <v xml:space="preserve"> </v>
      </c>
      <c r="BR30" s="177" t="str">
        <f>IF(ISBLANK(Fran!KG23)," ",IF(Fran!KG23&gt;=50,IF(Fran!KG23&lt;75,Fran!KG23," ")," "))</f>
        <v xml:space="preserve"> </v>
      </c>
      <c r="BS30" s="177" t="str">
        <f>IF(ISBLANK(Fran!KK23)," ",IF(Fran!KK23&gt;=50,IF(Fran!KK23&lt;75,Fran!KK23," ")," "))</f>
        <v xml:space="preserve"> </v>
      </c>
      <c r="BT30" s="177" t="str">
        <f>IF(ISBLANK(Fran!KR23)," ",IF(Fran!KR23&gt;=50,IF(Fran!KR23&lt;75,Fran!KR23," ")," "))</f>
        <v xml:space="preserve"> </v>
      </c>
      <c r="BU30" s="177" t="str">
        <f>IF(ISBLANK(Fran!KV23)," ",IF(Fran!KV23&gt;=50,IF(Fran!KV23&lt;75,Fran!KV23," ")," "))</f>
        <v xml:space="preserve"> </v>
      </c>
      <c r="BV30" s="177" t="str">
        <f>IF(ISBLANK(Fran!KZ23)," ",IF(Fran!KZ23&gt;=50,IF(Fran!KZ23&lt;75,Fran!KZ23," ")," "))</f>
        <v xml:space="preserve"> </v>
      </c>
      <c r="BW30" s="177" t="str">
        <f>IF(ISBLANK(Fran!LD23)," ",IF(Fran!LD23&gt;=50,IF(Fran!LD23&lt;75,Fran!LD23," ")," "))</f>
        <v xml:space="preserve"> </v>
      </c>
      <c r="BX30" s="177" t="str">
        <f>IF(ISBLANK(Fran!LH23)," ",IF(Fran!LH23&gt;=50,IF(Fran!LH23&lt;75,Fran!LH23," ")," "))</f>
        <v xml:space="preserve"> </v>
      </c>
      <c r="BY30" s="177" t="str">
        <f>IF(ISBLANK(Fran!LO23)," ",IF(Fran!LO23&gt;=50,IF(Fran!LO23&lt;75,Fran!LO23," ")," "))</f>
        <v xml:space="preserve"> </v>
      </c>
    </row>
    <row r="31" spans="1:77" ht="20.100000000000001" hidden="1" customHeight="1" thickBot="1">
      <c r="A31" s="272"/>
      <c r="B31" s="273"/>
      <c r="C31" s="179" t="str">
        <f>IF(ISBLANK(Fran!E23)," ",IF(Fran!E23&lt;50,Fran!E23," "))</f>
        <v xml:space="preserve"> </v>
      </c>
      <c r="D31" s="179" t="str">
        <f>IF(ISBLANK(Fran!I23)," ",IF(Fran!I23&lt;50,Fran!I23," "))</f>
        <v xml:space="preserve"> </v>
      </c>
      <c r="E31" s="179" t="str">
        <f>IF(ISBLANK(Fran!M23)," ",IF(Fran!M23&lt;50,Fran!M23," "))</f>
        <v xml:space="preserve"> </v>
      </c>
      <c r="F31" s="179" t="str">
        <f>IF(ISBLANK(Fran!Q23)," ",IF(Fran!Q23&lt;50,Fran!Q23," "))</f>
        <v xml:space="preserve"> </v>
      </c>
      <c r="G31" s="179" t="str">
        <f>IF(ISBLANK(Fran!U23)," ",IF(Fran!U23&lt;50,Fran!U23," "))</f>
        <v xml:space="preserve"> </v>
      </c>
      <c r="H31" s="179" t="str">
        <f>IF(ISBLANK(Fran!AB23)," ",IF(Fran!AB23&lt;50,Fran!AB23," "))</f>
        <v xml:space="preserve"> </v>
      </c>
      <c r="I31" s="179" t="str">
        <f>IF(ISBLANK(Fran!AF23)," ",IF(Fran!AF23&lt;50,Fran!AF23," "))</f>
        <v xml:space="preserve"> </v>
      </c>
      <c r="J31" s="179" t="str">
        <f>IF(ISBLANK(Fran!AJ23)," ",IF(Fran!AJ23&lt;50,Fran!AJ23," "))</f>
        <v xml:space="preserve"> </v>
      </c>
      <c r="K31" s="179" t="str">
        <f>IF(ISBLANK(Fran!AN23)," ",IF(Fran!AN23&lt;50,Fran!AN23," "))</f>
        <v xml:space="preserve"> </v>
      </c>
      <c r="L31" s="179" t="str">
        <f>IF(ISBLANK(Fran!AR23)," ",IF(Fran!AR23&lt;50,Fran!AR23," "))</f>
        <v xml:space="preserve"> </v>
      </c>
      <c r="M31" s="179" t="str">
        <f>IF(ISBLANK(Fran!AY23)," ",IF(Fran!AY23&lt;50,Fran!AY23," "))</f>
        <v xml:space="preserve"> </v>
      </c>
      <c r="N31" s="179" t="str">
        <f>IF(ISBLANK(Fran!BC23)," ",IF(Fran!BC23&lt;50,Fran!BC23," "))</f>
        <v xml:space="preserve"> </v>
      </c>
      <c r="O31" s="179" t="str">
        <f>IF(ISBLANK(Fran!BG23)," ",IF(Fran!BG23&lt;50,Fran!BG23," "))</f>
        <v xml:space="preserve"> </v>
      </c>
      <c r="P31" s="179" t="str">
        <f>IF(ISBLANK(Fran!BK23)," ",IF(Fran!BK23&lt;50,Fran!BK23," "))</f>
        <v xml:space="preserve"> </v>
      </c>
      <c r="Q31" s="179" t="str">
        <f>IF(ISBLANK(Fran!BO23)," ",IF(Fran!BO23&lt;50,Fran!BO23," "))</f>
        <v xml:space="preserve"> </v>
      </c>
      <c r="R31" s="179" t="str">
        <f>IF(ISBLANK(Fran!BV23)," ",IF(Fran!BV23&lt;50,Fran!BV23," "))</f>
        <v xml:space="preserve"> </v>
      </c>
      <c r="S31" s="179" t="str">
        <f>IF(ISBLANK(Fran!BZ23)," ",IF(Fran!BZ23&lt;50,Fran!BZ23," "))</f>
        <v xml:space="preserve"> </v>
      </c>
      <c r="T31" s="179" t="str">
        <f>IF(ISBLANK(Fran!CD23)," ",IF(Fran!CD23&lt;50,Fran!CD23," "))</f>
        <v xml:space="preserve"> </v>
      </c>
      <c r="U31" s="179" t="str">
        <f>IF(ISBLANK(Fran!CH23)," ",IF(Fran!CH23&lt;50,Fran!CH23," "))</f>
        <v xml:space="preserve"> </v>
      </c>
      <c r="V31" s="179" t="str">
        <f>IF(ISBLANK(Fran!CL23)," ",IF(Fran!CL23&lt;50,Fran!CL23," "))</f>
        <v xml:space="preserve"> </v>
      </c>
      <c r="W31" s="179" t="str">
        <f>IF(ISBLANK(Fran!CS23)," ",IF(Fran!CS23&lt;50,Fran!CS23," "))</f>
        <v xml:space="preserve"> </v>
      </c>
      <c r="X31" s="179" t="str">
        <f>IF(ISBLANK(Fran!CW23)," ",IF(Fran!CW23&lt;50,Fran!CW23," "))</f>
        <v xml:space="preserve"> </v>
      </c>
      <c r="Y31" s="179" t="str">
        <f>IF(ISBLANK(Fran!DA23)," ",IF(Fran!DA23&lt;50,Fran!DA23," "))</f>
        <v xml:space="preserve"> </v>
      </c>
      <c r="Z31" s="179" t="str">
        <f>IF(ISBLANK(Fran!DE23)," ",IF(Fran!DE23&lt;50,Fran!DE23," "))</f>
        <v xml:space="preserve"> </v>
      </c>
      <c r="AA31" s="179" t="str">
        <f>IF(ISBLANK(Fran!DI23)," ",IF(Fran!DI23&lt;50,Fran!DI23," "))</f>
        <v xml:space="preserve"> </v>
      </c>
      <c r="AB31" s="179" t="str">
        <f>IF(ISBLANK(Fran!DP23)," ",IF(Fran!DP23&lt;50,Fran!DP23," "))</f>
        <v xml:space="preserve"> </v>
      </c>
      <c r="AC31" s="179" t="str">
        <f>IF(ISBLANK(Fran!DT23)," ",IF(Fran!DT23&lt;50,Fran!DT23," "))</f>
        <v xml:space="preserve"> </v>
      </c>
      <c r="AD31" s="179" t="str">
        <f>IF(ISBLANK(Fran!DX23)," ",IF(Fran!DX23&lt;50,Fran!DX23," "))</f>
        <v xml:space="preserve"> </v>
      </c>
      <c r="AE31" s="272"/>
      <c r="AF31" s="273"/>
      <c r="AG31" s="179" t="str">
        <f>IF(ISBLANK(Fran!EB23)," ",IF(Fran!EB23&lt;50,Fran!EB23," "))</f>
        <v xml:space="preserve"> </v>
      </c>
      <c r="AH31" s="179" t="str">
        <f>IF(ISBLANK(Fran!EF23)," ",IF(Fran!EF23&lt;50,Fran!EF23," "))</f>
        <v xml:space="preserve"> </v>
      </c>
      <c r="AI31" s="179" t="str">
        <f>IF(ISBLANK(Fran!EM23)," ",IF(Fran!EM23&lt;50,Fran!EM23," "))</f>
        <v xml:space="preserve"> </v>
      </c>
      <c r="AJ31" s="179" t="str">
        <f>IF(ISBLANK(Fran!EQ23)," ",IF(Fran!EQ23&lt;50,Fran!EQ23," "))</f>
        <v xml:space="preserve"> </v>
      </c>
      <c r="AK31" s="179" t="str">
        <f>IF(ISBLANK(Fran!EU23)," ",IF(Fran!EU23&lt;50,Fran!EU23," "))</f>
        <v xml:space="preserve"> </v>
      </c>
      <c r="AL31" s="179" t="str">
        <f>IF(ISBLANK(Fran!EY23)," ",IF(Fran!EY23&lt;50,Fran!EY23," "))</f>
        <v xml:space="preserve"> </v>
      </c>
      <c r="AM31" s="179" t="str">
        <f>IF(ISBLANK(Fran!FC23)," ",IF(Fran!FC23&lt;50,Fran!FC23," "))</f>
        <v xml:space="preserve"> </v>
      </c>
      <c r="AN31" s="179" t="str">
        <f>IF(ISBLANK(Fran!FJ23)," ",IF(Fran!FJ23&lt;50,Fran!FJ23," "))</f>
        <v xml:space="preserve"> </v>
      </c>
      <c r="AO31" s="179" t="str">
        <f>IF(ISBLANK(Fran!FN23)," ",IF(Fran!FN23&lt;50,Fran!FN23," "))</f>
        <v xml:space="preserve"> </v>
      </c>
      <c r="AP31" s="179" t="str">
        <f>IF(ISBLANK(Fran!FR23)," ",IF(Fran!FR23&lt;50,Fran!FR23," "))</f>
        <v xml:space="preserve"> </v>
      </c>
      <c r="AQ31" s="179" t="str">
        <f>IF(ISBLANK(Fran!FV23)," ",IF(Fran!FV23&lt;50,Fran!FV23," "))</f>
        <v xml:space="preserve"> </v>
      </c>
      <c r="AR31" s="179" t="str">
        <f>IF(ISBLANK(Fran!FZ23)," ",IF(Fran!FZ23&lt;50,Fran!FZ23," "))</f>
        <v xml:space="preserve"> </v>
      </c>
      <c r="AS31" s="179" t="str">
        <f>IF(ISBLANK(Fran!GG23)," ",IF(Fran!GG23&lt;50,Fran!GG23," "))</f>
        <v xml:space="preserve"> </v>
      </c>
      <c r="AT31" s="179" t="str">
        <f>IF(ISBLANK(Fran!GK23)," ",IF(Fran!GK23&lt;50,Fran!GK23," "))</f>
        <v xml:space="preserve"> </v>
      </c>
      <c r="AU31" s="179" t="str">
        <f>IF(ISBLANK(Fran!GO23)," ",IF(Fran!GO23&lt;50,Fran!GO23," "))</f>
        <v xml:space="preserve"> </v>
      </c>
      <c r="AV31" s="179" t="str">
        <f>IF(ISBLANK(Fran!GS23)," ",IF(Fran!GS23&lt;50,Fran!GS23," "))</f>
        <v xml:space="preserve"> </v>
      </c>
      <c r="AW31" s="179" t="str">
        <f>IF(ISBLANK(Fran!GW23)," ",IF(Fran!GW23&lt;50,Fran!GW23," "))</f>
        <v xml:space="preserve"> </v>
      </c>
      <c r="AX31" s="179" t="str">
        <f>IF(ISBLANK(Fran!HD23)," ",IF(Fran!HD23&lt;50,Fran!HD23," "))</f>
        <v xml:space="preserve"> </v>
      </c>
      <c r="AY31" s="179" t="str">
        <f>IF(ISBLANK(Fran!HH23)," ",IF(Fran!HH23&lt;50,Fran!HH23," "))</f>
        <v xml:space="preserve"> </v>
      </c>
      <c r="AZ31" s="179" t="str">
        <f>IF(ISBLANK(Fran!HL23)," ",IF(Fran!HL23&lt;50,Fran!HL23," "))</f>
        <v xml:space="preserve"> </v>
      </c>
      <c r="BA31" s="179" t="str">
        <f>IF(ISBLANK(Fran!HP23)," ",IF(Fran!HP23&lt;50,Fran!HP23," "))</f>
        <v xml:space="preserve"> </v>
      </c>
      <c r="BB31" s="179" t="str">
        <f>IF(ISBLANK(Fran!HT23)," ",IF(Fran!HT23&lt;50,Fran!HT23," "))</f>
        <v xml:space="preserve"> </v>
      </c>
      <c r="BC31" s="179" t="str">
        <f>IF(ISBLANK(Fran!IA23)," ",IF(Fran!IA23&lt;50,Fran!IA23," "))</f>
        <v xml:space="preserve"> </v>
      </c>
      <c r="BD31" s="179" t="str">
        <f>IF(ISBLANK(Fran!IE23)," ",IF(Fran!IE23&lt;50,Fran!IE23," "))</f>
        <v xml:space="preserve"> </v>
      </c>
      <c r="BE31" s="179" t="str">
        <f>IF(ISBLANK(Fran!II23)," ",IF(Fran!II23&lt;50,Fran!II23," "))</f>
        <v xml:space="preserve"> </v>
      </c>
      <c r="BF31" s="179" t="str">
        <f>IF(ISBLANK(Fran!IM23)," ",IF(Fran!IM23&lt;50,Fran!IM23," "))</f>
        <v xml:space="preserve"> </v>
      </c>
      <c r="BG31" s="179" t="str">
        <f>IF(ISBLANK(Fran!IQ23)," ",IF(Fran!IQ23&lt;50,Fran!IQ23," "))</f>
        <v xml:space="preserve"> </v>
      </c>
      <c r="BH31" s="179" t="str">
        <f>IF(ISBLANK(Fran!IX23)," ",IF(Fran!IX23&lt;50,Fran!IX23," "))</f>
        <v xml:space="preserve"> </v>
      </c>
      <c r="BI31" s="272"/>
      <c r="BJ31" s="273"/>
      <c r="BK31" s="179" t="str">
        <f>IF(ISBLANK(Fran!JB23)," ",IF(Fran!JB23&lt;50,Fran!JB23," "))</f>
        <v xml:space="preserve"> </v>
      </c>
      <c r="BL31" s="179" t="str">
        <f>IF(ISBLANK(Fran!JF23)," ",IF(Fran!JF23&lt;50,Fran!JF23," "))</f>
        <v xml:space="preserve"> </v>
      </c>
      <c r="BM31" s="179" t="str">
        <f>IF(ISBLANK(Fran!JJ23)," ",IF(Fran!JJ23&lt;50,Fran!JJ23," "))</f>
        <v xml:space="preserve"> </v>
      </c>
      <c r="BN31" s="179" t="str">
        <f>IF(ISBLANK(Fran!JN23)," ",IF(Fran!JN23&lt;50,Fran!JN23," "))</f>
        <v xml:space="preserve"> </v>
      </c>
      <c r="BO31" s="179" t="str">
        <f>IF(ISBLANK(Fran!JU23)," ",IF(Fran!JU23&lt;50,Fran!JU23," "))</f>
        <v xml:space="preserve"> </v>
      </c>
      <c r="BP31" s="179" t="str">
        <f>IF(ISBLANK(Fran!JY23)," ",IF(Fran!JY23&lt;50,Fran!JY23," "))</f>
        <v xml:space="preserve"> </v>
      </c>
      <c r="BQ31" s="179" t="str">
        <f>IF(ISBLANK(Fran!KC23)," ",IF(Fran!KC23&lt;50,Fran!KC23," "))</f>
        <v xml:space="preserve"> </v>
      </c>
      <c r="BR31" s="179" t="str">
        <f>IF(ISBLANK(Fran!KG23)," ",IF(Fran!KG23&lt;50,Fran!KG23," "))</f>
        <v xml:space="preserve"> </v>
      </c>
      <c r="BS31" s="179" t="str">
        <f>IF(ISBLANK(Fran!KK23)," ",IF(Fran!KK23&lt;50,Fran!KK23," "))</f>
        <v xml:space="preserve"> </v>
      </c>
      <c r="BT31" s="179" t="str">
        <f>IF(ISBLANK(Fran!KR23)," ",IF(Fran!KR23&lt;50,Fran!KR23," "))</f>
        <v xml:space="preserve"> </v>
      </c>
      <c r="BU31" s="179" t="str">
        <f>IF(ISBLANK(Fran!KV23)," ",IF(Fran!KV23&lt;50,Fran!KV23," "))</f>
        <v xml:space="preserve"> </v>
      </c>
      <c r="BV31" s="179" t="str">
        <f>IF(ISBLANK(Fran!KZ23)," ",IF(Fran!KZ23&lt;50,Fran!KZ23," "))</f>
        <v xml:space="preserve"> </v>
      </c>
      <c r="BW31" s="179" t="str">
        <f>IF(ISBLANK(Fran!LD23)," ",IF(Fran!LD23&lt;50,Fran!LD23," "))</f>
        <v xml:space="preserve"> </v>
      </c>
      <c r="BX31" s="179" t="str">
        <f>IF(ISBLANK(Fran!LH23)," ",IF(Fran!LH23&lt;50,Fran!LH23," "))</f>
        <v xml:space="preserve"> </v>
      </c>
      <c r="BY31" s="179" t="str">
        <f>IF(ISBLANK(Fran!LO23)," ",IF(Fran!LO23&lt;50,Fran!LO23," "))</f>
        <v xml:space="preserve"> </v>
      </c>
    </row>
    <row r="32" spans="1:77" ht="20.100000000000001" hidden="1" customHeight="1">
      <c r="A32" s="268" t="str">
        <f>LEFT(Fran!$A22,1)&amp;LEFT(Fran!$B22,1)</f>
        <v/>
      </c>
      <c r="B32" s="269"/>
      <c r="C32" s="175" t="str">
        <f>IF(ISBLANK(Fran!E22)," ",IF(Fran!E22&gt;=75,Fran!E22," "))</f>
        <v/>
      </c>
      <c r="D32" s="175" t="str">
        <f>IF(ISBLANK(Fran!I22)," ",IF(Fran!I22&gt;=75,Fran!I22," "))</f>
        <v/>
      </c>
      <c r="E32" s="175" t="str">
        <f>IF(ISBLANK(Fran!M22)," ",IF(Fran!M22&gt;=75,Fran!M22," "))</f>
        <v/>
      </c>
      <c r="F32" s="175" t="str">
        <f>IF(ISBLANK(Fran!Q22)," ",IF(Fran!Q22&gt;=75,Fran!Q22," "))</f>
        <v/>
      </c>
      <c r="G32" s="175" t="str">
        <f>IF(ISBLANK(Fran!U22)," ",IF(Fran!U22&gt;=75,Fran!U22," "))</f>
        <v/>
      </c>
      <c r="H32" s="175" t="str">
        <f>IF(ISBLANK(Fran!AB22)," ",IF(Fran!AB22&gt;=75,Fran!AB22," "))</f>
        <v/>
      </c>
      <c r="I32" s="175" t="str">
        <f>IF(ISBLANK(Fran!AF22)," ",IF(Fran!AF22&gt;=75,Fran!AF22," "))</f>
        <v/>
      </c>
      <c r="J32" s="175" t="str">
        <f>IF(ISBLANK(Fran!AJ22)," ",IF(Fran!AJ22&gt;=75,Fran!AJ22," "))</f>
        <v/>
      </c>
      <c r="K32" s="175" t="str">
        <f>IF(ISBLANK(Fran!AN22)," ",IF(Fran!AN22&gt;=75,Fran!AN22," "))</f>
        <v/>
      </c>
      <c r="L32" s="175" t="str">
        <f>IF(ISBLANK(Fran!AR22)," ",IF(Fran!AR22&gt;=75,Fran!AR22," "))</f>
        <v/>
      </c>
      <c r="M32" s="175" t="str">
        <f>IF(ISBLANK(Fran!AY22)," ",IF(Fran!AY22&gt;=75,Fran!AY22," "))</f>
        <v/>
      </c>
      <c r="N32" s="175" t="str">
        <f>IF(ISBLANK(Fran!BC22)," ",IF(Fran!BC22&gt;=75,Fran!BC22," "))</f>
        <v/>
      </c>
      <c r="O32" s="175" t="str">
        <f>IF(ISBLANK(Fran!BG22)," ",IF(Fran!BG22&gt;=75,Fran!BG22," "))</f>
        <v/>
      </c>
      <c r="P32" s="175" t="str">
        <f>IF(ISBLANK(Fran!BK22)," ",IF(Fran!BK22&gt;=75,Fran!BK22," "))</f>
        <v/>
      </c>
      <c r="Q32" s="175" t="str">
        <f>IF(ISBLANK(Fran!BO22)," ",IF(Fran!BO22&gt;=75,Fran!BO22," "))</f>
        <v/>
      </c>
      <c r="R32" s="175" t="str">
        <f>IF(ISBLANK(Fran!BV22)," ",IF(Fran!BV22&gt;=75,Fran!BV22," "))</f>
        <v/>
      </c>
      <c r="S32" s="175" t="str">
        <f>IF(ISBLANK(Fran!BZ22)," ",IF(Fran!BZ22&gt;=75,Fran!BZ22," "))</f>
        <v/>
      </c>
      <c r="T32" s="175" t="str">
        <f>IF(ISBLANK(Fran!CD22)," ",IF(Fran!CD22&gt;=75,Fran!CD22," "))</f>
        <v/>
      </c>
      <c r="U32" s="175" t="str">
        <f>IF(ISBLANK(Fran!CH22)," ",IF(Fran!CH22&gt;=75,Fran!CH22," "))</f>
        <v/>
      </c>
      <c r="V32" s="175" t="str">
        <f>IF(ISBLANK(Fran!CL22)," ",IF(Fran!CL22&gt;=75,Fran!CL22," "))</f>
        <v/>
      </c>
      <c r="W32" s="175" t="str">
        <f>IF(ISBLANK(Fran!CS22)," ",IF(Fran!CS22&gt;=75,Fran!CS22," "))</f>
        <v/>
      </c>
      <c r="X32" s="175" t="str">
        <f>IF(ISBLANK(Fran!CW22)," ",IF(Fran!CW22&gt;=75,Fran!CW22," "))</f>
        <v/>
      </c>
      <c r="Y32" s="175" t="str">
        <f>IF(ISBLANK(Fran!DA22)," ",IF(Fran!DA22&gt;=75,Fran!DA22," "))</f>
        <v/>
      </c>
      <c r="Z32" s="175" t="str">
        <f>IF(ISBLANK(Fran!DE22)," ",IF(Fran!DE22&gt;=75,Fran!DE22," "))</f>
        <v/>
      </c>
      <c r="AA32" s="175" t="str">
        <f>IF(ISBLANK(Fran!DI22)," ",IF(Fran!DI22&gt;=75,Fran!DI22," "))</f>
        <v/>
      </c>
      <c r="AB32" s="175" t="str">
        <f>IF(ISBLANK(Fran!DP22)," ",IF(Fran!DP22&gt;=75,Fran!DP22," "))</f>
        <v/>
      </c>
      <c r="AC32" s="175" t="str">
        <f>IF(ISBLANK(Fran!DT22)," ",IF(Fran!DT22&gt;=75,Fran!DT22," "))</f>
        <v/>
      </c>
      <c r="AD32" s="175" t="str">
        <f>IF(ISBLANK(Fran!DX22)," ",IF(Fran!DX22&gt;=75,Fran!DX22," "))</f>
        <v/>
      </c>
      <c r="AE32" s="268" t="str">
        <f>LEFT(Fran!$A22,1)&amp;LEFT(Fran!$B22,1)</f>
        <v/>
      </c>
      <c r="AF32" s="269"/>
      <c r="AG32" s="175" t="str">
        <f>IF(ISBLANK(Fran!EB22)," ",IF(Fran!EB22&gt;=75,Fran!EB22," "))</f>
        <v/>
      </c>
      <c r="AH32" s="175" t="str">
        <f>IF(ISBLANK(Fran!EF22)," ",IF(Fran!EF22&gt;=75,Fran!EF22," "))</f>
        <v/>
      </c>
      <c r="AI32" s="175" t="str">
        <f>IF(ISBLANK(Fran!EM22)," ",IF(Fran!EM22&gt;=75,Fran!EM22," "))</f>
        <v/>
      </c>
      <c r="AJ32" s="175" t="str">
        <f>IF(ISBLANK(Fran!EQ22)," ",IF(Fran!EQ22&gt;=75,Fran!EQ22," "))</f>
        <v/>
      </c>
      <c r="AK32" s="175" t="str">
        <f>IF(ISBLANK(Fran!EU22)," ",IF(Fran!EU22&gt;=75,Fran!EU22," "))</f>
        <v/>
      </c>
      <c r="AL32" s="175" t="str">
        <f>IF(ISBLANK(Fran!EY22)," ",IF(Fran!EY22&gt;=75,Fran!EY22," "))</f>
        <v/>
      </c>
      <c r="AM32" s="175" t="str">
        <f>IF(ISBLANK(Fran!FC22)," ",IF(Fran!FC22&gt;=75,Fran!FC22," "))</f>
        <v/>
      </c>
      <c r="AN32" s="175" t="str">
        <f>IF(ISBLANK(Fran!FJ22)," ",IF(Fran!FJ22&gt;=75,Fran!FJ22," "))</f>
        <v/>
      </c>
      <c r="AO32" s="175" t="str">
        <f>IF(ISBLANK(Fran!FN22)," ",IF(Fran!FN22&gt;=75,Fran!FN22," "))</f>
        <v/>
      </c>
      <c r="AP32" s="175" t="str">
        <f>IF(ISBLANK(Fran!FR22)," ",IF(Fran!FR22&gt;=75,Fran!FR22," "))</f>
        <v/>
      </c>
      <c r="AQ32" s="175" t="str">
        <f>IF(ISBLANK(Fran!FV22)," ",IF(Fran!FV22&gt;=75,Fran!FV22," "))</f>
        <v/>
      </c>
      <c r="AR32" s="175" t="str">
        <f>IF(ISBLANK(Fran!FZ22)," ",IF(Fran!FZ22&gt;=75,Fran!FZ22," "))</f>
        <v/>
      </c>
      <c r="AS32" s="175" t="str">
        <f>IF(ISBLANK(Fran!GG22)," ",IF(Fran!GG22&gt;=75,Fran!GG22," "))</f>
        <v/>
      </c>
      <c r="AT32" s="175" t="str">
        <f>IF(ISBLANK(Fran!GK22)," ",IF(Fran!GK22&gt;=75,Fran!GK22," "))</f>
        <v/>
      </c>
      <c r="AU32" s="175" t="str">
        <f>IF(ISBLANK(Fran!GO22)," ",IF(Fran!GO22&gt;=75,Fran!GO22," "))</f>
        <v/>
      </c>
      <c r="AV32" s="175" t="str">
        <f>IF(ISBLANK(Fran!GS22)," ",IF(Fran!GS22&gt;=75,Fran!GS22," "))</f>
        <v/>
      </c>
      <c r="AW32" s="175" t="str">
        <f>IF(ISBLANK(Fran!GW22)," ",IF(Fran!GW22&gt;=75,Fran!GW22," "))</f>
        <v/>
      </c>
      <c r="AX32" s="175" t="str">
        <f>IF(ISBLANK(Fran!HD22)," ",IF(Fran!HD22&gt;=75,Fran!HD22," "))</f>
        <v/>
      </c>
      <c r="AY32" s="175" t="str">
        <f>IF(ISBLANK(Fran!HH22)," ",IF(Fran!HH22&gt;=75,Fran!HH22," "))</f>
        <v/>
      </c>
      <c r="AZ32" s="175" t="str">
        <f>IF(ISBLANK(Fran!HL22)," ",IF(Fran!HL22&gt;=75,Fran!HL22," "))</f>
        <v/>
      </c>
      <c r="BA32" s="175" t="str">
        <f>IF(ISBLANK(Fran!HP22)," ",IF(Fran!HP22&gt;=75,Fran!HP22," "))</f>
        <v/>
      </c>
      <c r="BB32" s="175" t="str">
        <f>IF(ISBLANK(Fran!HT22)," ",IF(Fran!HT22&gt;=75,Fran!HT22," "))</f>
        <v/>
      </c>
      <c r="BC32" s="175" t="str">
        <f>IF(ISBLANK(Fran!IA22)," ",IF(Fran!IA22&gt;=75,Fran!IA22," "))</f>
        <v/>
      </c>
      <c r="BD32" s="175" t="str">
        <f>IF(ISBLANK(Fran!IE22)," ",IF(Fran!IE22&gt;=75,Fran!IE22," "))</f>
        <v/>
      </c>
      <c r="BE32" s="175" t="str">
        <f>IF(ISBLANK(Fran!II22)," ",IF(Fran!II22&gt;=75,Fran!II22," "))</f>
        <v/>
      </c>
      <c r="BF32" s="175" t="str">
        <f>IF(ISBLANK(Fran!IM22)," ",IF(Fran!IM22&gt;=75,Fran!IM22," "))</f>
        <v/>
      </c>
      <c r="BG32" s="175" t="str">
        <f>IF(ISBLANK(Fran!IQ22)," ",IF(Fran!IQ22&gt;=75,Fran!IQ22," "))</f>
        <v/>
      </c>
      <c r="BH32" s="175" t="str">
        <f>IF(ISBLANK(Fran!IX22)," ",IF(Fran!IX22&gt;=75,Fran!IX22," "))</f>
        <v/>
      </c>
      <c r="BI32" s="268" t="str">
        <f>LEFT(Fran!$A22,1)&amp;LEFT(Fran!$B22,1)</f>
        <v/>
      </c>
      <c r="BJ32" s="269"/>
      <c r="BK32" s="175" t="str">
        <f>IF(ISBLANK(Fran!JB22)," ",IF(Fran!JB22&gt;=75,Fran!JB22," "))</f>
        <v/>
      </c>
      <c r="BL32" s="175" t="str">
        <f>IF(ISBLANK(Fran!JF22)," ",IF(Fran!JF22&gt;=75,Fran!JF22," "))</f>
        <v/>
      </c>
      <c r="BM32" s="175" t="str">
        <f>IF(ISBLANK(Fran!JJ22)," ",IF(Fran!JJ22&gt;=75,Fran!JJ22," "))</f>
        <v/>
      </c>
      <c r="BN32" s="175" t="str">
        <f>IF(ISBLANK(Fran!JN22)," ",IF(Fran!JN22&gt;=75,Fran!JN22," "))</f>
        <v/>
      </c>
      <c r="BO32" s="175" t="str">
        <f>IF(ISBLANK(Fran!JU22)," ",IF(Fran!JU22&gt;=75,Fran!JU22," "))</f>
        <v/>
      </c>
      <c r="BP32" s="175" t="str">
        <f>IF(ISBLANK(Fran!JY22)," ",IF(Fran!JY22&gt;=75,Fran!JY22," "))</f>
        <v/>
      </c>
      <c r="BQ32" s="175" t="str">
        <f>IF(ISBLANK(Fran!KC22)," ",IF(Fran!KC22&gt;=75,Fran!KC22," "))</f>
        <v/>
      </c>
      <c r="BR32" s="175" t="str">
        <f>IF(ISBLANK(Fran!KG22)," ",IF(Fran!KG22&gt;=75,Fran!KG22," "))</f>
        <v/>
      </c>
      <c r="BS32" s="175" t="str">
        <f>IF(ISBLANK(Fran!KK22)," ",IF(Fran!KK22&gt;=75,Fran!KK22," "))</f>
        <v/>
      </c>
      <c r="BT32" s="175" t="str">
        <f>IF(ISBLANK(Fran!KR22)," ",IF(Fran!KR22&gt;=75,Fran!KR22," "))</f>
        <v/>
      </c>
      <c r="BU32" s="175" t="str">
        <f>IF(ISBLANK(Fran!KV22)," ",IF(Fran!KV22&gt;=75,Fran!KV22," "))</f>
        <v/>
      </c>
      <c r="BV32" s="175" t="str">
        <f>IF(ISBLANK(Fran!KZ22)," ",IF(Fran!KZ22&gt;=75,Fran!KZ22," "))</f>
        <v/>
      </c>
      <c r="BW32" s="175" t="str">
        <f>IF(ISBLANK(Fran!LD22)," ",IF(Fran!LD22&gt;=75,Fran!LD22," "))</f>
        <v/>
      </c>
      <c r="BX32" s="175" t="str">
        <f>IF(ISBLANK(Fran!LH22)," ",IF(Fran!LH22&gt;=75,Fran!LH22," "))</f>
        <v/>
      </c>
      <c r="BY32" s="175" t="str">
        <f>IF(ISBLANK(Fran!LO22)," ",IF(Fran!LO22&gt;=75,Fran!LO22," "))</f>
        <v/>
      </c>
    </row>
    <row r="33" spans="1:77" ht="20.100000000000001" hidden="1" customHeight="1">
      <c r="A33" s="270"/>
      <c r="B33" s="271"/>
      <c r="C33" s="177" t="str">
        <f>IF(ISBLANK(Fran!E22)," ",IF(Fran!E22&gt;=50,IF(Fran!E22&lt;75,Fran!E22," ")," "))</f>
        <v xml:space="preserve"> </v>
      </c>
      <c r="D33" s="177" t="str">
        <f>IF(ISBLANK(Fran!I22)," ",IF(Fran!I22&gt;=50,IF(Fran!I22&lt;75,Fran!I22," ")," "))</f>
        <v xml:space="preserve"> </v>
      </c>
      <c r="E33" s="177" t="str">
        <f>IF(ISBLANK(Fran!M22)," ",IF(Fran!M22&gt;=50,IF(Fran!M22&lt;75,Fran!M22," ")," "))</f>
        <v xml:space="preserve"> </v>
      </c>
      <c r="F33" s="177" t="str">
        <f>IF(ISBLANK(Fran!Q22)," ",IF(Fran!Q22&gt;=50,IF(Fran!Q22&lt;75,Fran!Q22," ")," "))</f>
        <v xml:space="preserve"> </v>
      </c>
      <c r="G33" s="177" t="str">
        <f>IF(ISBLANK(Fran!U22)," ",IF(Fran!U22&gt;=50,IF(Fran!U22&lt;75,Fran!U22," ")," "))</f>
        <v xml:space="preserve"> </v>
      </c>
      <c r="H33" s="177" t="str">
        <f>IF(ISBLANK(Fran!AB22)," ",IF(Fran!AB22&gt;=50,IF(Fran!AB22&lt;75,Fran!AB22," ")," "))</f>
        <v xml:space="preserve"> </v>
      </c>
      <c r="I33" s="177" t="str">
        <f>IF(ISBLANK(Fran!AF22)," ",IF(Fran!AF22&gt;=50,IF(Fran!AF22&lt;75,Fran!AF22," ")," "))</f>
        <v xml:space="preserve"> </v>
      </c>
      <c r="J33" s="177" t="str">
        <f>IF(ISBLANK(Fran!AJ22)," ",IF(Fran!AJ22&gt;=50,IF(Fran!AJ22&lt;75,Fran!AJ22," ")," "))</f>
        <v xml:space="preserve"> </v>
      </c>
      <c r="K33" s="177" t="str">
        <f>IF(ISBLANK(Fran!AN22)," ",IF(Fran!AN22&gt;=50,IF(Fran!AN22&lt;75,Fran!AN22," ")," "))</f>
        <v xml:space="preserve"> </v>
      </c>
      <c r="L33" s="177" t="str">
        <f>IF(ISBLANK(Fran!AR22)," ",IF(Fran!AR22&gt;=50,IF(Fran!AR22&lt;75,Fran!AR22," ")," "))</f>
        <v xml:space="preserve"> </v>
      </c>
      <c r="M33" s="177" t="str">
        <f>IF(ISBLANK(Fran!AY22)," ",IF(Fran!AY22&gt;=50,IF(Fran!AY22&lt;75,Fran!AY22," ")," "))</f>
        <v xml:space="preserve"> </v>
      </c>
      <c r="N33" s="177" t="str">
        <f>IF(ISBLANK(Fran!BC22)," ",IF(Fran!BC22&gt;=50,IF(Fran!BC22&lt;75,Fran!BC22," ")," "))</f>
        <v xml:space="preserve"> </v>
      </c>
      <c r="O33" s="177" t="str">
        <f>IF(ISBLANK(Fran!BG22)," ",IF(Fran!BG22&gt;=50,IF(Fran!BG22&lt;75,Fran!BG22," ")," "))</f>
        <v xml:space="preserve"> </v>
      </c>
      <c r="P33" s="177" t="str">
        <f>IF(ISBLANK(Fran!BK22)," ",IF(Fran!BK22&gt;=50,IF(Fran!BK22&lt;75,Fran!BK22," ")," "))</f>
        <v xml:space="preserve"> </v>
      </c>
      <c r="Q33" s="177" t="str">
        <f>IF(ISBLANK(Fran!BO22)," ",IF(Fran!BO22&gt;=50,IF(Fran!BO22&lt;75,Fran!BO22," ")," "))</f>
        <v xml:space="preserve"> </v>
      </c>
      <c r="R33" s="177" t="str">
        <f>IF(ISBLANK(Fran!BV22)," ",IF(Fran!BV22&gt;=50,IF(Fran!BV22&lt;75,Fran!BV22," ")," "))</f>
        <v xml:space="preserve"> </v>
      </c>
      <c r="S33" s="177" t="str">
        <f>IF(ISBLANK(Fran!BZ22)," ",IF(Fran!BZ22&gt;=50,IF(Fran!BZ22&lt;75,Fran!BZ22," ")," "))</f>
        <v xml:space="preserve"> </v>
      </c>
      <c r="T33" s="177" t="str">
        <f>IF(ISBLANK(Fran!CD22)," ",IF(Fran!CD22&gt;=50,IF(Fran!CD22&lt;75,Fran!CD22," ")," "))</f>
        <v xml:space="preserve"> </v>
      </c>
      <c r="U33" s="177" t="str">
        <f>IF(ISBLANK(Fran!CH22)," ",IF(Fran!CH22&gt;=50,IF(Fran!CH22&lt;75,Fran!CH22," ")," "))</f>
        <v xml:space="preserve"> </v>
      </c>
      <c r="V33" s="177" t="str">
        <f>IF(ISBLANK(Fran!CL22)," ",IF(Fran!CL22&gt;=50,IF(Fran!CL22&lt;75,Fran!CL22," ")," "))</f>
        <v xml:space="preserve"> </v>
      </c>
      <c r="W33" s="177" t="str">
        <f>IF(ISBLANK(Fran!CS22)," ",IF(Fran!CS22&gt;=50,IF(Fran!CS22&lt;75,Fran!CS22," ")," "))</f>
        <v xml:space="preserve"> </v>
      </c>
      <c r="X33" s="177" t="str">
        <f>IF(ISBLANK(Fran!CW22)," ",IF(Fran!CW22&gt;=50,IF(Fran!CW22&lt;75,Fran!CW22," ")," "))</f>
        <v xml:space="preserve"> </v>
      </c>
      <c r="Y33" s="177" t="str">
        <f>IF(ISBLANK(Fran!DA22)," ",IF(Fran!DA22&gt;=50,IF(Fran!DA22&lt;75,Fran!DA22," ")," "))</f>
        <v xml:space="preserve"> </v>
      </c>
      <c r="Z33" s="177" t="str">
        <f>IF(ISBLANK(Fran!DE22)," ",IF(Fran!DE22&gt;=50,IF(Fran!DE22&lt;75,Fran!DE22," ")," "))</f>
        <v xml:space="preserve"> </v>
      </c>
      <c r="AA33" s="177" t="str">
        <f>IF(ISBLANK(Fran!DI22)," ",IF(Fran!DI22&gt;=50,IF(Fran!DI22&lt;75,Fran!DI22," ")," "))</f>
        <v xml:space="preserve"> </v>
      </c>
      <c r="AB33" s="177" t="str">
        <f>IF(ISBLANK(Fran!DP22)," ",IF(Fran!DP22&gt;=50,IF(Fran!DP22&lt;75,Fran!DP22," ")," "))</f>
        <v xml:space="preserve"> </v>
      </c>
      <c r="AC33" s="177" t="str">
        <f>IF(ISBLANK(Fran!DT22)," ",IF(Fran!DT22&gt;=50,IF(Fran!DT22&lt;75,Fran!DT22," ")," "))</f>
        <v xml:space="preserve"> </v>
      </c>
      <c r="AD33" s="177" t="str">
        <f>IF(ISBLANK(Fran!DX22)," ",IF(Fran!DX22&gt;=50,IF(Fran!DX22&lt;75,Fran!DX22," ")," "))</f>
        <v xml:space="preserve"> </v>
      </c>
      <c r="AE33" s="270"/>
      <c r="AF33" s="271"/>
      <c r="AG33" s="177" t="str">
        <f>IF(ISBLANK(Fran!EB22)," ",IF(Fran!EB22&gt;=50,IF(Fran!EB22&lt;75,Fran!EB22," ")," "))</f>
        <v xml:space="preserve"> </v>
      </c>
      <c r="AH33" s="177" t="str">
        <f>IF(ISBLANK(Fran!EF22)," ",IF(Fran!EF22&gt;=50,IF(Fran!EF22&lt;75,Fran!EF22," ")," "))</f>
        <v xml:space="preserve"> </v>
      </c>
      <c r="AI33" s="177" t="str">
        <f>IF(ISBLANK(Fran!EM22)," ",IF(Fran!EM22&gt;=50,IF(Fran!EM22&lt;75,Fran!EM22," ")," "))</f>
        <v xml:space="preserve"> </v>
      </c>
      <c r="AJ33" s="177" t="str">
        <f>IF(ISBLANK(Fran!EQ22)," ",IF(Fran!EQ22&gt;=50,IF(Fran!EQ22&lt;75,Fran!EQ22," ")," "))</f>
        <v xml:space="preserve"> </v>
      </c>
      <c r="AK33" s="177" t="str">
        <f>IF(ISBLANK(Fran!EU22)," ",IF(Fran!EU22&gt;=50,IF(Fran!EU22&lt;75,Fran!EU22," ")," "))</f>
        <v xml:space="preserve"> </v>
      </c>
      <c r="AL33" s="177" t="str">
        <f>IF(ISBLANK(Fran!EY22)," ",IF(Fran!EY22&gt;=50,IF(Fran!EY22&lt;75,Fran!EY22," ")," "))</f>
        <v xml:space="preserve"> </v>
      </c>
      <c r="AM33" s="177" t="str">
        <f>IF(ISBLANK(Fran!FC22)," ",IF(Fran!FC22&gt;=50,IF(Fran!FC22&lt;75,Fran!FC22," ")," "))</f>
        <v xml:space="preserve"> </v>
      </c>
      <c r="AN33" s="177" t="str">
        <f>IF(ISBLANK(Fran!FJ22)," ",IF(Fran!FJ22&gt;=50,IF(Fran!FJ22&lt;75,Fran!FJ22," ")," "))</f>
        <v xml:space="preserve"> </v>
      </c>
      <c r="AO33" s="177" t="str">
        <f>IF(ISBLANK(Fran!FN22)," ",IF(Fran!FN22&gt;=50,IF(Fran!FN22&lt;75,Fran!FN22," ")," "))</f>
        <v xml:space="preserve"> </v>
      </c>
      <c r="AP33" s="177" t="str">
        <f>IF(ISBLANK(Fran!FR22)," ",IF(Fran!FR22&gt;=50,IF(Fran!FR22&lt;75,Fran!FR22," ")," "))</f>
        <v xml:space="preserve"> </v>
      </c>
      <c r="AQ33" s="177" t="str">
        <f>IF(ISBLANK(Fran!FV22)," ",IF(Fran!FV22&gt;=50,IF(Fran!FV22&lt;75,Fran!FV22," ")," "))</f>
        <v xml:space="preserve"> </v>
      </c>
      <c r="AR33" s="177" t="str">
        <f>IF(ISBLANK(Fran!FZ22)," ",IF(Fran!FZ22&gt;=50,IF(Fran!FZ22&lt;75,Fran!FZ22," ")," "))</f>
        <v xml:space="preserve"> </v>
      </c>
      <c r="AS33" s="177" t="str">
        <f>IF(ISBLANK(Fran!GG22)," ",IF(Fran!GG22&gt;=50,IF(Fran!GG22&lt;75,Fran!GG22," ")," "))</f>
        <v xml:space="preserve"> </v>
      </c>
      <c r="AT33" s="177" t="str">
        <f>IF(ISBLANK(Fran!GK22)," ",IF(Fran!GK22&gt;=50,IF(Fran!GK22&lt;75,Fran!GK22," ")," "))</f>
        <v xml:space="preserve"> </v>
      </c>
      <c r="AU33" s="177" t="str">
        <f>IF(ISBLANK(Fran!GO22)," ",IF(Fran!GO22&gt;=50,IF(Fran!GO22&lt;75,Fran!GO22," ")," "))</f>
        <v xml:space="preserve"> </v>
      </c>
      <c r="AV33" s="177" t="str">
        <f>IF(ISBLANK(Fran!GS22)," ",IF(Fran!GS22&gt;=50,IF(Fran!GS22&lt;75,Fran!GS22," ")," "))</f>
        <v xml:space="preserve"> </v>
      </c>
      <c r="AW33" s="177" t="str">
        <f>IF(ISBLANK(Fran!GW22)," ",IF(Fran!GW22&gt;=50,IF(Fran!GW22&lt;75,Fran!GW22," ")," "))</f>
        <v xml:space="preserve"> </v>
      </c>
      <c r="AX33" s="177" t="str">
        <f>IF(ISBLANK(Fran!HD22)," ",IF(Fran!HD22&gt;=50,IF(Fran!HD22&lt;75,Fran!HD22," ")," "))</f>
        <v xml:space="preserve"> </v>
      </c>
      <c r="AY33" s="177" t="str">
        <f>IF(ISBLANK(Fran!HH22)," ",IF(Fran!HH22&gt;=50,IF(Fran!HH22&lt;75,Fran!HH22," ")," "))</f>
        <v xml:space="preserve"> </v>
      </c>
      <c r="AZ33" s="177" t="str">
        <f>IF(ISBLANK(Fran!HL22)," ",IF(Fran!HL22&gt;=50,IF(Fran!HL22&lt;75,Fran!HL22," ")," "))</f>
        <v xml:space="preserve"> </v>
      </c>
      <c r="BA33" s="177" t="str">
        <f>IF(ISBLANK(Fran!HP22)," ",IF(Fran!HP22&gt;=50,IF(Fran!HP22&lt;75,Fran!HP22," ")," "))</f>
        <v xml:space="preserve"> </v>
      </c>
      <c r="BB33" s="177" t="str">
        <f>IF(ISBLANK(Fran!HT22)," ",IF(Fran!HT22&gt;=50,IF(Fran!HT22&lt;75,Fran!HT22," ")," "))</f>
        <v xml:space="preserve"> </v>
      </c>
      <c r="BC33" s="177" t="str">
        <f>IF(ISBLANK(Fran!IA22)," ",IF(Fran!IA22&gt;=50,IF(Fran!IA22&lt;75,Fran!IA22," ")," "))</f>
        <v xml:space="preserve"> </v>
      </c>
      <c r="BD33" s="177" t="str">
        <f>IF(ISBLANK(Fran!IE22)," ",IF(Fran!IE22&gt;=50,IF(Fran!IE22&lt;75,Fran!IE22," ")," "))</f>
        <v xml:space="preserve"> </v>
      </c>
      <c r="BE33" s="177" t="str">
        <f>IF(ISBLANK(Fran!II22)," ",IF(Fran!II22&gt;=50,IF(Fran!II22&lt;75,Fran!II22," ")," "))</f>
        <v xml:space="preserve"> </v>
      </c>
      <c r="BF33" s="177" t="str">
        <f>IF(ISBLANK(Fran!IM22)," ",IF(Fran!IM22&gt;=50,IF(Fran!IM22&lt;75,Fran!IM22," ")," "))</f>
        <v xml:space="preserve"> </v>
      </c>
      <c r="BG33" s="177" t="str">
        <f>IF(ISBLANK(Fran!IQ22)," ",IF(Fran!IQ22&gt;=50,IF(Fran!IQ22&lt;75,Fran!IQ22," ")," "))</f>
        <v xml:space="preserve"> </v>
      </c>
      <c r="BH33" s="177" t="str">
        <f>IF(ISBLANK(Fran!IX22)," ",IF(Fran!IX22&gt;=50,IF(Fran!IX22&lt;75,Fran!IX22," ")," "))</f>
        <v xml:space="preserve"> </v>
      </c>
      <c r="BI33" s="270"/>
      <c r="BJ33" s="271"/>
      <c r="BK33" s="177" t="str">
        <f>IF(ISBLANK(Fran!JB22)," ",IF(Fran!JB22&gt;=50,IF(Fran!JB22&lt;75,Fran!JB22," ")," "))</f>
        <v xml:space="preserve"> </v>
      </c>
      <c r="BL33" s="177" t="str">
        <f>IF(ISBLANK(Fran!JF22)," ",IF(Fran!JF22&gt;=50,IF(Fran!JF22&lt;75,Fran!JF22," ")," "))</f>
        <v xml:space="preserve"> </v>
      </c>
      <c r="BM33" s="177" t="str">
        <f>IF(ISBLANK(Fran!JJ22)," ",IF(Fran!JJ22&gt;=50,IF(Fran!JJ22&lt;75,Fran!JJ22," ")," "))</f>
        <v xml:space="preserve"> </v>
      </c>
      <c r="BN33" s="177" t="str">
        <f>IF(ISBLANK(Fran!JN22)," ",IF(Fran!JN22&gt;=50,IF(Fran!JN22&lt;75,Fran!JN22," ")," "))</f>
        <v xml:space="preserve"> </v>
      </c>
      <c r="BO33" s="177" t="str">
        <f>IF(ISBLANK(Fran!JU22)," ",IF(Fran!JU22&gt;=50,IF(Fran!JU22&lt;75,Fran!JU22," ")," "))</f>
        <v xml:space="preserve"> </v>
      </c>
      <c r="BP33" s="177" t="str">
        <f>IF(ISBLANK(Fran!JY22)," ",IF(Fran!JY22&gt;=50,IF(Fran!JY22&lt;75,Fran!JY22," ")," "))</f>
        <v xml:space="preserve"> </v>
      </c>
      <c r="BQ33" s="177" t="str">
        <f>IF(ISBLANK(Fran!KC22)," ",IF(Fran!KC22&gt;=50,IF(Fran!KC22&lt;75,Fran!KC22," ")," "))</f>
        <v xml:space="preserve"> </v>
      </c>
      <c r="BR33" s="177" t="str">
        <f>IF(ISBLANK(Fran!KG22)," ",IF(Fran!KG22&gt;=50,IF(Fran!KG22&lt;75,Fran!KG22," ")," "))</f>
        <v xml:space="preserve"> </v>
      </c>
      <c r="BS33" s="177" t="str">
        <f>IF(ISBLANK(Fran!KK22)," ",IF(Fran!KK22&gt;=50,IF(Fran!KK22&lt;75,Fran!KK22," ")," "))</f>
        <v xml:space="preserve"> </v>
      </c>
      <c r="BT33" s="177" t="str">
        <f>IF(ISBLANK(Fran!KR22)," ",IF(Fran!KR22&gt;=50,IF(Fran!KR22&lt;75,Fran!KR22," ")," "))</f>
        <v xml:space="preserve"> </v>
      </c>
      <c r="BU33" s="177" t="str">
        <f>IF(ISBLANK(Fran!KV22)," ",IF(Fran!KV22&gt;=50,IF(Fran!KV22&lt;75,Fran!KV22," ")," "))</f>
        <v xml:space="preserve"> </v>
      </c>
      <c r="BV33" s="177" t="str">
        <f>IF(ISBLANK(Fran!KZ22)," ",IF(Fran!KZ22&gt;=50,IF(Fran!KZ22&lt;75,Fran!KZ22," ")," "))</f>
        <v xml:space="preserve"> </v>
      </c>
      <c r="BW33" s="177" t="str">
        <f>IF(ISBLANK(Fran!LD22)," ",IF(Fran!LD22&gt;=50,IF(Fran!LD22&lt;75,Fran!LD22," ")," "))</f>
        <v xml:space="preserve"> </v>
      </c>
      <c r="BX33" s="177" t="str">
        <f>IF(ISBLANK(Fran!LH22)," ",IF(Fran!LH22&gt;=50,IF(Fran!LH22&lt;75,Fran!LH22," ")," "))</f>
        <v xml:space="preserve"> </v>
      </c>
      <c r="BY33" s="177" t="str">
        <f>IF(ISBLANK(Fran!LO22)," ",IF(Fran!LO22&gt;=50,IF(Fran!LO22&lt;75,Fran!LO22," ")," "))</f>
        <v xml:space="preserve"> </v>
      </c>
    </row>
    <row r="34" spans="1:77" ht="20.100000000000001" hidden="1" customHeight="1" thickBot="1">
      <c r="A34" s="272"/>
      <c r="B34" s="273"/>
      <c r="C34" s="179" t="str">
        <f>IF(ISBLANK(Fran!E22)," ",IF(Fran!E22&lt;50,Fran!E22," "))</f>
        <v xml:space="preserve"> </v>
      </c>
      <c r="D34" s="179" t="str">
        <f>IF(ISBLANK(Fran!I22)," ",IF(Fran!I22&lt;50,Fran!I22," "))</f>
        <v xml:space="preserve"> </v>
      </c>
      <c r="E34" s="179" t="str">
        <f>IF(ISBLANK(Fran!M22)," ",IF(Fran!M22&lt;50,Fran!M22," "))</f>
        <v xml:space="preserve"> </v>
      </c>
      <c r="F34" s="179" t="str">
        <f>IF(ISBLANK(Fran!Q22)," ",IF(Fran!Q22&lt;50,Fran!Q22," "))</f>
        <v xml:space="preserve"> </v>
      </c>
      <c r="G34" s="179" t="str">
        <f>IF(ISBLANK(Fran!U22)," ",IF(Fran!U22&lt;50,Fran!U22," "))</f>
        <v xml:space="preserve"> </v>
      </c>
      <c r="H34" s="179" t="str">
        <f>IF(ISBLANK(Fran!AB22)," ",IF(Fran!AB22&lt;50,Fran!AB22," "))</f>
        <v xml:space="preserve"> </v>
      </c>
      <c r="I34" s="179" t="str">
        <f>IF(ISBLANK(Fran!AF22)," ",IF(Fran!AF22&lt;50,Fran!AF22," "))</f>
        <v xml:space="preserve"> </v>
      </c>
      <c r="J34" s="179" t="str">
        <f>IF(ISBLANK(Fran!AJ22)," ",IF(Fran!AJ22&lt;50,Fran!AJ22," "))</f>
        <v xml:space="preserve"> </v>
      </c>
      <c r="K34" s="179" t="str">
        <f>IF(ISBLANK(Fran!AN22)," ",IF(Fran!AN22&lt;50,Fran!AN22," "))</f>
        <v xml:space="preserve"> </v>
      </c>
      <c r="L34" s="179" t="str">
        <f>IF(ISBLANK(Fran!AR22)," ",IF(Fran!AR22&lt;50,Fran!AR22," "))</f>
        <v xml:space="preserve"> </v>
      </c>
      <c r="M34" s="179" t="str">
        <f>IF(ISBLANK(Fran!AY22)," ",IF(Fran!AY22&lt;50,Fran!AY22," "))</f>
        <v xml:space="preserve"> </v>
      </c>
      <c r="N34" s="179" t="str">
        <f>IF(ISBLANK(Fran!BC22)," ",IF(Fran!BC22&lt;50,Fran!BC22," "))</f>
        <v xml:space="preserve"> </v>
      </c>
      <c r="O34" s="179" t="str">
        <f>IF(ISBLANK(Fran!BG22)," ",IF(Fran!BG22&lt;50,Fran!BG22," "))</f>
        <v xml:space="preserve"> </v>
      </c>
      <c r="P34" s="179" t="str">
        <f>IF(ISBLANK(Fran!BK22)," ",IF(Fran!BK22&lt;50,Fran!BK22," "))</f>
        <v xml:space="preserve"> </v>
      </c>
      <c r="Q34" s="179" t="str">
        <f>IF(ISBLANK(Fran!BO22)," ",IF(Fran!BO22&lt;50,Fran!BO22," "))</f>
        <v xml:space="preserve"> </v>
      </c>
      <c r="R34" s="179" t="str">
        <f>IF(ISBLANK(Fran!BV22)," ",IF(Fran!BV22&lt;50,Fran!BV22," "))</f>
        <v xml:space="preserve"> </v>
      </c>
      <c r="S34" s="179" t="str">
        <f>IF(ISBLANK(Fran!BZ22)," ",IF(Fran!BZ22&lt;50,Fran!BZ22," "))</f>
        <v xml:space="preserve"> </v>
      </c>
      <c r="T34" s="179" t="str">
        <f>IF(ISBLANK(Fran!CD22)," ",IF(Fran!CD22&lt;50,Fran!CD22," "))</f>
        <v xml:space="preserve"> </v>
      </c>
      <c r="U34" s="179" t="str">
        <f>IF(ISBLANK(Fran!CH22)," ",IF(Fran!CH22&lt;50,Fran!CH22," "))</f>
        <v xml:space="preserve"> </v>
      </c>
      <c r="V34" s="179" t="str">
        <f>IF(ISBLANK(Fran!CL22)," ",IF(Fran!CL22&lt;50,Fran!CL22," "))</f>
        <v xml:space="preserve"> </v>
      </c>
      <c r="W34" s="179" t="str">
        <f>IF(ISBLANK(Fran!CS22)," ",IF(Fran!CS22&lt;50,Fran!CS22," "))</f>
        <v xml:space="preserve"> </v>
      </c>
      <c r="X34" s="179" t="str">
        <f>IF(ISBLANK(Fran!CW22)," ",IF(Fran!CW22&lt;50,Fran!CW22," "))</f>
        <v xml:space="preserve"> </v>
      </c>
      <c r="Y34" s="179" t="str">
        <f>IF(ISBLANK(Fran!DA22)," ",IF(Fran!DA22&lt;50,Fran!DA22," "))</f>
        <v xml:space="preserve"> </v>
      </c>
      <c r="Z34" s="179" t="str">
        <f>IF(ISBLANK(Fran!DE22)," ",IF(Fran!DE22&lt;50,Fran!DE22," "))</f>
        <v xml:space="preserve"> </v>
      </c>
      <c r="AA34" s="179" t="str">
        <f>IF(ISBLANK(Fran!DI22)," ",IF(Fran!DI22&lt;50,Fran!DI22," "))</f>
        <v xml:space="preserve"> </v>
      </c>
      <c r="AB34" s="179" t="str">
        <f>IF(ISBLANK(Fran!DP22)," ",IF(Fran!DP22&lt;50,Fran!DP22," "))</f>
        <v xml:space="preserve"> </v>
      </c>
      <c r="AC34" s="179" t="str">
        <f>IF(ISBLANK(Fran!DT22)," ",IF(Fran!DT22&lt;50,Fran!DT22," "))</f>
        <v xml:space="preserve"> </v>
      </c>
      <c r="AD34" s="179" t="str">
        <f>IF(ISBLANK(Fran!DX22)," ",IF(Fran!DX22&lt;50,Fran!DX22," "))</f>
        <v xml:space="preserve"> </v>
      </c>
      <c r="AE34" s="272"/>
      <c r="AF34" s="273"/>
      <c r="AG34" s="179" t="str">
        <f>IF(ISBLANK(Fran!EB22)," ",IF(Fran!EB22&lt;50,Fran!EB22," "))</f>
        <v xml:space="preserve"> </v>
      </c>
      <c r="AH34" s="179" t="str">
        <f>IF(ISBLANK(Fran!EF22)," ",IF(Fran!EF22&lt;50,Fran!EF22," "))</f>
        <v xml:space="preserve"> </v>
      </c>
      <c r="AI34" s="179" t="str">
        <f>IF(ISBLANK(Fran!EM22)," ",IF(Fran!EM22&lt;50,Fran!EM22," "))</f>
        <v xml:space="preserve"> </v>
      </c>
      <c r="AJ34" s="179" t="str">
        <f>IF(ISBLANK(Fran!EQ22)," ",IF(Fran!EQ22&lt;50,Fran!EQ22," "))</f>
        <v xml:space="preserve"> </v>
      </c>
      <c r="AK34" s="179" t="str">
        <f>IF(ISBLANK(Fran!EU22)," ",IF(Fran!EU22&lt;50,Fran!EU22," "))</f>
        <v xml:space="preserve"> </v>
      </c>
      <c r="AL34" s="179" t="str">
        <f>IF(ISBLANK(Fran!EY22)," ",IF(Fran!EY22&lt;50,Fran!EY22," "))</f>
        <v xml:space="preserve"> </v>
      </c>
      <c r="AM34" s="179" t="str">
        <f>IF(ISBLANK(Fran!FC22)," ",IF(Fran!FC22&lt;50,Fran!FC22," "))</f>
        <v xml:space="preserve"> </v>
      </c>
      <c r="AN34" s="179" t="str">
        <f>IF(ISBLANK(Fran!FJ22)," ",IF(Fran!FJ22&lt;50,Fran!FJ22," "))</f>
        <v xml:space="preserve"> </v>
      </c>
      <c r="AO34" s="179" t="str">
        <f>IF(ISBLANK(Fran!FN22)," ",IF(Fran!FN22&lt;50,Fran!FN22," "))</f>
        <v xml:space="preserve"> </v>
      </c>
      <c r="AP34" s="179" t="str">
        <f>IF(ISBLANK(Fran!FR22)," ",IF(Fran!FR22&lt;50,Fran!FR22," "))</f>
        <v xml:space="preserve"> </v>
      </c>
      <c r="AQ34" s="179" t="str">
        <f>IF(ISBLANK(Fran!FV22)," ",IF(Fran!FV22&lt;50,Fran!FV22," "))</f>
        <v xml:space="preserve"> </v>
      </c>
      <c r="AR34" s="179" t="str">
        <f>IF(ISBLANK(Fran!FZ22)," ",IF(Fran!FZ22&lt;50,Fran!FZ22," "))</f>
        <v xml:space="preserve"> </v>
      </c>
      <c r="AS34" s="179" t="str">
        <f>IF(ISBLANK(Fran!GG22)," ",IF(Fran!GG22&lt;50,Fran!GG22," "))</f>
        <v xml:space="preserve"> </v>
      </c>
      <c r="AT34" s="179" t="str">
        <f>IF(ISBLANK(Fran!GK22)," ",IF(Fran!GK22&lt;50,Fran!GK22," "))</f>
        <v xml:space="preserve"> </v>
      </c>
      <c r="AU34" s="179" t="str">
        <f>IF(ISBLANK(Fran!GO22)," ",IF(Fran!GO22&lt;50,Fran!GO22," "))</f>
        <v xml:space="preserve"> </v>
      </c>
      <c r="AV34" s="179" t="str">
        <f>IF(ISBLANK(Fran!GS22)," ",IF(Fran!GS22&lt;50,Fran!GS22," "))</f>
        <v xml:space="preserve"> </v>
      </c>
      <c r="AW34" s="179" t="str">
        <f>IF(ISBLANK(Fran!GW22)," ",IF(Fran!GW22&lt;50,Fran!GW22," "))</f>
        <v xml:space="preserve"> </v>
      </c>
      <c r="AX34" s="179" t="str">
        <f>IF(ISBLANK(Fran!HD22)," ",IF(Fran!HD22&lt;50,Fran!HD22," "))</f>
        <v xml:space="preserve"> </v>
      </c>
      <c r="AY34" s="179" t="str">
        <f>IF(ISBLANK(Fran!HH22)," ",IF(Fran!HH22&lt;50,Fran!HH22," "))</f>
        <v xml:space="preserve"> </v>
      </c>
      <c r="AZ34" s="179" t="str">
        <f>IF(ISBLANK(Fran!HL22)," ",IF(Fran!HL22&lt;50,Fran!HL22," "))</f>
        <v xml:space="preserve"> </v>
      </c>
      <c r="BA34" s="179" t="str">
        <f>IF(ISBLANK(Fran!HP22)," ",IF(Fran!HP22&lt;50,Fran!HP22," "))</f>
        <v xml:space="preserve"> </v>
      </c>
      <c r="BB34" s="179" t="str">
        <f>IF(ISBLANK(Fran!HT22)," ",IF(Fran!HT22&lt;50,Fran!HT22," "))</f>
        <v xml:space="preserve"> </v>
      </c>
      <c r="BC34" s="179" t="str">
        <f>IF(ISBLANK(Fran!IA22)," ",IF(Fran!IA22&lt;50,Fran!IA22," "))</f>
        <v xml:space="preserve"> </v>
      </c>
      <c r="BD34" s="179" t="str">
        <f>IF(ISBLANK(Fran!IE22)," ",IF(Fran!IE22&lt;50,Fran!IE22," "))</f>
        <v xml:space="preserve"> </v>
      </c>
      <c r="BE34" s="179" t="str">
        <f>IF(ISBLANK(Fran!II22)," ",IF(Fran!II22&lt;50,Fran!II22," "))</f>
        <v xml:space="preserve"> </v>
      </c>
      <c r="BF34" s="179" t="str">
        <f>IF(ISBLANK(Fran!IM22)," ",IF(Fran!IM22&lt;50,Fran!IM22," "))</f>
        <v xml:space="preserve"> </v>
      </c>
      <c r="BG34" s="179" t="str">
        <f>IF(ISBLANK(Fran!IQ22)," ",IF(Fran!IQ22&lt;50,Fran!IQ22," "))</f>
        <v xml:space="preserve"> </v>
      </c>
      <c r="BH34" s="179" t="str">
        <f>IF(ISBLANK(Fran!IX22)," ",IF(Fran!IX22&lt;50,Fran!IX22," "))</f>
        <v xml:space="preserve"> </v>
      </c>
      <c r="BI34" s="272"/>
      <c r="BJ34" s="273"/>
      <c r="BK34" s="179" t="str">
        <f>IF(ISBLANK(Fran!JB22)," ",IF(Fran!JB22&lt;50,Fran!JB22," "))</f>
        <v xml:space="preserve"> </v>
      </c>
      <c r="BL34" s="179" t="str">
        <f>IF(ISBLANK(Fran!JF22)," ",IF(Fran!JF22&lt;50,Fran!JF22," "))</f>
        <v xml:space="preserve"> </v>
      </c>
      <c r="BM34" s="179" t="str">
        <f>IF(ISBLANK(Fran!JJ22)," ",IF(Fran!JJ22&lt;50,Fran!JJ22," "))</f>
        <v xml:space="preserve"> </v>
      </c>
      <c r="BN34" s="179" t="str">
        <f>IF(ISBLANK(Fran!JN22)," ",IF(Fran!JN22&lt;50,Fran!JN22," "))</f>
        <v xml:space="preserve"> </v>
      </c>
      <c r="BO34" s="179" t="str">
        <f>IF(ISBLANK(Fran!JU22)," ",IF(Fran!JU22&lt;50,Fran!JU22," "))</f>
        <v xml:space="preserve"> </v>
      </c>
      <c r="BP34" s="179" t="str">
        <f>IF(ISBLANK(Fran!JY22)," ",IF(Fran!JY22&lt;50,Fran!JY22," "))</f>
        <v xml:space="preserve"> </v>
      </c>
      <c r="BQ34" s="179" t="str">
        <f>IF(ISBLANK(Fran!KC22)," ",IF(Fran!KC22&lt;50,Fran!KC22," "))</f>
        <v xml:space="preserve"> </v>
      </c>
      <c r="BR34" s="179" t="str">
        <f>IF(ISBLANK(Fran!KG22)," ",IF(Fran!KG22&lt;50,Fran!KG22," "))</f>
        <v xml:space="preserve"> </v>
      </c>
      <c r="BS34" s="179" t="str">
        <f>IF(ISBLANK(Fran!KK22)," ",IF(Fran!KK22&lt;50,Fran!KK22," "))</f>
        <v xml:space="preserve"> </v>
      </c>
      <c r="BT34" s="179" t="str">
        <f>IF(ISBLANK(Fran!KR22)," ",IF(Fran!KR22&lt;50,Fran!KR22," "))</f>
        <v xml:space="preserve"> </v>
      </c>
      <c r="BU34" s="179" t="str">
        <f>IF(ISBLANK(Fran!KV22)," ",IF(Fran!KV22&lt;50,Fran!KV22," "))</f>
        <v xml:space="preserve"> </v>
      </c>
      <c r="BV34" s="179" t="str">
        <f>IF(ISBLANK(Fran!KZ22)," ",IF(Fran!KZ22&lt;50,Fran!KZ22," "))</f>
        <v xml:space="preserve"> </v>
      </c>
      <c r="BW34" s="179" t="str">
        <f>IF(ISBLANK(Fran!LD22)," ",IF(Fran!LD22&lt;50,Fran!LD22," "))</f>
        <v xml:space="preserve"> </v>
      </c>
      <c r="BX34" s="179" t="str">
        <f>IF(ISBLANK(Fran!LH22)," ",IF(Fran!LH22&lt;50,Fran!LH22," "))</f>
        <v xml:space="preserve"> </v>
      </c>
      <c r="BY34" s="179" t="str">
        <f>IF(ISBLANK(Fran!LO22)," ",IF(Fran!LO22&lt;50,Fran!LO22," "))</f>
        <v xml:space="preserve"> </v>
      </c>
    </row>
    <row r="35" spans="1:77" ht="20.100000000000001" hidden="1" customHeight="1">
      <c r="A35" s="268" t="str">
        <f>LEFT(Fran!$A21,1)&amp;LEFT(Fran!$B21,1)</f>
        <v/>
      </c>
      <c r="B35" s="269"/>
      <c r="C35" s="175" t="str">
        <f>IF(ISBLANK(Fran!E21)," ",IF(Fran!E21&gt;=75,Fran!E21," "))</f>
        <v/>
      </c>
      <c r="D35" s="175" t="str">
        <f>IF(ISBLANK(Fran!I21)," ",IF(Fran!I21&gt;=75,Fran!I21," "))</f>
        <v/>
      </c>
      <c r="E35" s="175" t="str">
        <f>IF(ISBLANK(Fran!M21)," ",IF(Fran!M21&gt;=75,Fran!M21," "))</f>
        <v/>
      </c>
      <c r="F35" s="175" t="str">
        <f>IF(ISBLANK(Fran!Q21)," ",IF(Fran!Q21&gt;=75,Fran!Q21," "))</f>
        <v/>
      </c>
      <c r="G35" s="175" t="str">
        <f>IF(ISBLANK(Fran!U21)," ",IF(Fran!U21&gt;=75,Fran!U21," "))</f>
        <v/>
      </c>
      <c r="H35" s="175" t="str">
        <f>IF(ISBLANK(Fran!AB21)," ",IF(Fran!AB21&gt;=75,Fran!AB21," "))</f>
        <v/>
      </c>
      <c r="I35" s="175" t="str">
        <f>IF(ISBLANK(Fran!AF21)," ",IF(Fran!AF21&gt;=75,Fran!AF21," "))</f>
        <v/>
      </c>
      <c r="J35" s="175" t="str">
        <f>IF(ISBLANK(Fran!AJ21)," ",IF(Fran!AJ21&gt;=75,Fran!AJ21," "))</f>
        <v/>
      </c>
      <c r="K35" s="175" t="str">
        <f>IF(ISBLANK(Fran!AN21)," ",IF(Fran!AN21&gt;=75,Fran!AN21," "))</f>
        <v/>
      </c>
      <c r="L35" s="175" t="str">
        <f>IF(ISBLANK(Fran!AR21)," ",IF(Fran!AR21&gt;=75,Fran!AR21," "))</f>
        <v/>
      </c>
      <c r="M35" s="175" t="str">
        <f>IF(ISBLANK(Fran!AY21)," ",IF(Fran!AY21&gt;=75,Fran!AY21," "))</f>
        <v/>
      </c>
      <c r="N35" s="175" t="str">
        <f>IF(ISBLANK(Fran!BC21)," ",IF(Fran!BC21&gt;=75,Fran!BC21," "))</f>
        <v/>
      </c>
      <c r="O35" s="175" t="str">
        <f>IF(ISBLANK(Fran!BG21)," ",IF(Fran!BG21&gt;=75,Fran!BG21," "))</f>
        <v/>
      </c>
      <c r="P35" s="175" t="str">
        <f>IF(ISBLANK(Fran!BK21)," ",IF(Fran!BK21&gt;=75,Fran!BK21," "))</f>
        <v/>
      </c>
      <c r="Q35" s="175" t="str">
        <f>IF(ISBLANK(Fran!BO21)," ",IF(Fran!BO21&gt;=75,Fran!BO21," "))</f>
        <v/>
      </c>
      <c r="R35" s="175" t="str">
        <f>IF(ISBLANK(Fran!BV21)," ",IF(Fran!BV21&gt;=75,Fran!BV21," "))</f>
        <v/>
      </c>
      <c r="S35" s="175" t="str">
        <f>IF(ISBLANK(Fran!BZ21)," ",IF(Fran!BZ21&gt;=75,Fran!BZ21," "))</f>
        <v/>
      </c>
      <c r="T35" s="175" t="str">
        <f>IF(ISBLANK(Fran!CD21)," ",IF(Fran!CD21&gt;=75,Fran!CD21," "))</f>
        <v/>
      </c>
      <c r="U35" s="175" t="str">
        <f>IF(ISBLANK(Fran!CH21)," ",IF(Fran!CH21&gt;=75,Fran!CH21," "))</f>
        <v/>
      </c>
      <c r="V35" s="175" t="str">
        <f>IF(ISBLANK(Fran!CL21)," ",IF(Fran!CL21&gt;=75,Fran!CL21," "))</f>
        <v/>
      </c>
      <c r="W35" s="175" t="str">
        <f>IF(ISBLANK(Fran!CS21)," ",IF(Fran!CS21&gt;=75,Fran!CS21," "))</f>
        <v/>
      </c>
      <c r="X35" s="175" t="str">
        <f>IF(ISBLANK(Fran!CW21)," ",IF(Fran!CW21&gt;=75,Fran!CW21," "))</f>
        <v/>
      </c>
      <c r="Y35" s="175" t="str">
        <f>IF(ISBLANK(Fran!DA21)," ",IF(Fran!DA21&gt;=75,Fran!DA21," "))</f>
        <v/>
      </c>
      <c r="Z35" s="175" t="str">
        <f>IF(ISBLANK(Fran!DE21)," ",IF(Fran!DE21&gt;=75,Fran!DE21," "))</f>
        <v/>
      </c>
      <c r="AA35" s="175" t="str">
        <f>IF(ISBLANK(Fran!DI21)," ",IF(Fran!DI21&gt;=75,Fran!DI21," "))</f>
        <v/>
      </c>
      <c r="AB35" s="175" t="str">
        <f>IF(ISBLANK(Fran!DP21)," ",IF(Fran!DP21&gt;=75,Fran!DP21," "))</f>
        <v/>
      </c>
      <c r="AC35" s="175" t="str">
        <f>IF(ISBLANK(Fran!DT21)," ",IF(Fran!DT21&gt;=75,Fran!DT21," "))</f>
        <v/>
      </c>
      <c r="AD35" s="175" t="str">
        <f>IF(ISBLANK(Fran!DX21)," ",IF(Fran!DX21&gt;=75,Fran!DX21," "))</f>
        <v/>
      </c>
      <c r="AE35" s="268" t="str">
        <f>LEFT(Fran!$A21,1)&amp;LEFT(Fran!$B21,1)</f>
        <v/>
      </c>
      <c r="AF35" s="269"/>
      <c r="AG35" s="175" t="str">
        <f>IF(ISBLANK(Fran!EB21)," ",IF(Fran!EB21&gt;=75,Fran!EB21," "))</f>
        <v/>
      </c>
      <c r="AH35" s="175" t="str">
        <f>IF(ISBLANK(Fran!EF21)," ",IF(Fran!EF21&gt;=75,Fran!EF21," "))</f>
        <v/>
      </c>
      <c r="AI35" s="175" t="str">
        <f>IF(ISBLANK(Fran!EM21)," ",IF(Fran!EM21&gt;=75,Fran!EM21," "))</f>
        <v/>
      </c>
      <c r="AJ35" s="175" t="str">
        <f>IF(ISBLANK(Fran!EQ21)," ",IF(Fran!EQ21&gt;=75,Fran!EQ21," "))</f>
        <v/>
      </c>
      <c r="AK35" s="175" t="str">
        <f>IF(ISBLANK(Fran!EU21)," ",IF(Fran!EU21&gt;=75,Fran!EU21," "))</f>
        <v/>
      </c>
      <c r="AL35" s="175" t="str">
        <f>IF(ISBLANK(Fran!EY21)," ",IF(Fran!EY21&gt;=75,Fran!EY21," "))</f>
        <v/>
      </c>
      <c r="AM35" s="175" t="str">
        <f>IF(ISBLANK(Fran!FC21)," ",IF(Fran!FC21&gt;=75,Fran!FC21," "))</f>
        <v/>
      </c>
      <c r="AN35" s="175" t="str">
        <f>IF(ISBLANK(Fran!FJ21)," ",IF(Fran!FJ21&gt;=75,Fran!FJ21," "))</f>
        <v/>
      </c>
      <c r="AO35" s="175" t="str">
        <f>IF(ISBLANK(Fran!FN21)," ",IF(Fran!FN21&gt;=75,Fran!FN21," "))</f>
        <v/>
      </c>
      <c r="AP35" s="175" t="str">
        <f>IF(ISBLANK(Fran!FR21)," ",IF(Fran!FR21&gt;=75,Fran!FR21," "))</f>
        <v/>
      </c>
      <c r="AQ35" s="175" t="str">
        <f>IF(ISBLANK(Fran!FV21)," ",IF(Fran!FV21&gt;=75,Fran!FV21," "))</f>
        <v/>
      </c>
      <c r="AR35" s="175" t="str">
        <f>IF(ISBLANK(Fran!FZ21)," ",IF(Fran!FZ21&gt;=75,Fran!FZ21," "))</f>
        <v/>
      </c>
      <c r="AS35" s="175" t="str">
        <f>IF(ISBLANK(Fran!GG21)," ",IF(Fran!GG21&gt;=75,Fran!GG21," "))</f>
        <v/>
      </c>
      <c r="AT35" s="175" t="str">
        <f>IF(ISBLANK(Fran!GK21)," ",IF(Fran!GK21&gt;=75,Fran!GK21," "))</f>
        <v/>
      </c>
      <c r="AU35" s="175" t="str">
        <f>IF(ISBLANK(Fran!GO21)," ",IF(Fran!GO21&gt;=75,Fran!GO21," "))</f>
        <v/>
      </c>
      <c r="AV35" s="175" t="str">
        <f>IF(ISBLANK(Fran!GS21)," ",IF(Fran!GS21&gt;=75,Fran!GS21," "))</f>
        <v/>
      </c>
      <c r="AW35" s="175" t="str">
        <f>IF(ISBLANK(Fran!GW21)," ",IF(Fran!GW21&gt;=75,Fran!GW21," "))</f>
        <v/>
      </c>
      <c r="AX35" s="175" t="str">
        <f>IF(ISBLANK(Fran!HD21)," ",IF(Fran!HD21&gt;=75,Fran!HD21," "))</f>
        <v/>
      </c>
      <c r="AY35" s="175" t="str">
        <f>IF(ISBLANK(Fran!HH21)," ",IF(Fran!HH21&gt;=75,Fran!HH21," "))</f>
        <v/>
      </c>
      <c r="AZ35" s="175" t="str">
        <f>IF(ISBLANK(Fran!HL21)," ",IF(Fran!HL21&gt;=75,Fran!HL21," "))</f>
        <v/>
      </c>
      <c r="BA35" s="175" t="str">
        <f>IF(ISBLANK(Fran!HP21)," ",IF(Fran!HP21&gt;=75,Fran!HP21," "))</f>
        <v/>
      </c>
      <c r="BB35" s="175" t="str">
        <f>IF(ISBLANK(Fran!HT21)," ",IF(Fran!HT21&gt;=75,Fran!HT21," "))</f>
        <v/>
      </c>
      <c r="BC35" s="175" t="str">
        <f>IF(ISBLANK(Fran!IA21)," ",IF(Fran!IA21&gt;=75,Fran!IA21," "))</f>
        <v/>
      </c>
      <c r="BD35" s="175" t="str">
        <f>IF(ISBLANK(Fran!IE21)," ",IF(Fran!IE21&gt;=75,Fran!IE21," "))</f>
        <v/>
      </c>
      <c r="BE35" s="175" t="str">
        <f>IF(ISBLANK(Fran!II21)," ",IF(Fran!II21&gt;=75,Fran!II21," "))</f>
        <v/>
      </c>
      <c r="BF35" s="175" t="str">
        <f>IF(ISBLANK(Fran!IM21)," ",IF(Fran!IM21&gt;=75,Fran!IM21," "))</f>
        <v/>
      </c>
      <c r="BG35" s="175" t="str">
        <f>IF(ISBLANK(Fran!IQ21)," ",IF(Fran!IQ21&gt;=75,Fran!IQ21," "))</f>
        <v/>
      </c>
      <c r="BH35" s="175" t="str">
        <f>IF(ISBLANK(Fran!IX21)," ",IF(Fran!IX21&gt;=75,Fran!IX21," "))</f>
        <v/>
      </c>
      <c r="BI35" s="268" t="str">
        <f>LEFT(Fran!$A21,1)&amp;LEFT(Fran!$B21,1)</f>
        <v/>
      </c>
      <c r="BJ35" s="269"/>
      <c r="BK35" s="175" t="str">
        <f>IF(ISBLANK(Fran!JB21)," ",IF(Fran!JB21&gt;=75,Fran!JB21," "))</f>
        <v/>
      </c>
      <c r="BL35" s="175" t="str">
        <f>IF(ISBLANK(Fran!JF21)," ",IF(Fran!JF21&gt;=75,Fran!JF21," "))</f>
        <v/>
      </c>
      <c r="BM35" s="175" t="str">
        <f>IF(ISBLANK(Fran!JJ21)," ",IF(Fran!JJ21&gt;=75,Fran!JJ21," "))</f>
        <v/>
      </c>
      <c r="BN35" s="175" t="str">
        <f>IF(ISBLANK(Fran!JN21)," ",IF(Fran!JN21&gt;=75,Fran!JN21," "))</f>
        <v/>
      </c>
      <c r="BO35" s="175" t="str">
        <f>IF(ISBLANK(Fran!JU21)," ",IF(Fran!JU21&gt;=75,Fran!JU21," "))</f>
        <v/>
      </c>
      <c r="BP35" s="175" t="str">
        <f>IF(ISBLANK(Fran!JY21)," ",IF(Fran!JY21&gt;=75,Fran!JY21," "))</f>
        <v/>
      </c>
      <c r="BQ35" s="175" t="str">
        <f>IF(ISBLANK(Fran!KC21)," ",IF(Fran!KC21&gt;=75,Fran!KC21," "))</f>
        <v/>
      </c>
      <c r="BR35" s="175" t="str">
        <f>IF(ISBLANK(Fran!KG21)," ",IF(Fran!KG21&gt;=75,Fran!KG21," "))</f>
        <v/>
      </c>
      <c r="BS35" s="175" t="str">
        <f>IF(ISBLANK(Fran!KK21)," ",IF(Fran!KK21&gt;=75,Fran!KK21," "))</f>
        <v/>
      </c>
      <c r="BT35" s="175" t="str">
        <f>IF(ISBLANK(Fran!KR21)," ",IF(Fran!KR21&gt;=75,Fran!KR21," "))</f>
        <v/>
      </c>
      <c r="BU35" s="175" t="str">
        <f>IF(ISBLANK(Fran!KV21)," ",IF(Fran!KV21&gt;=75,Fran!KV21," "))</f>
        <v/>
      </c>
      <c r="BV35" s="175" t="str">
        <f>IF(ISBLANK(Fran!KZ21)," ",IF(Fran!KZ21&gt;=75,Fran!KZ21," "))</f>
        <v/>
      </c>
      <c r="BW35" s="175" t="str">
        <f>IF(ISBLANK(Fran!LD21)," ",IF(Fran!LD21&gt;=75,Fran!LD21," "))</f>
        <v/>
      </c>
      <c r="BX35" s="175" t="str">
        <f>IF(ISBLANK(Fran!LH21)," ",IF(Fran!LH21&gt;=75,Fran!LH21," "))</f>
        <v/>
      </c>
      <c r="BY35" s="175" t="str">
        <f>IF(ISBLANK(Fran!LO21)," ",IF(Fran!LO21&gt;=75,Fran!LO21," "))</f>
        <v/>
      </c>
    </row>
    <row r="36" spans="1:77" ht="20.100000000000001" hidden="1" customHeight="1">
      <c r="A36" s="270"/>
      <c r="B36" s="271"/>
      <c r="C36" s="177" t="str">
        <f>IF(ISBLANK(Fran!E21)," ",IF(Fran!E21&gt;=50,IF(Fran!E21&lt;75,Fran!E21," ")," "))</f>
        <v xml:space="preserve"> </v>
      </c>
      <c r="D36" s="177" t="str">
        <f>IF(ISBLANK(Fran!I21)," ",IF(Fran!I21&gt;=50,IF(Fran!I21&lt;75,Fran!I21," ")," "))</f>
        <v xml:space="preserve"> </v>
      </c>
      <c r="E36" s="177" t="str">
        <f>IF(ISBLANK(Fran!M21)," ",IF(Fran!M21&gt;=50,IF(Fran!M21&lt;75,Fran!M21," ")," "))</f>
        <v xml:space="preserve"> </v>
      </c>
      <c r="F36" s="177" t="str">
        <f>IF(ISBLANK(Fran!Q21)," ",IF(Fran!Q21&gt;=50,IF(Fran!Q21&lt;75,Fran!Q21," ")," "))</f>
        <v xml:space="preserve"> </v>
      </c>
      <c r="G36" s="177" t="str">
        <f>IF(ISBLANK(Fran!U21)," ",IF(Fran!U21&gt;=50,IF(Fran!U21&lt;75,Fran!U21," ")," "))</f>
        <v xml:space="preserve"> </v>
      </c>
      <c r="H36" s="177" t="str">
        <f>IF(ISBLANK(Fran!AB21)," ",IF(Fran!AB21&gt;=50,IF(Fran!AB21&lt;75,Fran!AB21," ")," "))</f>
        <v xml:space="preserve"> </v>
      </c>
      <c r="I36" s="177" t="str">
        <f>IF(ISBLANK(Fran!AF21)," ",IF(Fran!AF21&gt;=50,IF(Fran!AF21&lt;75,Fran!AF21," ")," "))</f>
        <v xml:space="preserve"> </v>
      </c>
      <c r="J36" s="177" t="str">
        <f>IF(ISBLANK(Fran!AJ21)," ",IF(Fran!AJ21&gt;=50,IF(Fran!AJ21&lt;75,Fran!AJ21," ")," "))</f>
        <v xml:space="preserve"> </v>
      </c>
      <c r="K36" s="177" t="str">
        <f>IF(ISBLANK(Fran!AN21)," ",IF(Fran!AN21&gt;=50,IF(Fran!AN21&lt;75,Fran!AN21," ")," "))</f>
        <v xml:space="preserve"> </v>
      </c>
      <c r="L36" s="177" t="str">
        <f>IF(ISBLANK(Fran!AR21)," ",IF(Fran!AR21&gt;=50,IF(Fran!AR21&lt;75,Fran!AR21," ")," "))</f>
        <v xml:space="preserve"> </v>
      </c>
      <c r="M36" s="177" t="str">
        <f>IF(ISBLANK(Fran!AY21)," ",IF(Fran!AY21&gt;=50,IF(Fran!AY21&lt;75,Fran!AY21," ")," "))</f>
        <v xml:space="preserve"> </v>
      </c>
      <c r="N36" s="177" t="str">
        <f>IF(ISBLANK(Fran!BC21)," ",IF(Fran!BC21&gt;=50,IF(Fran!BC21&lt;75,Fran!BC21," ")," "))</f>
        <v xml:space="preserve"> </v>
      </c>
      <c r="O36" s="177" t="str">
        <f>IF(ISBLANK(Fran!BG21)," ",IF(Fran!BG21&gt;=50,IF(Fran!BG21&lt;75,Fran!BG21," ")," "))</f>
        <v xml:space="preserve"> </v>
      </c>
      <c r="P36" s="177" t="str">
        <f>IF(ISBLANK(Fran!BK21)," ",IF(Fran!BK21&gt;=50,IF(Fran!BK21&lt;75,Fran!BK21," ")," "))</f>
        <v xml:space="preserve"> </v>
      </c>
      <c r="Q36" s="177" t="str">
        <f>IF(ISBLANK(Fran!BO21)," ",IF(Fran!BO21&gt;=50,IF(Fran!BO21&lt;75,Fran!BO21," ")," "))</f>
        <v xml:space="preserve"> </v>
      </c>
      <c r="R36" s="177" t="str">
        <f>IF(ISBLANK(Fran!BV21)," ",IF(Fran!BV21&gt;=50,IF(Fran!BV21&lt;75,Fran!BV21," ")," "))</f>
        <v xml:space="preserve"> </v>
      </c>
      <c r="S36" s="177" t="str">
        <f>IF(ISBLANK(Fran!BZ21)," ",IF(Fran!BZ21&gt;=50,IF(Fran!BZ21&lt;75,Fran!BZ21," ")," "))</f>
        <v xml:space="preserve"> </v>
      </c>
      <c r="T36" s="177" t="str">
        <f>IF(ISBLANK(Fran!CD21)," ",IF(Fran!CD21&gt;=50,IF(Fran!CD21&lt;75,Fran!CD21," ")," "))</f>
        <v xml:space="preserve"> </v>
      </c>
      <c r="U36" s="177" t="str">
        <f>IF(ISBLANK(Fran!CH21)," ",IF(Fran!CH21&gt;=50,IF(Fran!CH21&lt;75,Fran!CH21," ")," "))</f>
        <v xml:space="preserve"> </v>
      </c>
      <c r="V36" s="177" t="str">
        <f>IF(ISBLANK(Fran!CL21)," ",IF(Fran!CL21&gt;=50,IF(Fran!CL21&lt;75,Fran!CL21," ")," "))</f>
        <v xml:space="preserve"> </v>
      </c>
      <c r="W36" s="177" t="str">
        <f>IF(ISBLANK(Fran!CS21)," ",IF(Fran!CS21&gt;=50,IF(Fran!CS21&lt;75,Fran!CS21," ")," "))</f>
        <v xml:space="preserve"> </v>
      </c>
      <c r="X36" s="177" t="str">
        <f>IF(ISBLANK(Fran!CW21)," ",IF(Fran!CW21&gt;=50,IF(Fran!CW21&lt;75,Fran!CW21," ")," "))</f>
        <v xml:space="preserve"> </v>
      </c>
      <c r="Y36" s="177" t="str">
        <f>IF(ISBLANK(Fran!DA21)," ",IF(Fran!DA21&gt;=50,IF(Fran!DA21&lt;75,Fran!DA21," ")," "))</f>
        <v xml:space="preserve"> </v>
      </c>
      <c r="Z36" s="177" t="str">
        <f>IF(ISBLANK(Fran!DE21)," ",IF(Fran!DE21&gt;=50,IF(Fran!DE21&lt;75,Fran!DE21," ")," "))</f>
        <v xml:space="preserve"> </v>
      </c>
      <c r="AA36" s="177" t="str">
        <f>IF(ISBLANK(Fran!DI21)," ",IF(Fran!DI21&gt;=50,IF(Fran!DI21&lt;75,Fran!DI21," ")," "))</f>
        <v xml:space="preserve"> </v>
      </c>
      <c r="AB36" s="177" t="str">
        <f>IF(ISBLANK(Fran!DP21)," ",IF(Fran!DP21&gt;=50,IF(Fran!DP21&lt;75,Fran!DP21," ")," "))</f>
        <v xml:space="preserve"> </v>
      </c>
      <c r="AC36" s="177" t="str">
        <f>IF(ISBLANK(Fran!DT21)," ",IF(Fran!DT21&gt;=50,IF(Fran!DT21&lt;75,Fran!DT21," ")," "))</f>
        <v xml:space="preserve"> </v>
      </c>
      <c r="AD36" s="177" t="str">
        <f>IF(ISBLANK(Fran!DX21)," ",IF(Fran!DX21&gt;=50,IF(Fran!DX21&lt;75,Fran!DX21," ")," "))</f>
        <v xml:space="preserve"> </v>
      </c>
      <c r="AE36" s="270"/>
      <c r="AF36" s="271"/>
      <c r="AG36" s="177" t="str">
        <f>IF(ISBLANK(Fran!EB21)," ",IF(Fran!EB21&gt;=50,IF(Fran!EB21&lt;75,Fran!EB21," ")," "))</f>
        <v xml:space="preserve"> </v>
      </c>
      <c r="AH36" s="177" t="str">
        <f>IF(ISBLANK(Fran!EF21)," ",IF(Fran!EF21&gt;=50,IF(Fran!EF21&lt;75,Fran!EF21," ")," "))</f>
        <v xml:space="preserve"> </v>
      </c>
      <c r="AI36" s="177" t="str">
        <f>IF(ISBLANK(Fran!EM21)," ",IF(Fran!EM21&gt;=50,IF(Fran!EM21&lt;75,Fran!EM21," ")," "))</f>
        <v xml:space="preserve"> </v>
      </c>
      <c r="AJ36" s="177" t="str">
        <f>IF(ISBLANK(Fran!EQ21)," ",IF(Fran!EQ21&gt;=50,IF(Fran!EQ21&lt;75,Fran!EQ21," ")," "))</f>
        <v xml:space="preserve"> </v>
      </c>
      <c r="AK36" s="177" t="str">
        <f>IF(ISBLANK(Fran!EU21)," ",IF(Fran!EU21&gt;=50,IF(Fran!EU21&lt;75,Fran!EU21," ")," "))</f>
        <v xml:space="preserve"> </v>
      </c>
      <c r="AL36" s="177" t="str">
        <f>IF(ISBLANK(Fran!EY21)," ",IF(Fran!EY21&gt;=50,IF(Fran!EY21&lt;75,Fran!EY21," ")," "))</f>
        <v xml:space="preserve"> </v>
      </c>
      <c r="AM36" s="177" t="str">
        <f>IF(ISBLANK(Fran!FC21)," ",IF(Fran!FC21&gt;=50,IF(Fran!FC21&lt;75,Fran!FC21," ")," "))</f>
        <v xml:space="preserve"> </v>
      </c>
      <c r="AN36" s="177" t="str">
        <f>IF(ISBLANK(Fran!FJ21)," ",IF(Fran!FJ21&gt;=50,IF(Fran!FJ21&lt;75,Fran!FJ21," ")," "))</f>
        <v xml:space="preserve"> </v>
      </c>
      <c r="AO36" s="177" t="str">
        <f>IF(ISBLANK(Fran!FN21)," ",IF(Fran!FN21&gt;=50,IF(Fran!FN21&lt;75,Fran!FN21," ")," "))</f>
        <v xml:space="preserve"> </v>
      </c>
      <c r="AP36" s="177" t="str">
        <f>IF(ISBLANK(Fran!FR21)," ",IF(Fran!FR21&gt;=50,IF(Fran!FR21&lt;75,Fran!FR21," ")," "))</f>
        <v xml:space="preserve"> </v>
      </c>
      <c r="AQ36" s="177" t="str">
        <f>IF(ISBLANK(Fran!FV21)," ",IF(Fran!FV21&gt;=50,IF(Fran!FV21&lt;75,Fran!FV21," ")," "))</f>
        <v xml:space="preserve"> </v>
      </c>
      <c r="AR36" s="177" t="str">
        <f>IF(ISBLANK(Fran!FZ21)," ",IF(Fran!FZ21&gt;=50,IF(Fran!FZ21&lt;75,Fran!FZ21," ")," "))</f>
        <v xml:space="preserve"> </v>
      </c>
      <c r="AS36" s="177" t="str">
        <f>IF(ISBLANK(Fran!GG21)," ",IF(Fran!GG21&gt;=50,IF(Fran!GG21&lt;75,Fran!GG21," ")," "))</f>
        <v xml:space="preserve"> </v>
      </c>
      <c r="AT36" s="177" t="str">
        <f>IF(ISBLANK(Fran!GK21)," ",IF(Fran!GK21&gt;=50,IF(Fran!GK21&lt;75,Fran!GK21," ")," "))</f>
        <v xml:space="preserve"> </v>
      </c>
      <c r="AU36" s="177" t="str">
        <f>IF(ISBLANK(Fran!GO21)," ",IF(Fran!GO21&gt;=50,IF(Fran!GO21&lt;75,Fran!GO21," ")," "))</f>
        <v xml:space="preserve"> </v>
      </c>
      <c r="AV36" s="177" t="str">
        <f>IF(ISBLANK(Fran!GS21)," ",IF(Fran!GS21&gt;=50,IF(Fran!GS21&lt;75,Fran!GS21," ")," "))</f>
        <v xml:space="preserve"> </v>
      </c>
      <c r="AW36" s="177" t="str">
        <f>IF(ISBLANK(Fran!GW21)," ",IF(Fran!GW21&gt;=50,IF(Fran!GW21&lt;75,Fran!GW21," ")," "))</f>
        <v xml:space="preserve"> </v>
      </c>
      <c r="AX36" s="177" t="str">
        <f>IF(ISBLANK(Fran!HD21)," ",IF(Fran!HD21&gt;=50,IF(Fran!HD21&lt;75,Fran!HD21," ")," "))</f>
        <v xml:space="preserve"> </v>
      </c>
      <c r="AY36" s="177" t="str">
        <f>IF(ISBLANK(Fran!HH21)," ",IF(Fran!HH21&gt;=50,IF(Fran!HH21&lt;75,Fran!HH21," ")," "))</f>
        <v xml:space="preserve"> </v>
      </c>
      <c r="AZ36" s="177" t="str">
        <f>IF(ISBLANK(Fran!HL21)," ",IF(Fran!HL21&gt;=50,IF(Fran!HL21&lt;75,Fran!HL21," ")," "))</f>
        <v xml:space="preserve"> </v>
      </c>
      <c r="BA36" s="177" t="str">
        <f>IF(ISBLANK(Fran!HP21)," ",IF(Fran!HP21&gt;=50,IF(Fran!HP21&lt;75,Fran!HP21," ")," "))</f>
        <v xml:space="preserve"> </v>
      </c>
      <c r="BB36" s="177" t="str">
        <f>IF(ISBLANK(Fran!HT21)," ",IF(Fran!HT21&gt;=50,IF(Fran!HT21&lt;75,Fran!HT21," ")," "))</f>
        <v xml:space="preserve"> </v>
      </c>
      <c r="BC36" s="177" t="str">
        <f>IF(ISBLANK(Fran!IA21)," ",IF(Fran!IA21&gt;=50,IF(Fran!IA21&lt;75,Fran!IA21," ")," "))</f>
        <v xml:space="preserve"> </v>
      </c>
      <c r="BD36" s="177" t="str">
        <f>IF(ISBLANK(Fran!IE21)," ",IF(Fran!IE21&gt;=50,IF(Fran!IE21&lt;75,Fran!IE21," ")," "))</f>
        <v xml:space="preserve"> </v>
      </c>
      <c r="BE36" s="177" t="str">
        <f>IF(ISBLANK(Fran!II21)," ",IF(Fran!II21&gt;=50,IF(Fran!II21&lt;75,Fran!II21," ")," "))</f>
        <v xml:space="preserve"> </v>
      </c>
      <c r="BF36" s="177" t="str">
        <f>IF(ISBLANK(Fran!IM21)," ",IF(Fran!IM21&gt;=50,IF(Fran!IM21&lt;75,Fran!IM21," ")," "))</f>
        <v xml:space="preserve"> </v>
      </c>
      <c r="BG36" s="177" t="str">
        <f>IF(ISBLANK(Fran!IQ21)," ",IF(Fran!IQ21&gt;=50,IF(Fran!IQ21&lt;75,Fran!IQ21," ")," "))</f>
        <v xml:space="preserve"> </v>
      </c>
      <c r="BH36" s="177" t="str">
        <f>IF(ISBLANK(Fran!IX21)," ",IF(Fran!IX21&gt;=50,IF(Fran!IX21&lt;75,Fran!IX21," ")," "))</f>
        <v xml:space="preserve"> </v>
      </c>
      <c r="BI36" s="270"/>
      <c r="BJ36" s="271"/>
      <c r="BK36" s="177" t="str">
        <f>IF(ISBLANK(Fran!JB21)," ",IF(Fran!JB21&gt;=50,IF(Fran!JB21&lt;75,Fran!JB21," ")," "))</f>
        <v xml:space="preserve"> </v>
      </c>
      <c r="BL36" s="177" t="str">
        <f>IF(ISBLANK(Fran!JF21)," ",IF(Fran!JF21&gt;=50,IF(Fran!JF21&lt;75,Fran!JF21," ")," "))</f>
        <v xml:space="preserve"> </v>
      </c>
      <c r="BM36" s="177" t="str">
        <f>IF(ISBLANK(Fran!JJ21)," ",IF(Fran!JJ21&gt;=50,IF(Fran!JJ21&lt;75,Fran!JJ21," ")," "))</f>
        <v xml:space="preserve"> </v>
      </c>
      <c r="BN36" s="177" t="str">
        <f>IF(ISBLANK(Fran!JN21)," ",IF(Fran!JN21&gt;=50,IF(Fran!JN21&lt;75,Fran!JN21," ")," "))</f>
        <v xml:space="preserve"> </v>
      </c>
      <c r="BO36" s="177" t="str">
        <f>IF(ISBLANK(Fran!JU21)," ",IF(Fran!JU21&gt;=50,IF(Fran!JU21&lt;75,Fran!JU21," ")," "))</f>
        <v xml:space="preserve"> </v>
      </c>
      <c r="BP36" s="177" t="str">
        <f>IF(ISBLANK(Fran!JY21)," ",IF(Fran!JY21&gt;=50,IF(Fran!JY21&lt;75,Fran!JY21," ")," "))</f>
        <v xml:space="preserve"> </v>
      </c>
      <c r="BQ36" s="177" t="str">
        <f>IF(ISBLANK(Fran!KC21)," ",IF(Fran!KC21&gt;=50,IF(Fran!KC21&lt;75,Fran!KC21," ")," "))</f>
        <v xml:space="preserve"> </v>
      </c>
      <c r="BR36" s="177" t="str">
        <f>IF(ISBLANK(Fran!KG21)," ",IF(Fran!KG21&gt;=50,IF(Fran!KG21&lt;75,Fran!KG21," ")," "))</f>
        <v xml:space="preserve"> </v>
      </c>
      <c r="BS36" s="177" t="str">
        <f>IF(ISBLANK(Fran!KK21)," ",IF(Fran!KK21&gt;=50,IF(Fran!KK21&lt;75,Fran!KK21," ")," "))</f>
        <v xml:space="preserve"> </v>
      </c>
      <c r="BT36" s="177" t="str">
        <f>IF(ISBLANK(Fran!KR21)," ",IF(Fran!KR21&gt;=50,IF(Fran!KR21&lt;75,Fran!KR21," ")," "))</f>
        <v xml:space="preserve"> </v>
      </c>
      <c r="BU36" s="177" t="str">
        <f>IF(ISBLANK(Fran!KV21)," ",IF(Fran!KV21&gt;=50,IF(Fran!KV21&lt;75,Fran!KV21," ")," "))</f>
        <v xml:space="preserve"> </v>
      </c>
      <c r="BV36" s="177" t="str">
        <f>IF(ISBLANK(Fran!KZ21)," ",IF(Fran!KZ21&gt;=50,IF(Fran!KZ21&lt;75,Fran!KZ21," ")," "))</f>
        <v xml:space="preserve"> </v>
      </c>
      <c r="BW36" s="177" t="str">
        <f>IF(ISBLANK(Fran!LD21)," ",IF(Fran!LD21&gt;=50,IF(Fran!LD21&lt;75,Fran!LD21," ")," "))</f>
        <v xml:space="preserve"> </v>
      </c>
      <c r="BX36" s="177" t="str">
        <f>IF(ISBLANK(Fran!LH21)," ",IF(Fran!LH21&gt;=50,IF(Fran!LH21&lt;75,Fran!LH21," ")," "))</f>
        <v xml:space="preserve"> </v>
      </c>
      <c r="BY36" s="177" t="str">
        <f>IF(ISBLANK(Fran!LO21)," ",IF(Fran!LO21&gt;=50,IF(Fran!LO21&lt;75,Fran!LO21," ")," "))</f>
        <v xml:space="preserve"> </v>
      </c>
    </row>
    <row r="37" spans="1:77" ht="20.100000000000001" hidden="1" customHeight="1" thickBot="1">
      <c r="A37" s="272"/>
      <c r="B37" s="273"/>
      <c r="C37" s="179" t="str">
        <f>IF(ISBLANK(Fran!E21)," ",IF(Fran!E21&lt;50,Fran!E21," "))</f>
        <v xml:space="preserve"> </v>
      </c>
      <c r="D37" s="179" t="str">
        <f>IF(ISBLANK(Fran!I21)," ",IF(Fran!I21&lt;50,Fran!I21," "))</f>
        <v xml:space="preserve"> </v>
      </c>
      <c r="E37" s="179" t="str">
        <f>IF(ISBLANK(Fran!M21)," ",IF(Fran!M21&lt;50,Fran!M21," "))</f>
        <v xml:space="preserve"> </v>
      </c>
      <c r="F37" s="179" t="str">
        <f>IF(ISBLANK(Fran!Q21)," ",IF(Fran!Q21&lt;50,Fran!Q21," "))</f>
        <v xml:space="preserve"> </v>
      </c>
      <c r="G37" s="179" t="str">
        <f>IF(ISBLANK(Fran!U21)," ",IF(Fran!U21&lt;50,Fran!U21," "))</f>
        <v xml:space="preserve"> </v>
      </c>
      <c r="H37" s="179" t="str">
        <f>IF(ISBLANK(Fran!AB21)," ",IF(Fran!AB21&lt;50,Fran!AB21," "))</f>
        <v xml:space="preserve"> </v>
      </c>
      <c r="I37" s="179" t="str">
        <f>IF(ISBLANK(Fran!AF21)," ",IF(Fran!AF21&lt;50,Fran!AF21," "))</f>
        <v xml:space="preserve"> </v>
      </c>
      <c r="J37" s="179" t="str">
        <f>IF(ISBLANK(Fran!AJ21)," ",IF(Fran!AJ21&lt;50,Fran!AJ21," "))</f>
        <v xml:space="preserve"> </v>
      </c>
      <c r="K37" s="179" t="str">
        <f>IF(ISBLANK(Fran!AN21)," ",IF(Fran!AN21&lt;50,Fran!AN21," "))</f>
        <v xml:space="preserve"> </v>
      </c>
      <c r="L37" s="179" t="str">
        <f>IF(ISBLANK(Fran!AR21)," ",IF(Fran!AR21&lt;50,Fran!AR21," "))</f>
        <v xml:space="preserve"> </v>
      </c>
      <c r="M37" s="179" t="str">
        <f>IF(ISBLANK(Fran!AY21)," ",IF(Fran!AY21&lt;50,Fran!AY21," "))</f>
        <v xml:space="preserve"> </v>
      </c>
      <c r="N37" s="179" t="str">
        <f>IF(ISBLANK(Fran!BC21)," ",IF(Fran!BC21&lt;50,Fran!BC21," "))</f>
        <v xml:space="preserve"> </v>
      </c>
      <c r="O37" s="179" t="str">
        <f>IF(ISBLANK(Fran!BG21)," ",IF(Fran!BG21&lt;50,Fran!BG21," "))</f>
        <v xml:space="preserve"> </v>
      </c>
      <c r="P37" s="179" t="str">
        <f>IF(ISBLANK(Fran!BK21)," ",IF(Fran!BK21&lt;50,Fran!BK21," "))</f>
        <v xml:space="preserve"> </v>
      </c>
      <c r="Q37" s="179" t="str">
        <f>IF(ISBLANK(Fran!BO21)," ",IF(Fran!BO21&lt;50,Fran!BO21," "))</f>
        <v xml:space="preserve"> </v>
      </c>
      <c r="R37" s="179" t="str">
        <f>IF(ISBLANK(Fran!BV21)," ",IF(Fran!BV21&lt;50,Fran!BV21," "))</f>
        <v xml:space="preserve"> </v>
      </c>
      <c r="S37" s="179" t="str">
        <f>IF(ISBLANK(Fran!BZ21)," ",IF(Fran!BZ21&lt;50,Fran!BZ21," "))</f>
        <v xml:space="preserve"> </v>
      </c>
      <c r="T37" s="179" t="str">
        <f>IF(ISBLANK(Fran!CD21)," ",IF(Fran!CD21&lt;50,Fran!CD21," "))</f>
        <v xml:space="preserve"> </v>
      </c>
      <c r="U37" s="179" t="str">
        <f>IF(ISBLANK(Fran!CH21)," ",IF(Fran!CH21&lt;50,Fran!CH21," "))</f>
        <v xml:space="preserve"> </v>
      </c>
      <c r="V37" s="179" t="str">
        <f>IF(ISBLANK(Fran!CL21)," ",IF(Fran!CL21&lt;50,Fran!CL21," "))</f>
        <v xml:space="preserve"> </v>
      </c>
      <c r="W37" s="179" t="str">
        <f>IF(ISBLANK(Fran!CS21)," ",IF(Fran!CS21&lt;50,Fran!CS21," "))</f>
        <v xml:space="preserve"> </v>
      </c>
      <c r="X37" s="179" t="str">
        <f>IF(ISBLANK(Fran!CW21)," ",IF(Fran!CW21&lt;50,Fran!CW21," "))</f>
        <v xml:space="preserve"> </v>
      </c>
      <c r="Y37" s="179" t="str">
        <f>IF(ISBLANK(Fran!DA21)," ",IF(Fran!DA21&lt;50,Fran!DA21," "))</f>
        <v xml:space="preserve"> </v>
      </c>
      <c r="Z37" s="179" t="str">
        <f>IF(ISBLANK(Fran!DE21)," ",IF(Fran!DE21&lt;50,Fran!DE21," "))</f>
        <v xml:space="preserve"> </v>
      </c>
      <c r="AA37" s="179" t="str">
        <f>IF(ISBLANK(Fran!DI21)," ",IF(Fran!DI21&lt;50,Fran!DI21," "))</f>
        <v xml:space="preserve"> </v>
      </c>
      <c r="AB37" s="179" t="str">
        <f>IF(ISBLANK(Fran!DP21)," ",IF(Fran!DP21&lt;50,Fran!DP21," "))</f>
        <v xml:space="preserve"> </v>
      </c>
      <c r="AC37" s="179" t="str">
        <f>IF(ISBLANK(Fran!DT21)," ",IF(Fran!DT21&lt;50,Fran!DT21," "))</f>
        <v xml:space="preserve"> </v>
      </c>
      <c r="AD37" s="179" t="str">
        <f>IF(ISBLANK(Fran!DX21)," ",IF(Fran!DX21&lt;50,Fran!DX21," "))</f>
        <v xml:space="preserve"> </v>
      </c>
      <c r="AE37" s="272"/>
      <c r="AF37" s="273"/>
      <c r="AG37" s="179" t="str">
        <f>IF(ISBLANK(Fran!EB21)," ",IF(Fran!EB21&lt;50,Fran!EB21," "))</f>
        <v xml:space="preserve"> </v>
      </c>
      <c r="AH37" s="179" t="str">
        <f>IF(ISBLANK(Fran!EF21)," ",IF(Fran!EF21&lt;50,Fran!EF21," "))</f>
        <v xml:space="preserve"> </v>
      </c>
      <c r="AI37" s="179" t="str">
        <f>IF(ISBLANK(Fran!EM21)," ",IF(Fran!EM21&lt;50,Fran!EM21," "))</f>
        <v xml:space="preserve"> </v>
      </c>
      <c r="AJ37" s="179" t="str">
        <f>IF(ISBLANK(Fran!EQ21)," ",IF(Fran!EQ21&lt;50,Fran!EQ21," "))</f>
        <v xml:space="preserve"> </v>
      </c>
      <c r="AK37" s="179" t="str">
        <f>IF(ISBLANK(Fran!EU21)," ",IF(Fran!EU21&lt;50,Fran!EU21," "))</f>
        <v xml:space="preserve"> </v>
      </c>
      <c r="AL37" s="179" t="str">
        <f>IF(ISBLANK(Fran!EY21)," ",IF(Fran!EY21&lt;50,Fran!EY21," "))</f>
        <v xml:space="preserve"> </v>
      </c>
      <c r="AM37" s="179" t="str">
        <f>IF(ISBLANK(Fran!FC21)," ",IF(Fran!FC21&lt;50,Fran!FC21," "))</f>
        <v xml:space="preserve"> </v>
      </c>
      <c r="AN37" s="179" t="str">
        <f>IF(ISBLANK(Fran!FJ21)," ",IF(Fran!FJ21&lt;50,Fran!FJ21," "))</f>
        <v xml:space="preserve"> </v>
      </c>
      <c r="AO37" s="179" t="str">
        <f>IF(ISBLANK(Fran!FN21)," ",IF(Fran!FN21&lt;50,Fran!FN21," "))</f>
        <v xml:space="preserve"> </v>
      </c>
      <c r="AP37" s="179" t="str">
        <f>IF(ISBLANK(Fran!FR21)," ",IF(Fran!FR21&lt;50,Fran!FR21," "))</f>
        <v xml:space="preserve"> </v>
      </c>
      <c r="AQ37" s="179" t="str">
        <f>IF(ISBLANK(Fran!FV21)," ",IF(Fran!FV21&lt;50,Fran!FV21," "))</f>
        <v xml:space="preserve"> </v>
      </c>
      <c r="AR37" s="179" t="str">
        <f>IF(ISBLANK(Fran!FZ21)," ",IF(Fran!FZ21&lt;50,Fran!FZ21," "))</f>
        <v xml:space="preserve"> </v>
      </c>
      <c r="AS37" s="179" t="str">
        <f>IF(ISBLANK(Fran!GG21)," ",IF(Fran!GG21&lt;50,Fran!GG21," "))</f>
        <v xml:space="preserve"> </v>
      </c>
      <c r="AT37" s="179" t="str">
        <f>IF(ISBLANK(Fran!GK21)," ",IF(Fran!GK21&lt;50,Fran!GK21," "))</f>
        <v xml:space="preserve"> </v>
      </c>
      <c r="AU37" s="179" t="str">
        <f>IF(ISBLANK(Fran!GO21)," ",IF(Fran!GO21&lt;50,Fran!GO21," "))</f>
        <v xml:space="preserve"> </v>
      </c>
      <c r="AV37" s="179" t="str">
        <f>IF(ISBLANK(Fran!GS21)," ",IF(Fran!GS21&lt;50,Fran!GS21," "))</f>
        <v xml:space="preserve"> </v>
      </c>
      <c r="AW37" s="179" t="str">
        <f>IF(ISBLANK(Fran!GW21)," ",IF(Fran!GW21&lt;50,Fran!GW21," "))</f>
        <v xml:space="preserve"> </v>
      </c>
      <c r="AX37" s="179" t="str">
        <f>IF(ISBLANK(Fran!HD21)," ",IF(Fran!HD21&lt;50,Fran!HD21," "))</f>
        <v xml:space="preserve"> </v>
      </c>
      <c r="AY37" s="179" t="str">
        <f>IF(ISBLANK(Fran!HH21)," ",IF(Fran!HH21&lt;50,Fran!HH21," "))</f>
        <v xml:space="preserve"> </v>
      </c>
      <c r="AZ37" s="179" t="str">
        <f>IF(ISBLANK(Fran!HL21)," ",IF(Fran!HL21&lt;50,Fran!HL21," "))</f>
        <v xml:space="preserve"> </v>
      </c>
      <c r="BA37" s="179" t="str">
        <f>IF(ISBLANK(Fran!HP21)," ",IF(Fran!HP21&lt;50,Fran!HP21," "))</f>
        <v xml:space="preserve"> </v>
      </c>
      <c r="BB37" s="179" t="str">
        <f>IF(ISBLANK(Fran!HT21)," ",IF(Fran!HT21&lt;50,Fran!HT21," "))</f>
        <v xml:space="preserve"> </v>
      </c>
      <c r="BC37" s="179" t="str">
        <f>IF(ISBLANK(Fran!IA21)," ",IF(Fran!IA21&lt;50,Fran!IA21," "))</f>
        <v xml:space="preserve"> </v>
      </c>
      <c r="BD37" s="179" t="str">
        <f>IF(ISBLANK(Fran!IE21)," ",IF(Fran!IE21&lt;50,Fran!IE21," "))</f>
        <v xml:space="preserve"> </v>
      </c>
      <c r="BE37" s="179" t="str">
        <f>IF(ISBLANK(Fran!II21)," ",IF(Fran!II21&lt;50,Fran!II21," "))</f>
        <v xml:space="preserve"> </v>
      </c>
      <c r="BF37" s="179" t="str">
        <f>IF(ISBLANK(Fran!IM21)," ",IF(Fran!IM21&lt;50,Fran!IM21," "))</f>
        <v xml:space="preserve"> </v>
      </c>
      <c r="BG37" s="179" t="str">
        <f>IF(ISBLANK(Fran!IQ21)," ",IF(Fran!IQ21&lt;50,Fran!IQ21," "))</f>
        <v xml:space="preserve"> </v>
      </c>
      <c r="BH37" s="179" t="str">
        <f>IF(ISBLANK(Fran!IX21)," ",IF(Fran!IX21&lt;50,Fran!IX21," "))</f>
        <v xml:space="preserve"> </v>
      </c>
      <c r="BI37" s="272"/>
      <c r="BJ37" s="273"/>
      <c r="BK37" s="179" t="str">
        <f>IF(ISBLANK(Fran!JB21)," ",IF(Fran!JB21&lt;50,Fran!JB21," "))</f>
        <v xml:space="preserve"> </v>
      </c>
      <c r="BL37" s="179" t="str">
        <f>IF(ISBLANK(Fran!JF21)," ",IF(Fran!JF21&lt;50,Fran!JF21," "))</f>
        <v xml:space="preserve"> </v>
      </c>
      <c r="BM37" s="179" t="str">
        <f>IF(ISBLANK(Fran!JJ21)," ",IF(Fran!JJ21&lt;50,Fran!JJ21," "))</f>
        <v xml:space="preserve"> </v>
      </c>
      <c r="BN37" s="179" t="str">
        <f>IF(ISBLANK(Fran!JN21)," ",IF(Fran!JN21&lt;50,Fran!JN21," "))</f>
        <v xml:space="preserve"> </v>
      </c>
      <c r="BO37" s="179" t="str">
        <f>IF(ISBLANK(Fran!JU21)," ",IF(Fran!JU21&lt;50,Fran!JU21," "))</f>
        <v xml:space="preserve"> </v>
      </c>
      <c r="BP37" s="179" t="str">
        <f>IF(ISBLANK(Fran!JY21)," ",IF(Fran!JY21&lt;50,Fran!JY21," "))</f>
        <v xml:space="preserve"> </v>
      </c>
      <c r="BQ37" s="179" t="str">
        <f>IF(ISBLANK(Fran!KC21)," ",IF(Fran!KC21&lt;50,Fran!KC21," "))</f>
        <v xml:space="preserve"> </v>
      </c>
      <c r="BR37" s="179" t="str">
        <f>IF(ISBLANK(Fran!KG21)," ",IF(Fran!KG21&lt;50,Fran!KG21," "))</f>
        <v xml:space="preserve"> </v>
      </c>
      <c r="BS37" s="179" t="str">
        <f>IF(ISBLANK(Fran!KK21)," ",IF(Fran!KK21&lt;50,Fran!KK21," "))</f>
        <v xml:space="preserve"> </v>
      </c>
      <c r="BT37" s="179" t="str">
        <f>IF(ISBLANK(Fran!KR21)," ",IF(Fran!KR21&lt;50,Fran!KR21," "))</f>
        <v xml:space="preserve"> </v>
      </c>
      <c r="BU37" s="179" t="str">
        <f>IF(ISBLANK(Fran!KV21)," ",IF(Fran!KV21&lt;50,Fran!KV21," "))</f>
        <v xml:space="preserve"> </v>
      </c>
      <c r="BV37" s="179" t="str">
        <f>IF(ISBLANK(Fran!KZ21)," ",IF(Fran!KZ21&lt;50,Fran!KZ21," "))</f>
        <v xml:space="preserve"> </v>
      </c>
      <c r="BW37" s="179" t="str">
        <f>IF(ISBLANK(Fran!LD21)," ",IF(Fran!LD21&lt;50,Fran!LD21," "))</f>
        <v xml:space="preserve"> </v>
      </c>
      <c r="BX37" s="179" t="str">
        <f>IF(ISBLANK(Fran!LH21)," ",IF(Fran!LH21&lt;50,Fran!LH21," "))</f>
        <v xml:space="preserve"> </v>
      </c>
      <c r="BY37" s="179" t="str">
        <f>IF(ISBLANK(Fran!LO21)," ",IF(Fran!LO21&lt;50,Fran!LO21," "))</f>
        <v xml:space="preserve"> </v>
      </c>
    </row>
    <row r="38" spans="1:77" ht="20.100000000000001" hidden="1" customHeight="1">
      <c r="A38" s="268" t="str">
        <f>LEFT(Fran!$A20,1)&amp;LEFT(Fran!$B20,1)</f>
        <v/>
      </c>
      <c r="B38" s="269"/>
      <c r="C38" s="175" t="str">
        <f>IF(ISBLANK(Fran!E20)," ",IF(Fran!E20&gt;=75,Fran!E20," "))</f>
        <v/>
      </c>
      <c r="D38" s="175" t="str">
        <f>IF(ISBLANK(Fran!I20)," ",IF(Fran!I20&gt;=75,Fran!I20," "))</f>
        <v/>
      </c>
      <c r="E38" s="175" t="str">
        <f>IF(ISBLANK(Fran!M20)," ",IF(Fran!M20&gt;=75,Fran!M20," "))</f>
        <v/>
      </c>
      <c r="F38" s="175" t="str">
        <f>IF(ISBLANK(Fran!Q20)," ",IF(Fran!Q20&gt;=75,Fran!Q20," "))</f>
        <v/>
      </c>
      <c r="G38" s="175" t="str">
        <f>IF(ISBLANK(Fran!U20)," ",IF(Fran!U20&gt;=75,Fran!U20," "))</f>
        <v/>
      </c>
      <c r="H38" s="175" t="str">
        <f>IF(ISBLANK(Fran!AB20)," ",IF(Fran!AB20&gt;=75,Fran!AB20," "))</f>
        <v/>
      </c>
      <c r="I38" s="175" t="str">
        <f>IF(ISBLANK(Fran!AF20)," ",IF(Fran!AF20&gt;=75,Fran!AF20," "))</f>
        <v/>
      </c>
      <c r="J38" s="175" t="str">
        <f>IF(ISBLANK(Fran!AJ20)," ",IF(Fran!AJ20&gt;=75,Fran!AJ20," "))</f>
        <v/>
      </c>
      <c r="K38" s="175" t="str">
        <f>IF(ISBLANK(Fran!AN20)," ",IF(Fran!AN20&gt;=75,Fran!AN20," "))</f>
        <v/>
      </c>
      <c r="L38" s="175" t="str">
        <f>IF(ISBLANK(Fran!AR20)," ",IF(Fran!AR20&gt;=75,Fran!AR20," "))</f>
        <v/>
      </c>
      <c r="M38" s="175" t="str">
        <f>IF(ISBLANK(Fran!AY20)," ",IF(Fran!AY20&gt;=75,Fran!AY20," "))</f>
        <v/>
      </c>
      <c r="N38" s="175" t="str">
        <f>IF(ISBLANK(Fran!BC20)," ",IF(Fran!BC20&gt;=75,Fran!BC20," "))</f>
        <v/>
      </c>
      <c r="O38" s="175" t="str">
        <f>IF(ISBLANK(Fran!BG20)," ",IF(Fran!BG20&gt;=75,Fran!BG20," "))</f>
        <v/>
      </c>
      <c r="P38" s="175" t="str">
        <f>IF(ISBLANK(Fran!BK20)," ",IF(Fran!BK20&gt;=75,Fran!BK20," "))</f>
        <v/>
      </c>
      <c r="Q38" s="175" t="str">
        <f>IF(ISBLANK(Fran!BO20)," ",IF(Fran!BO20&gt;=75,Fran!BO20," "))</f>
        <v/>
      </c>
      <c r="R38" s="175" t="str">
        <f>IF(ISBLANK(Fran!BV20)," ",IF(Fran!BV20&gt;=75,Fran!BV20," "))</f>
        <v/>
      </c>
      <c r="S38" s="175" t="str">
        <f>IF(ISBLANK(Fran!BZ20)," ",IF(Fran!BZ20&gt;=75,Fran!BZ20," "))</f>
        <v/>
      </c>
      <c r="T38" s="175" t="str">
        <f>IF(ISBLANK(Fran!CD20)," ",IF(Fran!CD20&gt;=75,Fran!CD20," "))</f>
        <v/>
      </c>
      <c r="U38" s="175" t="str">
        <f>IF(ISBLANK(Fran!CH20)," ",IF(Fran!CH20&gt;=75,Fran!CH20," "))</f>
        <v/>
      </c>
      <c r="V38" s="175" t="str">
        <f>IF(ISBLANK(Fran!CL20)," ",IF(Fran!CL20&gt;=75,Fran!CL20," "))</f>
        <v/>
      </c>
      <c r="W38" s="175" t="str">
        <f>IF(ISBLANK(Fran!CS20)," ",IF(Fran!CS20&gt;=75,Fran!CS20," "))</f>
        <v/>
      </c>
      <c r="X38" s="175" t="str">
        <f>IF(ISBLANK(Fran!CW20)," ",IF(Fran!CW20&gt;=75,Fran!CW20," "))</f>
        <v/>
      </c>
      <c r="Y38" s="175" t="str">
        <f>IF(ISBLANK(Fran!DA20)," ",IF(Fran!DA20&gt;=75,Fran!DA20," "))</f>
        <v/>
      </c>
      <c r="Z38" s="175" t="str">
        <f>IF(ISBLANK(Fran!DE20)," ",IF(Fran!DE20&gt;=75,Fran!DE20," "))</f>
        <v/>
      </c>
      <c r="AA38" s="175" t="str">
        <f>IF(ISBLANK(Fran!DI20)," ",IF(Fran!DI20&gt;=75,Fran!DI20," "))</f>
        <v/>
      </c>
      <c r="AB38" s="175" t="str">
        <f>IF(ISBLANK(Fran!DP20)," ",IF(Fran!DP20&gt;=75,Fran!DP20," "))</f>
        <v/>
      </c>
      <c r="AC38" s="175" t="str">
        <f>IF(ISBLANK(Fran!DT20)," ",IF(Fran!DT20&gt;=75,Fran!DT20," "))</f>
        <v/>
      </c>
      <c r="AD38" s="175" t="str">
        <f>IF(ISBLANK(Fran!DX20)," ",IF(Fran!DX20&gt;=75,Fran!DX20," "))</f>
        <v/>
      </c>
      <c r="AE38" s="268" t="str">
        <f>LEFT(Fran!$A20,1)&amp;LEFT(Fran!$B20,1)</f>
        <v/>
      </c>
      <c r="AF38" s="269"/>
      <c r="AG38" s="175" t="str">
        <f>IF(ISBLANK(Fran!EB20)," ",IF(Fran!EB20&gt;=75,Fran!EB20," "))</f>
        <v/>
      </c>
      <c r="AH38" s="175" t="str">
        <f>IF(ISBLANK(Fran!EF20)," ",IF(Fran!EF20&gt;=75,Fran!EF20," "))</f>
        <v/>
      </c>
      <c r="AI38" s="175" t="str">
        <f>IF(ISBLANK(Fran!EM20)," ",IF(Fran!EM20&gt;=75,Fran!EM20," "))</f>
        <v/>
      </c>
      <c r="AJ38" s="175" t="str">
        <f>IF(ISBLANK(Fran!EQ20)," ",IF(Fran!EQ20&gt;=75,Fran!EQ20," "))</f>
        <v/>
      </c>
      <c r="AK38" s="175" t="str">
        <f>IF(ISBLANK(Fran!EU20)," ",IF(Fran!EU20&gt;=75,Fran!EU20," "))</f>
        <v/>
      </c>
      <c r="AL38" s="175" t="str">
        <f>IF(ISBLANK(Fran!EY20)," ",IF(Fran!EY20&gt;=75,Fran!EY20," "))</f>
        <v/>
      </c>
      <c r="AM38" s="175" t="str">
        <f>IF(ISBLANK(Fran!FC20)," ",IF(Fran!FC20&gt;=75,Fran!FC20," "))</f>
        <v/>
      </c>
      <c r="AN38" s="175" t="str">
        <f>IF(ISBLANK(Fran!FJ20)," ",IF(Fran!FJ20&gt;=75,Fran!FJ20," "))</f>
        <v/>
      </c>
      <c r="AO38" s="175" t="str">
        <f>IF(ISBLANK(Fran!FN20)," ",IF(Fran!FN20&gt;=75,Fran!FN20," "))</f>
        <v/>
      </c>
      <c r="AP38" s="175" t="str">
        <f>IF(ISBLANK(Fran!FR20)," ",IF(Fran!FR20&gt;=75,Fran!FR20," "))</f>
        <v/>
      </c>
      <c r="AQ38" s="175" t="str">
        <f>IF(ISBLANK(Fran!FV20)," ",IF(Fran!FV20&gt;=75,Fran!FV20," "))</f>
        <v/>
      </c>
      <c r="AR38" s="175" t="str">
        <f>IF(ISBLANK(Fran!FZ20)," ",IF(Fran!FZ20&gt;=75,Fran!FZ20," "))</f>
        <v/>
      </c>
      <c r="AS38" s="175" t="str">
        <f>IF(ISBLANK(Fran!GG20)," ",IF(Fran!GG20&gt;=75,Fran!GG20," "))</f>
        <v/>
      </c>
      <c r="AT38" s="175" t="str">
        <f>IF(ISBLANK(Fran!GK20)," ",IF(Fran!GK20&gt;=75,Fran!GK20," "))</f>
        <v/>
      </c>
      <c r="AU38" s="175" t="str">
        <f>IF(ISBLANK(Fran!GO20)," ",IF(Fran!GO20&gt;=75,Fran!GO20," "))</f>
        <v/>
      </c>
      <c r="AV38" s="175" t="str">
        <f>IF(ISBLANK(Fran!GS20)," ",IF(Fran!GS20&gt;=75,Fran!GS20," "))</f>
        <v/>
      </c>
      <c r="AW38" s="175" t="str">
        <f>IF(ISBLANK(Fran!GW20)," ",IF(Fran!GW20&gt;=75,Fran!GW20," "))</f>
        <v/>
      </c>
      <c r="AX38" s="175" t="str">
        <f>IF(ISBLANK(Fran!HD20)," ",IF(Fran!HD20&gt;=75,Fran!HD20," "))</f>
        <v/>
      </c>
      <c r="AY38" s="175" t="str">
        <f>IF(ISBLANK(Fran!HH20)," ",IF(Fran!HH20&gt;=75,Fran!HH20," "))</f>
        <v/>
      </c>
      <c r="AZ38" s="175" t="str">
        <f>IF(ISBLANK(Fran!HL20)," ",IF(Fran!HL20&gt;=75,Fran!HL20," "))</f>
        <v/>
      </c>
      <c r="BA38" s="175" t="str">
        <f>IF(ISBLANK(Fran!HP20)," ",IF(Fran!HP20&gt;=75,Fran!HP20," "))</f>
        <v/>
      </c>
      <c r="BB38" s="175" t="str">
        <f>IF(ISBLANK(Fran!HT20)," ",IF(Fran!HT20&gt;=75,Fran!HT20," "))</f>
        <v/>
      </c>
      <c r="BC38" s="175" t="str">
        <f>IF(ISBLANK(Fran!IA20)," ",IF(Fran!IA20&gt;=75,Fran!IA20," "))</f>
        <v/>
      </c>
      <c r="BD38" s="175" t="str">
        <f>IF(ISBLANK(Fran!IE20)," ",IF(Fran!IE20&gt;=75,Fran!IE20," "))</f>
        <v/>
      </c>
      <c r="BE38" s="175" t="str">
        <f>IF(ISBLANK(Fran!II20)," ",IF(Fran!II20&gt;=75,Fran!II20," "))</f>
        <v/>
      </c>
      <c r="BF38" s="175" t="str">
        <f>IF(ISBLANK(Fran!IM20)," ",IF(Fran!IM20&gt;=75,Fran!IM20," "))</f>
        <v/>
      </c>
      <c r="BG38" s="175" t="str">
        <f>IF(ISBLANK(Fran!IQ20)," ",IF(Fran!IQ20&gt;=75,Fran!IQ20," "))</f>
        <v/>
      </c>
      <c r="BH38" s="175" t="str">
        <f>IF(ISBLANK(Fran!IX20)," ",IF(Fran!IX20&gt;=75,Fran!IX20," "))</f>
        <v/>
      </c>
      <c r="BI38" s="268" t="str">
        <f>LEFT(Fran!$A20,1)&amp;LEFT(Fran!$B20,1)</f>
        <v/>
      </c>
      <c r="BJ38" s="269"/>
      <c r="BK38" s="175" t="str">
        <f>IF(ISBLANK(Fran!JB20)," ",IF(Fran!JB20&gt;=75,Fran!JB20," "))</f>
        <v/>
      </c>
      <c r="BL38" s="175" t="str">
        <f>IF(ISBLANK(Fran!JF20)," ",IF(Fran!JF20&gt;=75,Fran!JF20," "))</f>
        <v/>
      </c>
      <c r="BM38" s="175" t="str">
        <f>IF(ISBLANK(Fran!JJ20)," ",IF(Fran!JJ20&gt;=75,Fran!JJ20," "))</f>
        <v/>
      </c>
      <c r="BN38" s="175" t="str">
        <f>IF(ISBLANK(Fran!JN20)," ",IF(Fran!JN20&gt;=75,Fran!JN20," "))</f>
        <v/>
      </c>
      <c r="BO38" s="175" t="str">
        <f>IF(ISBLANK(Fran!JU20)," ",IF(Fran!JU20&gt;=75,Fran!JU20," "))</f>
        <v/>
      </c>
      <c r="BP38" s="175" t="str">
        <f>IF(ISBLANK(Fran!JY20)," ",IF(Fran!JY20&gt;=75,Fran!JY20," "))</f>
        <v/>
      </c>
      <c r="BQ38" s="175" t="str">
        <f>IF(ISBLANK(Fran!KC20)," ",IF(Fran!KC20&gt;=75,Fran!KC20," "))</f>
        <v/>
      </c>
      <c r="BR38" s="175" t="str">
        <f>IF(ISBLANK(Fran!KG20)," ",IF(Fran!KG20&gt;=75,Fran!KG20," "))</f>
        <v/>
      </c>
      <c r="BS38" s="175" t="str">
        <f>IF(ISBLANK(Fran!KK20)," ",IF(Fran!KK20&gt;=75,Fran!KK20," "))</f>
        <v/>
      </c>
      <c r="BT38" s="175" t="str">
        <f>IF(ISBLANK(Fran!KR20)," ",IF(Fran!KR20&gt;=75,Fran!KR20," "))</f>
        <v/>
      </c>
      <c r="BU38" s="175" t="str">
        <f>IF(ISBLANK(Fran!KV20)," ",IF(Fran!KV20&gt;=75,Fran!KV20," "))</f>
        <v/>
      </c>
      <c r="BV38" s="175" t="str">
        <f>IF(ISBLANK(Fran!KZ20)," ",IF(Fran!KZ20&gt;=75,Fran!KZ20," "))</f>
        <v/>
      </c>
      <c r="BW38" s="175" t="str">
        <f>IF(ISBLANK(Fran!LD20)," ",IF(Fran!LD20&gt;=75,Fran!LD20," "))</f>
        <v/>
      </c>
      <c r="BX38" s="175" t="str">
        <f>IF(ISBLANK(Fran!LH20)," ",IF(Fran!LH20&gt;=75,Fran!LH20," "))</f>
        <v/>
      </c>
      <c r="BY38" s="175" t="str">
        <f>IF(ISBLANK(Fran!LO20)," ",IF(Fran!LO20&gt;=75,Fran!LO20," "))</f>
        <v/>
      </c>
    </row>
    <row r="39" spans="1:77" ht="20.100000000000001" hidden="1" customHeight="1">
      <c r="A39" s="270"/>
      <c r="B39" s="271"/>
      <c r="C39" s="177" t="str">
        <f>IF(ISBLANK(Fran!E20)," ",IF(Fran!E20&gt;=50,IF(Fran!E20&lt;75,Fran!E20," ")," "))</f>
        <v xml:space="preserve"> </v>
      </c>
      <c r="D39" s="177" t="str">
        <f>IF(ISBLANK(Fran!I20)," ",IF(Fran!I20&gt;=50,IF(Fran!I20&lt;75,Fran!I20," ")," "))</f>
        <v xml:space="preserve"> </v>
      </c>
      <c r="E39" s="177" t="str">
        <f>IF(ISBLANK(Fran!M20)," ",IF(Fran!M20&gt;=50,IF(Fran!M20&lt;75,Fran!M20," ")," "))</f>
        <v xml:space="preserve"> </v>
      </c>
      <c r="F39" s="177" t="str">
        <f>IF(ISBLANK(Fran!Q20)," ",IF(Fran!Q20&gt;=50,IF(Fran!Q20&lt;75,Fran!Q20," ")," "))</f>
        <v xml:space="preserve"> </v>
      </c>
      <c r="G39" s="177" t="str">
        <f>IF(ISBLANK(Fran!U20)," ",IF(Fran!U20&gt;=50,IF(Fran!U20&lt;75,Fran!U20," ")," "))</f>
        <v xml:space="preserve"> </v>
      </c>
      <c r="H39" s="177" t="str">
        <f>IF(ISBLANK(Fran!AB20)," ",IF(Fran!AB20&gt;=50,IF(Fran!AB20&lt;75,Fran!AB20," ")," "))</f>
        <v xml:space="preserve"> </v>
      </c>
      <c r="I39" s="177" t="str">
        <f>IF(ISBLANK(Fran!AF20)," ",IF(Fran!AF20&gt;=50,IF(Fran!AF20&lt;75,Fran!AF20," ")," "))</f>
        <v xml:space="preserve"> </v>
      </c>
      <c r="J39" s="177" t="str">
        <f>IF(ISBLANK(Fran!AJ20)," ",IF(Fran!AJ20&gt;=50,IF(Fran!AJ20&lt;75,Fran!AJ20," ")," "))</f>
        <v xml:space="preserve"> </v>
      </c>
      <c r="K39" s="177" t="str">
        <f>IF(ISBLANK(Fran!AN20)," ",IF(Fran!AN20&gt;=50,IF(Fran!AN20&lt;75,Fran!AN20," ")," "))</f>
        <v xml:space="preserve"> </v>
      </c>
      <c r="L39" s="177" t="str">
        <f>IF(ISBLANK(Fran!AR20)," ",IF(Fran!AR20&gt;=50,IF(Fran!AR20&lt;75,Fran!AR20," ")," "))</f>
        <v xml:space="preserve"> </v>
      </c>
      <c r="M39" s="177" t="str">
        <f>IF(ISBLANK(Fran!AY20)," ",IF(Fran!AY20&gt;=50,IF(Fran!AY20&lt;75,Fran!AY20," ")," "))</f>
        <v xml:space="preserve"> </v>
      </c>
      <c r="N39" s="177" t="str">
        <f>IF(ISBLANK(Fran!BC20)," ",IF(Fran!BC20&gt;=50,IF(Fran!BC20&lt;75,Fran!BC20," ")," "))</f>
        <v xml:space="preserve"> </v>
      </c>
      <c r="O39" s="177" t="str">
        <f>IF(ISBLANK(Fran!BG20)," ",IF(Fran!BG20&gt;=50,IF(Fran!BG20&lt;75,Fran!BG20," ")," "))</f>
        <v xml:space="preserve"> </v>
      </c>
      <c r="P39" s="177" t="str">
        <f>IF(ISBLANK(Fran!BK20)," ",IF(Fran!BK20&gt;=50,IF(Fran!BK20&lt;75,Fran!BK20," ")," "))</f>
        <v xml:space="preserve"> </v>
      </c>
      <c r="Q39" s="177" t="str">
        <f>IF(ISBLANK(Fran!BO20)," ",IF(Fran!BO20&gt;=50,IF(Fran!BO20&lt;75,Fran!BO20," ")," "))</f>
        <v xml:space="preserve"> </v>
      </c>
      <c r="R39" s="177" t="str">
        <f>IF(ISBLANK(Fran!BV20)," ",IF(Fran!BV20&gt;=50,IF(Fran!BV20&lt;75,Fran!BV20," ")," "))</f>
        <v xml:space="preserve"> </v>
      </c>
      <c r="S39" s="177" t="str">
        <f>IF(ISBLANK(Fran!BZ20)," ",IF(Fran!BZ20&gt;=50,IF(Fran!BZ20&lt;75,Fran!BZ20," ")," "))</f>
        <v xml:space="preserve"> </v>
      </c>
      <c r="T39" s="177" t="str">
        <f>IF(ISBLANK(Fran!CD20)," ",IF(Fran!CD20&gt;=50,IF(Fran!CD20&lt;75,Fran!CD20," ")," "))</f>
        <v xml:space="preserve"> </v>
      </c>
      <c r="U39" s="177" t="str">
        <f>IF(ISBLANK(Fran!CH20)," ",IF(Fran!CH20&gt;=50,IF(Fran!CH20&lt;75,Fran!CH20," ")," "))</f>
        <v xml:space="preserve"> </v>
      </c>
      <c r="V39" s="177" t="str">
        <f>IF(ISBLANK(Fran!CL20)," ",IF(Fran!CL20&gt;=50,IF(Fran!CL20&lt;75,Fran!CL20," ")," "))</f>
        <v xml:space="preserve"> </v>
      </c>
      <c r="W39" s="177" t="str">
        <f>IF(ISBLANK(Fran!CS20)," ",IF(Fran!CS20&gt;=50,IF(Fran!CS20&lt;75,Fran!CS20," ")," "))</f>
        <v xml:space="preserve"> </v>
      </c>
      <c r="X39" s="177" t="str">
        <f>IF(ISBLANK(Fran!CW20)," ",IF(Fran!CW20&gt;=50,IF(Fran!CW20&lt;75,Fran!CW20," ")," "))</f>
        <v xml:space="preserve"> </v>
      </c>
      <c r="Y39" s="177" t="str">
        <f>IF(ISBLANK(Fran!DA20)," ",IF(Fran!DA20&gt;=50,IF(Fran!DA20&lt;75,Fran!DA20," ")," "))</f>
        <v xml:space="preserve"> </v>
      </c>
      <c r="Z39" s="177" t="str">
        <f>IF(ISBLANK(Fran!DE20)," ",IF(Fran!DE20&gt;=50,IF(Fran!DE20&lt;75,Fran!DE20," ")," "))</f>
        <v xml:space="preserve"> </v>
      </c>
      <c r="AA39" s="177" t="str">
        <f>IF(ISBLANK(Fran!DI20)," ",IF(Fran!DI20&gt;=50,IF(Fran!DI20&lt;75,Fran!DI20," ")," "))</f>
        <v xml:space="preserve"> </v>
      </c>
      <c r="AB39" s="177" t="str">
        <f>IF(ISBLANK(Fran!DP20)," ",IF(Fran!DP20&gt;=50,IF(Fran!DP20&lt;75,Fran!DP20," ")," "))</f>
        <v xml:space="preserve"> </v>
      </c>
      <c r="AC39" s="177" t="str">
        <f>IF(ISBLANK(Fran!DT20)," ",IF(Fran!DT20&gt;=50,IF(Fran!DT20&lt;75,Fran!DT20," ")," "))</f>
        <v xml:space="preserve"> </v>
      </c>
      <c r="AD39" s="177" t="str">
        <f>IF(ISBLANK(Fran!DX20)," ",IF(Fran!DX20&gt;=50,IF(Fran!DX20&lt;75,Fran!DX20," ")," "))</f>
        <v xml:space="preserve"> </v>
      </c>
      <c r="AE39" s="270"/>
      <c r="AF39" s="271"/>
      <c r="AG39" s="177" t="str">
        <f>IF(ISBLANK(Fran!EB20)," ",IF(Fran!EB20&gt;=50,IF(Fran!EB20&lt;75,Fran!EB20," ")," "))</f>
        <v xml:space="preserve"> </v>
      </c>
      <c r="AH39" s="177" t="str">
        <f>IF(ISBLANK(Fran!EF20)," ",IF(Fran!EF20&gt;=50,IF(Fran!EF20&lt;75,Fran!EF20," ")," "))</f>
        <v xml:space="preserve"> </v>
      </c>
      <c r="AI39" s="177" t="str">
        <f>IF(ISBLANK(Fran!EM20)," ",IF(Fran!EM20&gt;=50,IF(Fran!EM20&lt;75,Fran!EM20," ")," "))</f>
        <v xml:space="preserve"> </v>
      </c>
      <c r="AJ39" s="177" t="str">
        <f>IF(ISBLANK(Fran!EQ20)," ",IF(Fran!EQ20&gt;=50,IF(Fran!EQ20&lt;75,Fran!EQ20," ")," "))</f>
        <v xml:space="preserve"> </v>
      </c>
      <c r="AK39" s="177" t="str">
        <f>IF(ISBLANK(Fran!EU20)," ",IF(Fran!EU20&gt;=50,IF(Fran!EU20&lt;75,Fran!EU20," ")," "))</f>
        <v xml:space="preserve"> </v>
      </c>
      <c r="AL39" s="177" t="str">
        <f>IF(ISBLANK(Fran!EY20)," ",IF(Fran!EY20&gt;=50,IF(Fran!EY20&lt;75,Fran!EY20," ")," "))</f>
        <v xml:space="preserve"> </v>
      </c>
      <c r="AM39" s="177" t="str">
        <f>IF(ISBLANK(Fran!FC20)," ",IF(Fran!FC20&gt;=50,IF(Fran!FC20&lt;75,Fran!FC20," ")," "))</f>
        <v xml:space="preserve"> </v>
      </c>
      <c r="AN39" s="177" t="str">
        <f>IF(ISBLANK(Fran!FJ20)," ",IF(Fran!FJ20&gt;=50,IF(Fran!FJ20&lt;75,Fran!FJ20," ")," "))</f>
        <v xml:space="preserve"> </v>
      </c>
      <c r="AO39" s="177" t="str">
        <f>IF(ISBLANK(Fran!FN20)," ",IF(Fran!FN20&gt;=50,IF(Fran!FN20&lt;75,Fran!FN20," ")," "))</f>
        <v xml:space="preserve"> </v>
      </c>
      <c r="AP39" s="177" t="str">
        <f>IF(ISBLANK(Fran!FR20)," ",IF(Fran!FR20&gt;=50,IF(Fran!FR20&lt;75,Fran!FR20," ")," "))</f>
        <v xml:space="preserve"> </v>
      </c>
      <c r="AQ39" s="177" t="str">
        <f>IF(ISBLANK(Fran!FV20)," ",IF(Fran!FV20&gt;=50,IF(Fran!FV20&lt;75,Fran!FV20," ")," "))</f>
        <v xml:space="preserve"> </v>
      </c>
      <c r="AR39" s="177" t="str">
        <f>IF(ISBLANK(Fran!FZ20)," ",IF(Fran!FZ20&gt;=50,IF(Fran!FZ20&lt;75,Fran!FZ20," ")," "))</f>
        <v xml:space="preserve"> </v>
      </c>
      <c r="AS39" s="177" t="str">
        <f>IF(ISBLANK(Fran!GG20)," ",IF(Fran!GG20&gt;=50,IF(Fran!GG20&lt;75,Fran!GG20," ")," "))</f>
        <v xml:space="preserve"> </v>
      </c>
      <c r="AT39" s="177" t="str">
        <f>IF(ISBLANK(Fran!GK20)," ",IF(Fran!GK20&gt;=50,IF(Fran!GK20&lt;75,Fran!GK20," ")," "))</f>
        <v xml:space="preserve"> </v>
      </c>
      <c r="AU39" s="177" t="str">
        <f>IF(ISBLANK(Fran!GO20)," ",IF(Fran!GO20&gt;=50,IF(Fran!GO20&lt;75,Fran!GO20," ")," "))</f>
        <v xml:space="preserve"> </v>
      </c>
      <c r="AV39" s="177" t="str">
        <f>IF(ISBLANK(Fran!GS20)," ",IF(Fran!GS20&gt;=50,IF(Fran!GS20&lt;75,Fran!GS20," ")," "))</f>
        <v xml:space="preserve"> </v>
      </c>
      <c r="AW39" s="177" t="str">
        <f>IF(ISBLANK(Fran!GW20)," ",IF(Fran!GW20&gt;=50,IF(Fran!GW20&lt;75,Fran!GW20," ")," "))</f>
        <v xml:space="preserve"> </v>
      </c>
      <c r="AX39" s="177" t="str">
        <f>IF(ISBLANK(Fran!HD20)," ",IF(Fran!HD20&gt;=50,IF(Fran!HD20&lt;75,Fran!HD20," ")," "))</f>
        <v xml:space="preserve"> </v>
      </c>
      <c r="AY39" s="177" t="str">
        <f>IF(ISBLANK(Fran!HH20)," ",IF(Fran!HH20&gt;=50,IF(Fran!HH20&lt;75,Fran!HH20," ")," "))</f>
        <v xml:space="preserve"> </v>
      </c>
      <c r="AZ39" s="177" t="str">
        <f>IF(ISBLANK(Fran!HL20)," ",IF(Fran!HL20&gt;=50,IF(Fran!HL20&lt;75,Fran!HL20," ")," "))</f>
        <v xml:space="preserve"> </v>
      </c>
      <c r="BA39" s="177" t="str">
        <f>IF(ISBLANK(Fran!HP20)," ",IF(Fran!HP20&gt;=50,IF(Fran!HP20&lt;75,Fran!HP20," ")," "))</f>
        <v xml:space="preserve"> </v>
      </c>
      <c r="BB39" s="177" t="str">
        <f>IF(ISBLANK(Fran!HT20)," ",IF(Fran!HT20&gt;=50,IF(Fran!HT20&lt;75,Fran!HT20," ")," "))</f>
        <v xml:space="preserve"> </v>
      </c>
      <c r="BC39" s="177" t="str">
        <f>IF(ISBLANK(Fran!IA20)," ",IF(Fran!IA20&gt;=50,IF(Fran!IA20&lt;75,Fran!IA20," ")," "))</f>
        <v xml:space="preserve"> </v>
      </c>
      <c r="BD39" s="177" t="str">
        <f>IF(ISBLANK(Fran!IE20)," ",IF(Fran!IE20&gt;=50,IF(Fran!IE20&lt;75,Fran!IE20," ")," "))</f>
        <v xml:space="preserve"> </v>
      </c>
      <c r="BE39" s="177" t="str">
        <f>IF(ISBLANK(Fran!II20)," ",IF(Fran!II20&gt;=50,IF(Fran!II20&lt;75,Fran!II20," ")," "))</f>
        <v xml:space="preserve"> </v>
      </c>
      <c r="BF39" s="177" t="str">
        <f>IF(ISBLANK(Fran!IM20)," ",IF(Fran!IM20&gt;=50,IF(Fran!IM20&lt;75,Fran!IM20," ")," "))</f>
        <v xml:space="preserve"> </v>
      </c>
      <c r="BG39" s="177" t="str">
        <f>IF(ISBLANK(Fran!IQ20)," ",IF(Fran!IQ20&gt;=50,IF(Fran!IQ20&lt;75,Fran!IQ20," ")," "))</f>
        <v xml:space="preserve"> </v>
      </c>
      <c r="BH39" s="177" t="str">
        <f>IF(ISBLANK(Fran!IX20)," ",IF(Fran!IX20&gt;=50,IF(Fran!IX20&lt;75,Fran!IX20," ")," "))</f>
        <v xml:space="preserve"> </v>
      </c>
      <c r="BI39" s="270"/>
      <c r="BJ39" s="271"/>
      <c r="BK39" s="177" t="str">
        <f>IF(ISBLANK(Fran!JB20)," ",IF(Fran!JB20&gt;=50,IF(Fran!JB20&lt;75,Fran!JB20," ")," "))</f>
        <v xml:space="preserve"> </v>
      </c>
      <c r="BL39" s="177" t="str">
        <f>IF(ISBLANK(Fran!JF20)," ",IF(Fran!JF20&gt;=50,IF(Fran!JF20&lt;75,Fran!JF20," ")," "))</f>
        <v xml:space="preserve"> </v>
      </c>
      <c r="BM39" s="177" t="str">
        <f>IF(ISBLANK(Fran!JJ20)," ",IF(Fran!JJ20&gt;=50,IF(Fran!JJ20&lt;75,Fran!JJ20," ")," "))</f>
        <v xml:space="preserve"> </v>
      </c>
      <c r="BN39" s="177" t="str">
        <f>IF(ISBLANK(Fran!JN20)," ",IF(Fran!JN20&gt;=50,IF(Fran!JN20&lt;75,Fran!JN20," ")," "))</f>
        <v xml:space="preserve"> </v>
      </c>
      <c r="BO39" s="177" t="str">
        <f>IF(ISBLANK(Fran!JU20)," ",IF(Fran!JU20&gt;=50,IF(Fran!JU20&lt;75,Fran!JU20," ")," "))</f>
        <v xml:space="preserve"> </v>
      </c>
      <c r="BP39" s="177" t="str">
        <f>IF(ISBLANK(Fran!JY20)," ",IF(Fran!JY20&gt;=50,IF(Fran!JY20&lt;75,Fran!JY20," ")," "))</f>
        <v xml:space="preserve"> </v>
      </c>
      <c r="BQ39" s="177" t="str">
        <f>IF(ISBLANK(Fran!KC20)," ",IF(Fran!KC20&gt;=50,IF(Fran!KC20&lt;75,Fran!KC20," ")," "))</f>
        <v xml:space="preserve"> </v>
      </c>
      <c r="BR39" s="177" t="str">
        <f>IF(ISBLANK(Fran!KG20)," ",IF(Fran!KG20&gt;=50,IF(Fran!KG20&lt;75,Fran!KG20," ")," "))</f>
        <v xml:space="preserve"> </v>
      </c>
      <c r="BS39" s="177" t="str">
        <f>IF(ISBLANK(Fran!KK20)," ",IF(Fran!KK20&gt;=50,IF(Fran!KK20&lt;75,Fran!KK20," ")," "))</f>
        <v xml:space="preserve"> </v>
      </c>
      <c r="BT39" s="177" t="str">
        <f>IF(ISBLANK(Fran!KR20)," ",IF(Fran!KR20&gt;=50,IF(Fran!KR20&lt;75,Fran!KR20," ")," "))</f>
        <v xml:space="preserve"> </v>
      </c>
      <c r="BU39" s="177" t="str">
        <f>IF(ISBLANK(Fran!KV20)," ",IF(Fran!KV20&gt;=50,IF(Fran!KV20&lt;75,Fran!KV20," ")," "))</f>
        <v xml:space="preserve"> </v>
      </c>
      <c r="BV39" s="177" t="str">
        <f>IF(ISBLANK(Fran!KZ20)," ",IF(Fran!KZ20&gt;=50,IF(Fran!KZ20&lt;75,Fran!KZ20," ")," "))</f>
        <v xml:space="preserve"> </v>
      </c>
      <c r="BW39" s="177" t="str">
        <f>IF(ISBLANK(Fran!LD20)," ",IF(Fran!LD20&gt;=50,IF(Fran!LD20&lt;75,Fran!LD20," ")," "))</f>
        <v xml:space="preserve"> </v>
      </c>
      <c r="BX39" s="177" t="str">
        <f>IF(ISBLANK(Fran!LH20)," ",IF(Fran!LH20&gt;=50,IF(Fran!LH20&lt;75,Fran!LH20," ")," "))</f>
        <v xml:space="preserve"> </v>
      </c>
      <c r="BY39" s="177" t="str">
        <f>IF(ISBLANK(Fran!LO20)," ",IF(Fran!LO20&gt;=50,IF(Fran!LO20&lt;75,Fran!LO20," ")," "))</f>
        <v xml:space="preserve"> </v>
      </c>
    </row>
    <row r="40" spans="1:77" ht="20.100000000000001" hidden="1" customHeight="1" thickBot="1">
      <c r="A40" s="272"/>
      <c r="B40" s="273"/>
      <c r="C40" s="179" t="str">
        <f>IF(ISBLANK(Fran!E20)," ",IF(Fran!E20&lt;50,Fran!E20," "))</f>
        <v xml:space="preserve"> </v>
      </c>
      <c r="D40" s="179" t="str">
        <f>IF(ISBLANK(Fran!I20)," ",IF(Fran!I20&lt;50,Fran!I20," "))</f>
        <v xml:space="preserve"> </v>
      </c>
      <c r="E40" s="179" t="str">
        <f>IF(ISBLANK(Fran!M20)," ",IF(Fran!M20&lt;50,Fran!M20," "))</f>
        <v xml:space="preserve"> </v>
      </c>
      <c r="F40" s="179" t="str">
        <f>IF(ISBLANK(Fran!Q20)," ",IF(Fran!Q20&lt;50,Fran!Q20," "))</f>
        <v xml:space="preserve"> </v>
      </c>
      <c r="G40" s="179" t="str">
        <f>IF(ISBLANK(Fran!U20)," ",IF(Fran!U20&lt;50,Fran!U20," "))</f>
        <v xml:space="preserve"> </v>
      </c>
      <c r="H40" s="179" t="str">
        <f>IF(ISBLANK(Fran!AB20)," ",IF(Fran!AB20&lt;50,Fran!AB20," "))</f>
        <v xml:space="preserve"> </v>
      </c>
      <c r="I40" s="179" t="str">
        <f>IF(ISBLANK(Fran!AF20)," ",IF(Fran!AF20&lt;50,Fran!AF20," "))</f>
        <v xml:space="preserve"> </v>
      </c>
      <c r="J40" s="179" t="str">
        <f>IF(ISBLANK(Fran!AJ20)," ",IF(Fran!AJ20&lt;50,Fran!AJ20," "))</f>
        <v xml:space="preserve"> </v>
      </c>
      <c r="K40" s="179" t="str">
        <f>IF(ISBLANK(Fran!AN20)," ",IF(Fran!AN20&lt;50,Fran!AN20," "))</f>
        <v xml:space="preserve"> </v>
      </c>
      <c r="L40" s="179" t="str">
        <f>IF(ISBLANK(Fran!AR20)," ",IF(Fran!AR20&lt;50,Fran!AR20," "))</f>
        <v xml:space="preserve"> </v>
      </c>
      <c r="M40" s="179" t="str">
        <f>IF(ISBLANK(Fran!AY20)," ",IF(Fran!AY20&lt;50,Fran!AY20," "))</f>
        <v xml:space="preserve"> </v>
      </c>
      <c r="N40" s="179" t="str">
        <f>IF(ISBLANK(Fran!BC20)," ",IF(Fran!BC20&lt;50,Fran!BC20," "))</f>
        <v xml:space="preserve"> </v>
      </c>
      <c r="O40" s="179" t="str">
        <f>IF(ISBLANK(Fran!BG20)," ",IF(Fran!BG20&lt;50,Fran!BG20," "))</f>
        <v xml:space="preserve"> </v>
      </c>
      <c r="P40" s="179" t="str">
        <f>IF(ISBLANK(Fran!BK20)," ",IF(Fran!BK20&lt;50,Fran!BK20," "))</f>
        <v xml:space="preserve"> </v>
      </c>
      <c r="Q40" s="179" t="str">
        <f>IF(ISBLANK(Fran!BO20)," ",IF(Fran!BO20&lt;50,Fran!BO20," "))</f>
        <v xml:space="preserve"> </v>
      </c>
      <c r="R40" s="179" t="str">
        <f>IF(ISBLANK(Fran!BV20)," ",IF(Fran!BV20&lt;50,Fran!BV20," "))</f>
        <v xml:space="preserve"> </v>
      </c>
      <c r="S40" s="179" t="str">
        <f>IF(ISBLANK(Fran!BZ20)," ",IF(Fran!BZ20&lt;50,Fran!BZ20," "))</f>
        <v xml:space="preserve"> </v>
      </c>
      <c r="T40" s="179" t="str">
        <f>IF(ISBLANK(Fran!CD20)," ",IF(Fran!CD20&lt;50,Fran!CD20," "))</f>
        <v xml:space="preserve"> </v>
      </c>
      <c r="U40" s="179" t="str">
        <f>IF(ISBLANK(Fran!CH20)," ",IF(Fran!CH20&lt;50,Fran!CH20," "))</f>
        <v xml:space="preserve"> </v>
      </c>
      <c r="V40" s="179" t="str">
        <f>IF(ISBLANK(Fran!CL20)," ",IF(Fran!CL20&lt;50,Fran!CL20," "))</f>
        <v xml:space="preserve"> </v>
      </c>
      <c r="W40" s="179" t="str">
        <f>IF(ISBLANK(Fran!CS20)," ",IF(Fran!CS20&lt;50,Fran!CS20," "))</f>
        <v xml:space="preserve"> </v>
      </c>
      <c r="X40" s="179" t="str">
        <f>IF(ISBLANK(Fran!CW20)," ",IF(Fran!CW20&lt;50,Fran!CW20," "))</f>
        <v xml:space="preserve"> </v>
      </c>
      <c r="Y40" s="179" t="str">
        <f>IF(ISBLANK(Fran!DA20)," ",IF(Fran!DA20&lt;50,Fran!DA20," "))</f>
        <v xml:space="preserve"> </v>
      </c>
      <c r="Z40" s="179" t="str">
        <f>IF(ISBLANK(Fran!DE20)," ",IF(Fran!DE20&lt;50,Fran!DE20," "))</f>
        <v xml:space="preserve"> </v>
      </c>
      <c r="AA40" s="179" t="str">
        <f>IF(ISBLANK(Fran!DI20)," ",IF(Fran!DI20&lt;50,Fran!DI20," "))</f>
        <v xml:space="preserve"> </v>
      </c>
      <c r="AB40" s="179" t="str">
        <f>IF(ISBLANK(Fran!DP20)," ",IF(Fran!DP20&lt;50,Fran!DP20," "))</f>
        <v xml:space="preserve"> </v>
      </c>
      <c r="AC40" s="179" t="str">
        <f>IF(ISBLANK(Fran!DT20)," ",IF(Fran!DT20&lt;50,Fran!DT20," "))</f>
        <v xml:space="preserve"> </v>
      </c>
      <c r="AD40" s="179" t="str">
        <f>IF(ISBLANK(Fran!DX20)," ",IF(Fran!DX20&lt;50,Fran!DX20," "))</f>
        <v xml:space="preserve"> </v>
      </c>
      <c r="AE40" s="272"/>
      <c r="AF40" s="273"/>
      <c r="AG40" s="179" t="str">
        <f>IF(ISBLANK(Fran!EB20)," ",IF(Fran!EB20&lt;50,Fran!EB20," "))</f>
        <v xml:space="preserve"> </v>
      </c>
      <c r="AH40" s="179" t="str">
        <f>IF(ISBLANK(Fran!EF20)," ",IF(Fran!EF20&lt;50,Fran!EF20," "))</f>
        <v xml:space="preserve"> </v>
      </c>
      <c r="AI40" s="179" t="str">
        <f>IF(ISBLANK(Fran!EM20)," ",IF(Fran!EM20&lt;50,Fran!EM20," "))</f>
        <v xml:space="preserve"> </v>
      </c>
      <c r="AJ40" s="179" t="str">
        <f>IF(ISBLANK(Fran!EQ20)," ",IF(Fran!EQ20&lt;50,Fran!EQ20," "))</f>
        <v xml:space="preserve"> </v>
      </c>
      <c r="AK40" s="179" t="str">
        <f>IF(ISBLANK(Fran!EU20)," ",IF(Fran!EU20&lt;50,Fran!EU20," "))</f>
        <v xml:space="preserve"> </v>
      </c>
      <c r="AL40" s="179" t="str">
        <f>IF(ISBLANK(Fran!EY20)," ",IF(Fran!EY20&lt;50,Fran!EY20," "))</f>
        <v xml:space="preserve"> </v>
      </c>
      <c r="AM40" s="179" t="str">
        <f>IF(ISBLANK(Fran!FC20)," ",IF(Fran!FC20&lt;50,Fran!FC20," "))</f>
        <v xml:space="preserve"> </v>
      </c>
      <c r="AN40" s="179" t="str">
        <f>IF(ISBLANK(Fran!FJ20)," ",IF(Fran!FJ20&lt;50,Fran!FJ20," "))</f>
        <v xml:space="preserve"> </v>
      </c>
      <c r="AO40" s="179" t="str">
        <f>IF(ISBLANK(Fran!FN20)," ",IF(Fran!FN20&lt;50,Fran!FN20," "))</f>
        <v xml:space="preserve"> </v>
      </c>
      <c r="AP40" s="179" t="str">
        <f>IF(ISBLANK(Fran!FR20)," ",IF(Fran!FR20&lt;50,Fran!FR20," "))</f>
        <v xml:space="preserve"> </v>
      </c>
      <c r="AQ40" s="179" t="str">
        <f>IF(ISBLANK(Fran!FV20)," ",IF(Fran!FV20&lt;50,Fran!FV20," "))</f>
        <v xml:space="preserve"> </v>
      </c>
      <c r="AR40" s="179" t="str">
        <f>IF(ISBLANK(Fran!FZ20)," ",IF(Fran!FZ20&lt;50,Fran!FZ20," "))</f>
        <v xml:space="preserve"> </v>
      </c>
      <c r="AS40" s="179" t="str">
        <f>IF(ISBLANK(Fran!GG20)," ",IF(Fran!GG20&lt;50,Fran!GG20," "))</f>
        <v xml:space="preserve"> </v>
      </c>
      <c r="AT40" s="179" t="str">
        <f>IF(ISBLANK(Fran!GK20)," ",IF(Fran!GK20&lt;50,Fran!GK20," "))</f>
        <v xml:space="preserve"> </v>
      </c>
      <c r="AU40" s="179" t="str">
        <f>IF(ISBLANK(Fran!GO20)," ",IF(Fran!GO20&lt;50,Fran!GO20," "))</f>
        <v xml:space="preserve"> </v>
      </c>
      <c r="AV40" s="179" t="str">
        <f>IF(ISBLANK(Fran!GS20)," ",IF(Fran!GS20&lt;50,Fran!GS20," "))</f>
        <v xml:space="preserve"> </v>
      </c>
      <c r="AW40" s="179" t="str">
        <f>IF(ISBLANK(Fran!GW20)," ",IF(Fran!GW20&lt;50,Fran!GW20," "))</f>
        <v xml:space="preserve"> </v>
      </c>
      <c r="AX40" s="179" t="str">
        <f>IF(ISBLANK(Fran!HD20)," ",IF(Fran!HD20&lt;50,Fran!HD20," "))</f>
        <v xml:space="preserve"> </v>
      </c>
      <c r="AY40" s="179" t="str">
        <f>IF(ISBLANK(Fran!HH20)," ",IF(Fran!HH20&lt;50,Fran!HH20," "))</f>
        <v xml:space="preserve"> </v>
      </c>
      <c r="AZ40" s="179" t="str">
        <f>IF(ISBLANK(Fran!HL20)," ",IF(Fran!HL20&lt;50,Fran!HL20," "))</f>
        <v xml:space="preserve"> </v>
      </c>
      <c r="BA40" s="179" t="str">
        <f>IF(ISBLANK(Fran!HP20)," ",IF(Fran!HP20&lt;50,Fran!HP20," "))</f>
        <v xml:space="preserve"> </v>
      </c>
      <c r="BB40" s="179" t="str">
        <f>IF(ISBLANK(Fran!HT20)," ",IF(Fran!HT20&lt;50,Fran!HT20," "))</f>
        <v xml:space="preserve"> </v>
      </c>
      <c r="BC40" s="179" t="str">
        <f>IF(ISBLANK(Fran!IA20)," ",IF(Fran!IA20&lt;50,Fran!IA20," "))</f>
        <v xml:space="preserve"> </v>
      </c>
      <c r="BD40" s="179" t="str">
        <f>IF(ISBLANK(Fran!IE20)," ",IF(Fran!IE20&lt;50,Fran!IE20," "))</f>
        <v xml:space="preserve"> </v>
      </c>
      <c r="BE40" s="179" t="str">
        <f>IF(ISBLANK(Fran!II20)," ",IF(Fran!II20&lt;50,Fran!II20," "))</f>
        <v xml:space="preserve"> </v>
      </c>
      <c r="BF40" s="179" t="str">
        <f>IF(ISBLANK(Fran!IM20)," ",IF(Fran!IM20&lt;50,Fran!IM20," "))</f>
        <v xml:space="preserve"> </v>
      </c>
      <c r="BG40" s="179" t="str">
        <f>IF(ISBLANK(Fran!IQ20)," ",IF(Fran!IQ20&lt;50,Fran!IQ20," "))</f>
        <v xml:space="preserve"> </v>
      </c>
      <c r="BH40" s="179" t="str">
        <f>IF(ISBLANK(Fran!IX20)," ",IF(Fran!IX20&lt;50,Fran!IX20," "))</f>
        <v xml:space="preserve"> </v>
      </c>
      <c r="BI40" s="272"/>
      <c r="BJ40" s="273"/>
      <c r="BK40" s="179" t="str">
        <f>IF(ISBLANK(Fran!JB20)," ",IF(Fran!JB20&lt;50,Fran!JB20," "))</f>
        <v xml:space="preserve"> </v>
      </c>
      <c r="BL40" s="179" t="str">
        <f>IF(ISBLANK(Fran!JF20)," ",IF(Fran!JF20&lt;50,Fran!JF20," "))</f>
        <v xml:space="preserve"> </v>
      </c>
      <c r="BM40" s="179" t="str">
        <f>IF(ISBLANK(Fran!JJ20)," ",IF(Fran!JJ20&lt;50,Fran!JJ20," "))</f>
        <v xml:space="preserve"> </v>
      </c>
      <c r="BN40" s="179" t="str">
        <f>IF(ISBLANK(Fran!JN20)," ",IF(Fran!JN20&lt;50,Fran!JN20," "))</f>
        <v xml:space="preserve"> </v>
      </c>
      <c r="BO40" s="179" t="str">
        <f>IF(ISBLANK(Fran!JU20)," ",IF(Fran!JU20&lt;50,Fran!JU20," "))</f>
        <v xml:space="preserve"> </v>
      </c>
      <c r="BP40" s="179" t="str">
        <f>IF(ISBLANK(Fran!JY20)," ",IF(Fran!JY20&lt;50,Fran!JY20," "))</f>
        <v xml:space="preserve"> </v>
      </c>
      <c r="BQ40" s="179" t="str">
        <f>IF(ISBLANK(Fran!KC20)," ",IF(Fran!KC20&lt;50,Fran!KC20," "))</f>
        <v xml:space="preserve"> </v>
      </c>
      <c r="BR40" s="179" t="str">
        <f>IF(ISBLANK(Fran!KG20)," ",IF(Fran!KG20&lt;50,Fran!KG20," "))</f>
        <v xml:space="preserve"> </v>
      </c>
      <c r="BS40" s="179" t="str">
        <f>IF(ISBLANK(Fran!KK20)," ",IF(Fran!KK20&lt;50,Fran!KK20," "))</f>
        <v xml:space="preserve"> </v>
      </c>
      <c r="BT40" s="179" t="str">
        <f>IF(ISBLANK(Fran!KR20)," ",IF(Fran!KR20&lt;50,Fran!KR20," "))</f>
        <v xml:space="preserve"> </v>
      </c>
      <c r="BU40" s="179" t="str">
        <f>IF(ISBLANK(Fran!KV20)," ",IF(Fran!KV20&lt;50,Fran!KV20," "))</f>
        <v xml:space="preserve"> </v>
      </c>
      <c r="BV40" s="179" t="str">
        <f>IF(ISBLANK(Fran!KZ20)," ",IF(Fran!KZ20&lt;50,Fran!KZ20," "))</f>
        <v xml:space="preserve"> </v>
      </c>
      <c r="BW40" s="179" t="str">
        <f>IF(ISBLANK(Fran!LD20)," ",IF(Fran!LD20&lt;50,Fran!LD20," "))</f>
        <v xml:space="preserve"> </v>
      </c>
      <c r="BX40" s="179" t="str">
        <f>IF(ISBLANK(Fran!LH20)," ",IF(Fran!LH20&lt;50,Fran!LH20," "))</f>
        <v xml:space="preserve"> </v>
      </c>
      <c r="BY40" s="179" t="str">
        <f>IF(ISBLANK(Fran!LO20)," ",IF(Fran!LO20&lt;50,Fran!LO20," "))</f>
        <v xml:space="preserve"> </v>
      </c>
    </row>
    <row r="41" spans="1:77" ht="20.100000000000001" hidden="1" customHeight="1">
      <c r="A41" s="268" t="str">
        <f>LEFT(Fran!$A19,1)&amp;LEFT(Fran!$B19,1)</f>
        <v/>
      </c>
      <c r="B41" s="269"/>
      <c r="C41" s="175" t="str">
        <f>IF(ISBLANK(Fran!E19)," ",IF(Fran!E19&gt;=75,Fran!E19," "))</f>
        <v/>
      </c>
      <c r="D41" s="175" t="str">
        <f>IF(ISBLANK(Fran!I19)," ",IF(Fran!I19&gt;=75,Fran!I19," "))</f>
        <v/>
      </c>
      <c r="E41" s="175" t="str">
        <f>IF(ISBLANK(Fran!M19)," ",IF(Fran!M19&gt;=75,Fran!M19," "))</f>
        <v/>
      </c>
      <c r="F41" s="175" t="str">
        <f>IF(ISBLANK(Fran!Q19)," ",IF(Fran!Q19&gt;=75,Fran!Q19," "))</f>
        <v/>
      </c>
      <c r="G41" s="175" t="str">
        <f>IF(ISBLANK(Fran!U19)," ",IF(Fran!U19&gt;=75,Fran!U19," "))</f>
        <v/>
      </c>
      <c r="H41" s="175" t="str">
        <f>IF(ISBLANK(Fran!AB19)," ",IF(Fran!AB19&gt;=75,Fran!AB19," "))</f>
        <v/>
      </c>
      <c r="I41" s="175" t="str">
        <f>IF(ISBLANK(Fran!AF19)," ",IF(Fran!AF19&gt;=75,Fran!AF19," "))</f>
        <v/>
      </c>
      <c r="J41" s="175" t="str">
        <f>IF(ISBLANK(Fran!AJ19)," ",IF(Fran!AJ19&gt;=75,Fran!AJ19," "))</f>
        <v/>
      </c>
      <c r="K41" s="175" t="str">
        <f>IF(ISBLANK(Fran!AN19)," ",IF(Fran!AN19&gt;=75,Fran!AN19," "))</f>
        <v/>
      </c>
      <c r="L41" s="175" t="str">
        <f>IF(ISBLANK(Fran!AR19)," ",IF(Fran!AR19&gt;=75,Fran!AR19," "))</f>
        <v/>
      </c>
      <c r="M41" s="175" t="str">
        <f>IF(ISBLANK(Fran!AY19)," ",IF(Fran!AY19&gt;=75,Fran!AY19," "))</f>
        <v/>
      </c>
      <c r="N41" s="175" t="str">
        <f>IF(ISBLANK(Fran!BC19)," ",IF(Fran!BC19&gt;=75,Fran!BC19," "))</f>
        <v/>
      </c>
      <c r="O41" s="175" t="str">
        <f>IF(ISBLANK(Fran!BG19)," ",IF(Fran!BG19&gt;=75,Fran!BG19," "))</f>
        <v/>
      </c>
      <c r="P41" s="175" t="str">
        <f>IF(ISBLANK(Fran!BK19)," ",IF(Fran!BK19&gt;=75,Fran!BK19," "))</f>
        <v/>
      </c>
      <c r="Q41" s="175" t="str">
        <f>IF(ISBLANK(Fran!BO19)," ",IF(Fran!BO19&gt;=75,Fran!BO19," "))</f>
        <v/>
      </c>
      <c r="R41" s="175" t="str">
        <f>IF(ISBLANK(Fran!BV19)," ",IF(Fran!BV19&gt;=75,Fran!BV19," "))</f>
        <v/>
      </c>
      <c r="S41" s="175" t="str">
        <f>IF(ISBLANK(Fran!BZ19)," ",IF(Fran!BZ19&gt;=75,Fran!BZ19," "))</f>
        <v/>
      </c>
      <c r="T41" s="175" t="str">
        <f>IF(ISBLANK(Fran!CD19)," ",IF(Fran!CD19&gt;=75,Fran!CD19," "))</f>
        <v/>
      </c>
      <c r="U41" s="175" t="str">
        <f>IF(ISBLANK(Fran!CH19)," ",IF(Fran!CH19&gt;=75,Fran!CH19," "))</f>
        <v/>
      </c>
      <c r="V41" s="175" t="str">
        <f>IF(ISBLANK(Fran!CL19)," ",IF(Fran!CL19&gt;=75,Fran!CL19," "))</f>
        <v/>
      </c>
      <c r="W41" s="175" t="str">
        <f>IF(ISBLANK(Fran!CS19)," ",IF(Fran!CS19&gt;=75,Fran!CS19," "))</f>
        <v/>
      </c>
      <c r="X41" s="175" t="str">
        <f>IF(ISBLANK(Fran!CW19)," ",IF(Fran!CW19&gt;=75,Fran!CW19," "))</f>
        <v/>
      </c>
      <c r="Y41" s="175" t="str">
        <f>IF(ISBLANK(Fran!DA19)," ",IF(Fran!DA19&gt;=75,Fran!DA19," "))</f>
        <v/>
      </c>
      <c r="Z41" s="175" t="str">
        <f>IF(ISBLANK(Fran!DE19)," ",IF(Fran!DE19&gt;=75,Fran!DE19," "))</f>
        <v/>
      </c>
      <c r="AA41" s="175" t="str">
        <f>IF(ISBLANK(Fran!DI19)," ",IF(Fran!DI19&gt;=75,Fran!DI19," "))</f>
        <v/>
      </c>
      <c r="AB41" s="175" t="str">
        <f>IF(ISBLANK(Fran!DP19)," ",IF(Fran!DP19&gt;=75,Fran!DP19," "))</f>
        <v/>
      </c>
      <c r="AC41" s="175" t="str">
        <f>IF(ISBLANK(Fran!DT19)," ",IF(Fran!DT19&gt;=75,Fran!DT19," "))</f>
        <v/>
      </c>
      <c r="AD41" s="175" t="str">
        <f>IF(ISBLANK(Fran!DX19)," ",IF(Fran!DX19&gt;=75,Fran!DX19," "))</f>
        <v/>
      </c>
      <c r="AE41" s="268" t="str">
        <f>LEFT(Fran!$A19,1)&amp;LEFT(Fran!$B19,1)</f>
        <v/>
      </c>
      <c r="AF41" s="269"/>
      <c r="AG41" s="175" t="str">
        <f>IF(ISBLANK(Fran!EB19)," ",IF(Fran!EB19&gt;=75,Fran!EB19," "))</f>
        <v/>
      </c>
      <c r="AH41" s="175" t="str">
        <f>IF(ISBLANK(Fran!EF19)," ",IF(Fran!EF19&gt;=75,Fran!EF19," "))</f>
        <v/>
      </c>
      <c r="AI41" s="175" t="str">
        <f>IF(ISBLANK(Fran!EM19)," ",IF(Fran!EM19&gt;=75,Fran!EM19," "))</f>
        <v/>
      </c>
      <c r="AJ41" s="175" t="str">
        <f>IF(ISBLANK(Fran!EQ19)," ",IF(Fran!EQ19&gt;=75,Fran!EQ19," "))</f>
        <v/>
      </c>
      <c r="AK41" s="175" t="str">
        <f>IF(ISBLANK(Fran!EU19)," ",IF(Fran!EU19&gt;=75,Fran!EU19," "))</f>
        <v/>
      </c>
      <c r="AL41" s="175" t="str">
        <f>IF(ISBLANK(Fran!EY19)," ",IF(Fran!EY19&gt;=75,Fran!EY19," "))</f>
        <v/>
      </c>
      <c r="AM41" s="175" t="str">
        <f>IF(ISBLANK(Fran!FC19)," ",IF(Fran!FC19&gt;=75,Fran!FC19," "))</f>
        <v/>
      </c>
      <c r="AN41" s="175" t="str">
        <f>IF(ISBLANK(Fran!FJ19)," ",IF(Fran!FJ19&gt;=75,Fran!FJ19," "))</f>
        <v/>
      </c>
      <c r="AO41" s="175" t="str">
        <f>IF(ISBLANK(Fran!FN19)," ",IF(Fran!FN19&gt;=75,Fran!FN19," "))</f>
        <v/>
      </c>
      <c r="AP41" s="175" t="str">
        <f>IF(ISBLANK(Fran!FR19)," ",IF(Fran!FR19&gt;=75,Fran!FR19," "))</f>
        <v/>
      </c>
      <c r="AQ41" s="175" t="str">
        <f>IF(ISBLANK(Fran!FV19)," ",IF(Fran!FV19&gt;=75,Fran!FV19," "))</f>
        <v/>
      </c>
      <c r="AR41" s="175" t="str">
        <f>IF(ISBLANK(Fran!FZ19)," ",IF(Fran!FZ19&gt;=75,Fran!FZ19," "))</f>
        <v/>
      </c>
      <c r="AS41" s="175" t="str">
        <f>IF(ISBLANK(Fran!GG19)," ",IF(Fran!GG19&gt;=75,Fran!GG19," "))</f>
        <v/>
      </c>
      <c r="AT41" s="175" t="str">
        <f>IF(ISBLANK(Fran!GK19)," ",IF(Fran!GK19&gt;=75,Fran!GK19," "))</f>
        <v/>
      </c>
      <c r="AU41" s="175" t="str">
        <f>IF(ISBLANK(Fran!GO19)," ",IF(Fran!GO19&gt;=75,Fran!GO19," "))</f>
        <v/>
      </c>
      <c r="AV41" s="175" t="str">
        <f>IF(ISBLANK(Fran!GS19)," ",IF(Fran!GS19&gt;=75,Fran!GS19," "))</f>
        <v/>
      </c>
      <c r="AW41" s="175" t="str">
        <f>IF(ISBLANK(Fran!GW19)," ",IF(Fran!GW19&gt;=75,Fran!GW19," "))</f>
        <v/>
      </c>
      <c r="AX41" s="175" t="str">
        <f>IF(ISBLANK(Fran!HD19)," ",IF(Fran!HD19&gt;=75,Fran!HD19," "))</f>
        <v/>
      </c>
      <c r="AY41" s="175" t="str">
        <f>IF(ISBLANK(Fran!HH19)," ",IF(Fran!HH19&gt;=75,Fran!HH19," "))</f>
        <v/>
      </c>
      <c r="AZ41" s="175" t="str">
        <f>IF(ISBLANK(Fran!HL19)," ",IF(Fran!HL19&gt;=75,Fran!HL19," "))</f>
        <v/>
      </c>
      <c r="BA41" s="175" t="str">
        <f>IF(ISBLANK(Fran!HP19)," ",IF(Fran!HP19&gt;=75,Fran!HP19," "))</f>
        <v/>
      </c>
      <c r="BB41" s="175" t="str">
        <f>IF(ISBLANK(Fran!HT19)," ",IF(Fran!HT19&gt;=75,Fran!HT19," "))</f>
        <v/>
      </c>
      <c r="BC41" s="175" t="str">
        <f>IF(ISBLANK(Fran!IA19)," ",IF(Fran!IA19&gt;=75,Fran!IA19," "))</f>
        <v/>
      </c>
      <c r="BD41" s="175" t="str">
        <f>IF(ISBLANK(Fran!IE19)," ",IF(Fran!IE19&gt;=75,Fran!IE19," "))</f>
        <v/>
      </c>
      <c r="BE41" s="175" t="str">
        <f>IF(ISBLANK(Fran!II19)," ",IF(Fran!II19&gt;=75,Fran!II19," "))</f>
        <v/>
      </c>
      <c r="BF41" s="175" t="str">
        <f>IF(ISBLANK(Fran!IM19)," ",IF(Fran!IM19&gt;=75,Fran!IM19," "))</f>
        <v/>
      </c>
      <c r="BG41" s="175" t="str">
        <f>IF(ISBLANK(Fran!IQ19)," ",IF(Fran!IQ19&gt;=75,Fran!IQ19," "))</f>
        <v/>
      </c>
      <c r="BH41" s="175" t="str">
        <f>IF(ISBLANK(Fran!IX19)," ",IF(Fran!IX19&gt;=75,Fran!IX19," "))</f>
        <v/>
      </c>
      <c r="BI41" s="268" t="str">
        <f>LEFT(Fran!$A19,1)&amp;LEFT(Fran!$B19,1)</f>
        <v/>
      </c>
      <c r="BJ41" s="269"/>
      <c r="BK41" s="175" t="str">
        <f>IF(ISBLANK(Fran!JB19)," ",IF(Fran!JB19&gt;=75,Fran!JB19," "))</f>
        <v/>
      </c>
      <c r="BL41" s="175" t="str">
        <f>IF(ISBLANK(Fran!JF19)," ",IF(Fran!JF19&gt;=75,Fran!JF19," "))</f>
        <v/>
      </c>
      <c r="BM41" s="175" t="str">
        <f>IF(ISBLANK(Fran!JJ19)," ",IF(Fran!JJ19&gt;=75,Fran!JJ19," "))</f>
        <v/>
      </c>
      <c r="BN41" s="175" t="str">
        <f>IF(ISBLANK(Fran!JN19)," ",IF(Fran!JN19&gt;=75,Fran!JN19," "))</f>
        <v/>
      </c>
      <c r="BO41" s="175" t="str">
        <f>IF(ISBLANK(Fran!JU19)," ",IF(Fran!JU19&gt;=75,Fran!JU19," "))</f>
        <v/>
      </c>
      <c r="BP41" s="175" t="str">
        <f>IF(ISBLANK(Fran!JY19)," ",IF(Fran!JY19&gt;=75,Fran!JY19," "))</f>
        <v/>
      </c>
      <c r="BQ41" s="175" t="str">
        <f>IF(ISBLANK(Fran!KC19)," ",IF(Fran!KC19&gt;=75,Fran!KC19," "))</f>
        <v/>
      </c>
      <c r="BR41" s="175" t="str">
        <f>IF(ISBLANK(Fran!KG19)," ",IF(Fran!KG19&gt;=75,Fran!KG19," "))</f>
        <v/>
      </c>
      <c r="BS41" s="175" t="str">
        <f>IF(ISBLANK(Fran!KK19)," ",IF(Fran!KK19&gt;=75,Fran!KK19," "))</f>
        <v/>
      </c>
      <c r="BT41" s="175" t="str">
        <f>IF(ISBLANK(Fran!KR19)," ",IF(Fran!KR19&gt;=75,Fran!KR19," "))</f>
        <v/>
      </c>
      <c r="BU41" s="175" t="str">
        <f>IF(ISBLANK(Fran!KV19)," ",IF(Fran!KV19&gt;=75,Fran!KV19," "))</f>
        <v/>
      </c>
      <c r="BV41" s="175" t="str">
        <f>IF(ISBLANK(Fran!KZ19)," ",IF(Fran!KZ19&gt;=75,Fran!KZ19," "))</f>
        <v/>
      </c>
      <c r="BW41" s="175" t="str">
        <f>IF(ISBLANK(Fran!LD19)," ",IF(Fran!LD19&gt;=75,Fran!LD19," "))</f>
        <v/>
      </c>
      <c r="BX41" s="175" t="str">
        <f>IF(ISBLANK(Fran!LH19)," ",IF(Fran!LH19&gt;=75,Fran!LH19," "))</f>
        <v/>
      </c>
      <c r="BY41" s="175" t="str">
        <f>IF(ISBLANK(Fran!LO19)," ",IF(Fran!LO19&gt;=75,Fran!LO19," "))</f>
        <v/>
      </c>
    </row>
    <row r="42" spans="1:77" ht="20.100000000000001" hidden="1" customHeight="1">
      <c r="A42" s="270"/>
      <c r="B42" s="271"/>
      <c r="C42" s="177" t="str">
        <f>IF(ISBLANK(Fran!E19)," ",IF(Fran!E19&gt;=50,IF(Fran!E19&lt;75,Fran!E19," ")," "))</f>
        <v xml:space="preserve"> </v>
      </c>
      <c r="D42" s="177" t="str">
        <f>IF(ISBLANK(Fran!I19)," ",IF(Fran!I19&gt;=50,IF(Fran!I19&lt;75,Fran!I19," ")," "))</f>
        <v xml:space="preserve"> </v>
      </c>
      <c r="E42" s="177" t="str">
        <f>IF(ISBLANK(Fran!M19)," ",IF(Fran!M19&gt;=50,IF(Fran!M19&lt;75,Fran!M19," ")," "))</f>
        <v xml:space="preserve"> </v>
      </c>
      <c r="F42" s="177" t="str">
        <f>IF(ISBLANK(Fran!Q19)," ",IF(Fran!Q19&gt;=50,IF(Fran!Q19&lt;75,Fran!Q19," ")," "))</f>
        <v xml:space="preserve"> </v>
      </c>
      <c r="G42" s="177" t="str">
        <f>IF(ISBLANK(Fran!U19)," ",IF(Fran!U19&gt;=50,IF(Fran!U19&lt;75,Fran!U19," ")," "))</f>
        <v xml:space="preserve"> </v>
      </c>
      <c r="H42" s="177" t="str">
        <f>IF(ISBLANK(Fran!AB19)," ",IF(Fran!AB19&gt;=50,IF(Fran!AB19&lt;75,Fran!AB19," ")," "))</f>
        <v xml:space="preserve"> </v>
      </c>
      <c r="I42" s="177" t="str">
        <f>IF(ISBLANK(Fran!AF19)," ",IF(Fran!AF19&gt;=50,IF(Fran!AF19&lt;75,Fran!AF19," ")," "))</f>
        <v xml:space="preserve"> </v>
      </c>
      <c r="J42" s="177" t="str">
        <f>IF(ISBLANK(Fran!AJ19)," ",IF(Fran!AJ19&gt;=50,IF(Fran!AJ19&lt;75,Fran!AJ19," ")," "))</f>
        <v xml:space="preserve"> </v>
      </c>
      <c r="K42" s="177" t="str">
        <f>IF(ISBLANK(Fran!AN19)," ",IF(Fran!AN19&gt;=50,IF(Fran!AN19&lt;75,Fran!AN19," ")," "))</f>
        <v xml:space="preserve"> </v>
      </c>
      <c r="L42" s="177" t="str">
        <f>IF(ISBLANK(Fran!AR19)," ",IF(Fran!AR19&gt;=50,IF(Fran!AR19&lt;75,Fran!AR19," ")," "))</f>
        <v xml:space="preserve"> </v>
      </c>
      <c r="M42" s="177" t="str">
        <f>IF(ISBLANK(Fran!AY19)," ",IF(Fran!AY19&gt;=50,IF(Fran!AY19&lt;75,Fran!AY19," ")," "))</f>
        <v xml:space="preserve"> </v>
      </c>
      <c r="N42" s="177" t="str">
        <f>IF(ISBLANK(Fran!BC19)," ",IF(Fran!BC19&gt;=50,IF(Fran!BC19&lt;75,Fran!BC19," ")," "))</f>
        <v xml:space="preserve"> </v>
      </c>
      <c r="O42" s="177" t="str">
        <f>IF(ISBLANK(Fran!BG19)," ",IF(Fran!BG19&gt;=50,IF(Fran!BG19&lt;75,Fran!BG19," ")," "))</f>
        <v xml:space="preserve"> </v>
      </c>
      <c r="P42" s="177" t="str">
        <f>IF(ISBLANK(Fran!BK19)," ",IF(Fran!BK19&gt;=50,IF(Fran!BK19&lt;75,Fran!BK19," ")," "))</f>
        <v xml:space="preserve"> </v>
      </c>
      <c r="Q42" s="177" t="str">
        <f>IF(ISBLANK(Fran!BO19)," ",IF(Fran!BO19&gt;=50,IF(Fran!BO19&lt;75,Fran!BO19," ")," "))</f>
        <v xml:space="preserve"> </v>
      </c>
      <c r="R42" s="177" t="str">
        <f>IF(ISBLANK(Fran!BV19)," ",IF(Fran!BV19&gt;=50,IF(Fran!BV19&lt;75,Fran!BV19," ")," "))</f>
        <v xml:space="preserve"> </v>
      </c>
      <c r="S42" s="177" t="str">
        <f>IF(ISBLANK(Fran!BZ19)," ",IF(Fran!BZ19&gt;=50,IF(Fran!BZ19&lt;75,Fran!BZ19," ")," "))</f>
        <v xml:space="preserve"> </v>
      </c>
      <c r="T42" s="177" t="str">
        <f>IF(ISBLANK(Fran!CD19)," ",IF(Fran!CD19&gt;=50,IF(Fran!CD19&lt;75,Fran!CD19," ")," "))</f>
        <v xml:space="preserve"> </v>
      </c>
      <c r="U42" s="177" t="str">
        <f>IF(ISBLANK(Fran!CH19)," ",IF(Fran!CH19&gt;=50,IF(Fran!CH19&lt;75,Fran!CH19," ")," "))</f>
        <v xml:space="preserve"> </v>
      </c>
      <c r="V42" s="177" t="str">
        <f>IF(ISBLANK(Fran!CL19)," ",IF(Fran!CL19&gt;=50,IF(Fran!CL19&lt;75,Fran!CL19," ")," "))</f>
        <v xml:space="preserve"> </v>
      </c>
      <c r="W42" s="177" t="str">
        <f>IF(ISBLANK(Fran!CS19)," ",IF(Fran!CS19&gt;=50,IF(Fran!CS19&lt;75,Fran!CS19," ")," "))</f>
        <v xml:space="preserve"> </v>
      </c>
      <c r="X42" s="177" t="str">
        <f>IF(ISBLANK(Fran!CW19)," ",IF(Fran!CW19&gt;=50,IF(Fran!CW19&lt;75,Fran!CW19," ")," "))</f>
        <v xml:space="preserve"> </v>
      </c>
      <c r="Y42" s="177" t="str">
        <f>IF(ISBLANK(Fran!DA19)," ",IF(Fran!DA19&gt;=50,IF(Fran!DA19&lt;75,Fran!DA19," ")," "))</f>
        <v xml:space="preserve"> </v>
      </c>
      <c r="Z42" s="177" t="str">
        <f>IF(ISBLANK(Fran!DE19)," ",IF(Fran!DE19&gt;=50,IF(Fran!DE19&lt;75,Fran!DE19," ")," "))</f>
        <v xml:space="preserve"> </v>
      </c>
      <c r="AA42" s="177" t="str">
        <f>IF(ISBLANK(Fran!DI19)," ",IF(Fran!DI19&gt;=50,IF(Fran!DI19&lt;75,Fran!DI19," ")," "))</f>
        <v xml:space="preserve"> </v>
      </c>
      <c r="AB42" s="177" t="str">
        <f>IF(ISBLANK(Fran!DP19)," ",IF(Fran!DP19&gt;=50,IF(Fran!DP19&lt;75,Fran!DP19," ")," "))</f>
        <v xml:space="preserve"> </v>
      </c>
      <c r="AC42" s="177" t="str">
        <f>IF(ISBLANK(Fran!DT19)," ",IF(Fran!DT19&gt;=50,IF(Fran!DT19&lt;75,Fran!DT19," ")," "))</f>
        <v xml:space="preserve"> </v>
      </c>
      <c r="AD42" s="177" t="str">
        <f>IF(ISBLANK(Fran!DX19)," ",IF(Fran!DX19&gt;=50,IF(Fran!DX19&lt;75,Fran!DX19," ")," "))</f>
        <v xml:space="preserve"> </v>
      </c>
      <c r="AE42" s="270"/>
      <c r="AF42" s="271"/>
      <c r="AG42" s="177" t="str">
        <f>IF(ISBLANK(Fran!EB19)," ",IF(Fran!EB19&gt;=50,IF(Fran!EB19&lt;75,Fran!EB19," ")," "))</f>
        <v xml:space="preserve"> </v>
      </c>
      <c r="AH42" s="177" t="str">
        <f>IF(ISBLANK(Fran!EF19)," ",IF(Fran!EF19&gt;=50,IF(Fran!EF19&lt;75,Fran!EF19," ")," "))</f>
        <v xml:space="preserve"> </v>
      </c>
      <c r="AI42" s="177" t="str">
        <f>IF(ISBLANK(Fran!EM19)," ",IF(Fran!EM19&gt;=50,IF(Fran!EM19&lt;75,Fran!EM19," ")," "))</f>
        <v xml:space="preserve"> </v>
      </c>
      <c r="AJ42" s="177" t="str">
        <f>IF(ISBLANK(Fran!EQ19)," ",IF(Fran!EQ19&gt;=50,IF(Fran!EQ19&lt;75,Fran!EQ19," ")," "))</f>
        <v xml:space="preserve"> </v>
      </c>
      <c r="AK42" s="177" t="str">
        <f>IF(ISBLANK(Fran!EU19)," ",IF(Fran!EU19&gt;=50,IF(Fran!EU19&lt;75,Fran!EU19," ")," "))</f>
        <v xml:space="preserve"> </v>
      </c>
      <c r="AL42" s="177" t="str">
        <f>IF(ISBLANK(Fran!EY19)," ",IF(Fran!EY19&gt;=50,IF(Fran!EY19&lt;75,Fran!EY19," ")," "))</f>
        <v xml:space="preserve"> </v>
      </c>
      <c r="AM42" s="177" t="str">
        <f>IF(ISBLANK(Fran!FC19)," ",IF(Fran!FC19&gt;=50,IF(Fran!FC19&lt;75,Fran!FC19," ")," "))</f>
        <v xml:space="preserve"> </v>
      </c>
      <c r="AN42" s="177" t="str">
        <f>IF(ISBLANK(Fran!FJ19)," ",IF(Fran!FJ19&gt;=50,IF(Fran!FJ19&lt;75,Fran!FJ19," ")," "))</f>
        <v xml:space="preserve"> </v>
      </c>
      <c r="AO42" s="177" t="str">
        <f>IF(ISBLANK(Fran!FN19)," ",IF(Fran!FN19&gt;=50,IF(Fran!FN19&lt;75,Fran!FN19," ")," "))</f>
        <v xml:space="preserve"> </v>
      </c>
      <c r="AP42" s="177" t="str">
        <f>IF(ISBLANK(Fran!FR19)," ",IF(Fran!FR19&gt;=50,IF(Fran!FR19&lt;75,Fran!FR19," ")," "))</f>
        <v xml:space="preserve"> </v>
      </c>
      <c r="AQ42" s="177" t="str">
        <f>IF(ISBLANK(Fran!FV19)," ",IF(Fran!FV19&gt;=50,IF(Fran!FV19&lt;75,Fran!FV19," ")," "))</f>
        <v xml:space="preserve"> </v>
      </c>
      <c r="AR42" s="177" t="str">
        <f>IF(ISBLANK(Fran!FZ19)," ",IF(Fran!FZ19&gt;=50,IF(Fran!FZ19&lt;75,Fran!FZ19," ")," "))</f>
        <v xml:space="preserve"> </v>
      </c>
      <c r="AS42" s="177" t="str">
        <f>IF(ISBLANK(Fran!GG19)," ",IF(Fran!GG19&gt;=50,IF(Fran!GG19&lt;75,Fran!GG19," ")," "))</f>
        <v xml:space="preserve"> </v>
      </c>
      <c r="AT42" s="177" t="str">
        <f>IF(ISBLANK(Fran!GK19)," ",IF(Fran!GK19&gt;=50,IF(Fran!GK19&lt;75,Fran!GK19," ")," "))</f>
        <v xml:space="preserve"> </v>
      </c>
      <c r="AU42" s="177" t="str">
        <f>IF(ISBLANK(Fran!GO19)," ",IF(Fran!GO19&gt;=50,IF(Fran!GO19&lt;75,Fran!GO19," ")," "))</f>
        <v xml:space="preserve"> </v>
      </c>
      <c r="AV42" s="177" t="str">
        <f>IF(ISBLANK(Fran!GS19)," ",IF(Fran!GS19&gt;=50,IF(Fran!GS19&lt;75,Fran!GS19," ")," "))</f>
        <v xml:space="preserve"> </v>
      </c>
      <c r="AW42" s="177" t="str">
        <f>IF(ISBLANK(Fran!GW19)," ",IF(Fran!GW19&gt;=50,IF(Fran!GW19&lt;75,Fran!GW19," ")," "))</f>
        <v xml:space="preserve"> </v>
      </c>
      <c r="AX42" s="177" t="str">
        <f>IF(ISBLANK(Fran!HD19)," ",IF(Fran!HD19&gt;=50,IF(Fran!HD19&lt;75,Fran!HD19," ")," "))</f>
        <v xml:space="preserve"> </v>
      </c>
      <c r="AY42" s="177" t="str">
        <f>IF(ISBLANK(Fran!HH19)," ",IF(Fran!HH19&gt;=50,IF(Fran!HH19&lt;75,Fran!HH19," ")," "))</f>
        <v xml:space="preserve"> </v>
      </c>
      <c r="AZ42" s="177" t="str">
        <f>IF(ISBLANK(Fran!HL19)," ",IF(Fran!HL19&gt;=50,IF(Fran!HL19&lt;75,Fran!HL19," ")," "))</f>
        <v xml:space="preserve"> </v>
      </c>
      <c r="BA42" s="177" t="str">
        <f>IF(ISBLANK(Fran!HP19)," ",IF(Fran!HP19&gt;=50,IF(Fran!HP19&lt;75,Fran!HP19," ")," "))</f>
        <v xml:space="preserve"> </v>
      </c>
      <c r="BB42" s="177" t="str">
        <f>IF(ISBLANK(Fran!HT19)," ",IF(Fran!HT19&gt;=50,IF(Fran!HT19&lt;75,Fran!HT19," ")," "))</f>
        <v xml:space="preserve"> </v>
      </c>
      <c r="BC42" s="177" t="str">
        <f>IF(ISBLANK(Fran!IA19)," ",IF(Fran!IA19&gt;=50,IF(Fran!IA19&lt;75,Fran!IA19," ")," "))</f>
        <v xml:space="preserve"> </v>
      </c>
      <c r="BD42" s="177" t="str">
        <f>IF(ISBLANK(Fran!IE19)," ",IF(Fran!IE19&gt;=50,IF(Fran!IE19&lt;75,Fran!IE19," ")," "))</f>
        <v xml:space="preserve"> </v>
      </c>
      <c r="BE42" s="177" t="str">
        <f>IF(ISBLANK(Fran!II19)," ",IF(Fran!II19&gt;=50,IF(Fran!II19&lt;75,Fran!II19," ")," "))</f>
        <v xml:space="preserve"> </v>
      </c>
      <c r="BF42" s="177" t="str">
        <f>IF(ISBLANK(Fran!IM19)," ",IF(Fran!IM19&gt;=50,IF(Fran!IM19&lt;75,Fran!IM19," ")," "))</f>
        <v xml:space="preserve"> </v>
      </c>
      <c r="BG42" s="177" t="str">
        <f>IF(ISBLANK(Fran!IQ19)," ",IF(Fran!IQ19&gt;=50,IF(Fran!IQ19&lt;75,Fran!IQ19," ")," "))</f>
        <v xml:space="preserve"> </v>
      </c>
      <c r="BH42" s="177" t="str">
        <f>IF(ISBLANK(Fran!IX19)," ",IF(Fran!IX19&gt;=50,IF(Fran!IX19&lt;75,Fran!IX19," ")," "))</f>
        <v xml:space="preserve"> </v>
      </c>
      <c r="BI42" s="270"/>
      <c r="BJ42" s="271"/>
      <c r="BK42" s="177" t="str">
        <f>IF(ISBLANK(Fran!JB19)," ",IF(Fran!JB19&gt;=50,IF(Fran!JB19&lt;75,Fran!JB19," ")," "))</f>
        <v xml:space="preserve"> </v>
      </c>
      <c r="BL42" s="177" t="str">
        <f>IF(ISBLANK(Fran!JF19)," ",IF(Fran!JF19&gt;=50,IF(Fran!JF19&lt;75,Fran!JF19," ")," "))</f>
        <v xml:space="preserve"> </v>
      </c>
      <c r="BM42" s="177" t="str">
        <f>IF(ISBLANK(Fran!JJ19)," ",IF(Fran!JJ19&gt;=50,IF(Fran!JJ19&lt;75,Fran!JJ19," ")," "))</f>
        <v xml:space="preserve"> </v>
      </c>
      <c r="BN42" s="177" t="str">
        <f>IF(ISBLANK(Fran!JN19)," ",IF(Fran!JN19&gt;=50,IF(Fran!JN19&lt;75,Fran!JN19," ")," "))</f>
        <v xml:space="preserve"> </v>
      </c>
      <c r="BO42" s="177" t="str">
        <f>IF(ISBLANK(Fran!JU19)," ",IF(Fran!JU19&gt;=50,IF(Fran!JU19&lt;75,Fran!JU19," ")," "))</f>
        <v xml:space="preserve"> </v>
      </c>
      <c r="BP42" s="177" t="str">
        <f>IF(ISBLANK(Fran!JY19)," ",IF(Fran!JY19&gt;=50,IF(Fran!JY19&lt;75,Fran!JY19," ")," "))</f>
        <v xml:space="preserve"> </v>
      </c>
      <c r="BQ42" s="177" t="str">
        <f>IF(ISBLANK(Fran!KC19)," ",IF(Fran!KC19&gt;=50,IF(Fran!KC19&lt;75,Fran!KC19," ")," "))</f>
        <v xml:space="preserve"> </v>
      </c>
      <c r="BR42" s="177" t="str">
        <f>IF(ISBLANK(Fran!KG19)," ",IF(Fran!KG19&gt;=50,IF(Fran!KG19&lt;75,Fran!KG19," ")," "))</f>
        <v xml:space="preserve"> </v>
      </c>
      <c r="BS42" s="177" t="str">
        <f>IF(ISBLANK(Fran!KK19)," ",IF(Fran!KK19&gt;=50,IF(Fran!KK19&lt;75,Fran!KK19," ")," "))</f>
        <v xml:space="preserve"> </v>
      </c>
      <c r="BT42" s="177" t="str">
        <f>IF(ISBLANK(Fran!KR19)," ",IF(Fran!KR19&gt;=50,IF(Fran!KR19&lt;75,Fran!KR19," ")," "))</f>
        <v xml:space="preserve"> </v>
      </c>
      <c r="BU42" s="177" t="str">
        <f>IF(ISBLANK(Fran!KV19)," ",IF(Fran!KV19&gt;=50,IF(Fran!KV19&lt;75,Fran!KV19," ")," "))</f>
        <v xml:space="preserve"> </v>
      </c>
      <c r="BV42" s="177" t="str">
        <f>IF(ISBLANK(Fran!KZ19)," ",IF(Fran!KZ19&gt;=50,IF(Fran!KZ19&lt;75,Fran!KZ19," ")," "))</f>
        <v xml:space="preserve"> </v>
      </c>
      <c r="BW42" s="177" t="str">
        <f>IF(ISBLANK(Fran!LD19)," ",IF(Fran!LD19&gt;=50,IF(Fran!LD19&lt;75,Fran!LD19," ")," "))</f>
        <v xml:space="preserve"> </v>
      </c>
      <c r="BX42" s="177" t="str">
        <f>IF(ISBLANK(Fran!LH19)," ",IF(Fran!LH19&gt;=50,IF(Fran!LH19&lt;75,Fran!LH19," ")," "))</f>
        <v xml:space="preserve"> </v>
      </c>
      <c r="BY42" s="177" t="str">
        <f>IF(ISBLANK(Fran!LO19)," ",IF(Fran!LO19&gt;=50,IF(Fran!LO19&lt;75,Fran!LO19," ")," "))</f>
        <v xml:space="preserve"> </v>
      </c>
    </row>
    <row r="43" spans="1:77" ht="20.100000000000001" hidden="1" customHeight="1" thickBot="1">
      <c r="A43" s="272"/>
      <c r="B43" s="273"/>
      <c r="C43" s="179" t="str">
        <f>IF(ISBLANK(Fran!E19)," ",IF(Fran!E19&lt;50,Fran!E19," "))</f>
        <v xml:space="preserve"> </v>
      </c>
      <c r="D43" s="179" t="str">
        <f>IF(ISBLANK(Fran!I19)," ",IF(Fran!I19&lt;50,Fran!I19," "))</f>
        <v xml:space="preserve"> </v>
      </c>
      <c r="E43" s="179" t="str">
        <f>IF(ISBLANK(Fran!M19)," ",IF(Fran!M19&lt;50,Fran!M19," "))</f>
        <v xml:space="preserve"> </v>
      </c>
      <c r="F43" s="179" t="str">
        <f>IF(ISBLANK(Fran!Q19)," ",IF(Fran!Q19&lt;50,Fran!Q19," "))</f>
        <v xml:space="preserve"> </v>
      </c>
      <c r="G43" s="179" t="str">
        <f>IF(ISBLANK(Fran!U19)," ",IF(Fran!U19&lt;50,Fran!U19," "))</f>
        <v xml:space="preserve"> </v>
      </c>
      <c r="H43" s="179" t="str">
        <f>IF(ISBLANK(Fran!AB19)," ",IF(Fran!AB19&lt;50,Fran!AB19," "))</f>
        <v xml:space="preserve"> </v>
      </c>
      <c r="I43" s="179" t="str">
        <f>IF(ISBLANK(Fran!AF19)," ",IF(Fran!AF19&lt;50,Fran!AF19," "))</f>
        <v xml:space="preserve"> </v>
      </c>
      <c r="J43" s="179" t="str">
        <f>IF(ISBLANK(Fran!AJ19)," ",IF(Fran!AJ19&lt;50,Fran!AJ19," "))</f>
        <v xml:space="preserve"> </v>
      </c>
      <c r="K43" s="179" t="str">
        <f>IF(ISBLANK(Fran!AN19)," ",IF(Fran!AN19&lt;50,Fran!AN19," "))</f>
        <v xml:space="preserve"> </v>
      </c>
      <c r="L43" s="179" t="str">
        <f>IF(ISBLANK(Fran!AR19)," ",IF(Fran!AR19&lt;50,Fran!AR19," "))</f>
        <v xml:space="preserve"> </v>
      </c>
      <c r="M43" s="179" t="str">
        <f>IF(ISBLANK(Fran!AY19)," ",IF(Fran!AY19&lt;50,Fran!AY19," "))</f>
        <v xml:space="preserve"> </v>
      </c>
      <c r="N43" s="179" t="str">
        <f>IF(ISBLANK(Fran!BC19)," ",IF(Fran!BC19&lt;50,Fran!BC19," "))</f>
        <v xml:space="preserve"> </v>
      </c>
      <c r="O43" s="179" t="str">
        <f>IF(ISBLANK(Fran!BG19)," ",IF(Fran!BG19&lt;50,Fran!BG19," "))</f>
        <v xml:space="preserve"> </v>
      </c>
      <c r="P43" s="179" t="str">
        <f>IF(ISBLANK(Fran!BK19)," ",IF(Fran!BK19&lt;50,Fran!BK19," "))</f>
        <v xml:space="preserve"> </v>
      </c>
      <c r="Q43" s="179" t="str">
        <f>IF(ISBLANK(Fran!BO19)," ",IF(Fran!BO19&lt;50,Fran!BO19," "))</f>
        <v xml:space="preserve"> </v>
      </c>
      <c r="R43" s="179" t="str">
        <f>IF(ISBLANK(Fran!BV19)," ",IF(Fran!BV19&lt;50,Fran!BV19," "))</f>
        <v xml:space="preserve"> </v>
      </c>
      <c r="S43" s="179" t="str">
        <f>IF(ISBLANK(Fran!BZ19)," ",IF(Fran!BZ19&lt;50,Fran!BZ19," "))</f>
        <v xml:space="preserve"> </v>
      </c>
      <c r="T43" s="179" t="str">
        <f>IF(ISBLANK(Fran!CD19)," ",IF(Fran!CD19&lt;50,Fran!CD19," "))</f>
        <v xml:space="preserve"> </v>
      </c>
      <c r="U43" s="179" t="str">
        <f>IF(ISBLANK(Fran!CH19)," ",IF(Fran!CH19&lt;50,Fran!CH19," "))</f>
        <v xml:space="preserve"> </v>
      </c>
      <c r="V43" s="179" t="str">
        <f>IF(ISBLANK(Fran!CL19)," ",IF(Fran!CL19&lt;50,Fran!CL19," "))</f>
        <v xml:space="preserve"> </v>
      </c>
      <c r="W43" s="179" t="str">
        <f>IF(ISBLANK(Fran!CS19)," ",IF(Fran!CS19&lt;50,Fran!CS19," "))</f>
        <v xml:space="preserve"> </v>
      </c>
      <c r="X43" s="179" t="str">
        <f>IF(ISBLANK(Fran!CW19)," ",IF(Fran!CW19&lt;50,Fran!CW19," "))</f>
        <v xml:space="preserve"> </v>
      </c>
      <c r="Y43" s="179" t="str">
        <f>IF(ISBLANK(Fran!DA19)," ",IF(Fran!DA19&lt;50,Fran!DA19," "))</f>
        <v xml:space="preserve"> </v>
      </c>
      <c r="Z43" s="179" t="str">
        <f>IF(ISBLANK(Fran!DE19)," ",IF(Fran!DE19&lt;50,Fran!DE19," "))</f>
        <v xml:space="preserve"> </v>
      </c>
      <c r="AA43" s="179" t="str">
        <f>IF(ISBLANK(Fran!DI19)," ",IF(Fran!DI19&lt;50,Fran!DI19," "))</f>
        <v xml:space="preserve"> </v>
      </c>
      <c r="AB43" s="179" t="str">
        <f>IF(ISBLANK(Fran!DP19)," ",IF(Fran!DP19&lt;50,Fran!DP19," "))</f>
        <v xml:space="preserve"> </v>
      </c>
      <c r="AC43" s="179" t="str">
        <f>IF(ISBLANK(Fran!DT19)," ",IF(Fran!DT19&lt;50,Fran!DT19," "))</f>
        <v xml:space="preserve"> </v>
      </c>
      <c r="AD43" s="179" t="str">
        <f>IF(ISBLANK(Fran!DX19)," ",IF(Fran!DX19&lt;50,Fran!DX19," "))</f>
        <v xml:space="preserve"> </v>
      </c>
      <c r="AE43" s="272"/>
      <c r="AF43" s="273"/>
      <c r="AG43" s="179" t="str">
        <f>IF(ISBLANK(Fran!EB19)," ",IF(Fran!EB19&lt;50,Fran!EB19," "))</f>
        <v xml:space="preserve"> </v>
      </c>
      <c r="AH43" s="179" t="str">
        <f>IF(ISBLANK(Fran!EF19)," ",IF(Fran!EF19&lt;50,Fran!EF19," "))</f>
        <v xml:space="preserve"> </v>
      </c>
      <c r="AI43" s="179" t="str">
        <f>IF(ISBLANK(Fran!EM19)," ",IF(Fran!EM19&lt;50,Fran!EM19," "))</f>
        <v xml:space="preserve"> </v>
      </c>
      <c r="AJ43" s="179" t="str">
        <f>IF(ISBLANK(Fran!EQ19)," ",IF(Fran!EQ19&lt;50,Fran!EQ19," "))</f>
        <v xml:space="preserve"> </v>
      </c>
      <c r="AK43" s="179" t="str">
        <f>IF(ISBLANK(Fran!EU19)," ",IF(Fran!EU19&lt;50,Fran!EU19," "))</f>
        <v xml:space="preserve"> </v>
      </c>
      <c r="AL43" s="179" t="str">
        <f>IF(ISBLANK(Fran!EY19)," ",IF(Fran!EY19&lt;50,Fran!EY19," "))</f>
        <v xml:space="preserve"> </v>
      </c>
      <c r="AM43" s="179" t="str">
        <f>IF(ISBLANK(Fran!FC19)," ",IF(Fran!FC19&lt;50,Fran!FC19," "))</f>
        <v xml:space="preserve"> </v>
      </c>
      <c r="AN43" s="179" t="str">
        <f>IF(ISBLANK(Fran!FJ19)," ",IF(Fran!FJ19&lt;50,Fran!FJ19," "))</f>
        <v xml:space="preserve"> </v>
      </c>
      <c r="AO43" s="179" t="str">
        <f>IF(ISBLANK(Fran!FN19)," ",IF(Fran!FN19&lt;50,Fran!FN19," "))</f>
        <v xml:space="preserve"> </v>
      </c>
      <c r="AP43" s="179" t="str">
        <f>IF(ISBLANK(Fran!FR19)," ",IF(Fran!FR19&lt;50,Fran!FR19," "))</f>
        <v xml:space="preserve"> </v>
      </c>
      <c r="AQ43" s="179" t="str">
        <f>IF(ISBLANK(Fran!FV19)," ",IF(Fran!FV19&lt;50,Fran!FV19," "))</f>
        <v xml:space="preserve"> </v>
      </c>
      <c r="AR43" s="179" t="str">
        <f>IF(ISBLANK(Fran!FZ19)," ",IF(Fran!FZ19&lt;50,Fran!FZ19," "))</f>
        <v xml:space="preserve"> </v>
      </c>
      <c r="AS43" s="179" t="str">
        <f>IF(ISBLANK(Fran!GG19)," ",IF(Fran!GG19&lt;50,Fran!GG19," "))</f>
        <v xml:space="preserve"> </v>
      </c>
      <c r="AT43" s="179" t="str">
        <f>IF(ISBLANK(Fran!GK19)," ",IF(Fran!GK19&lt;50,Fran!GK19," "))</f>
        <v xml:space="preserve"> </v>
      </c>
      <c r="AU43" s="179" t="str">
        <f>IF(ISBLANK(Fran!GO19)," ",IF(Fran!GO19&lt;50,Fran!GO19," "))</f>
        <v xml:space="preserve"> </v>
      </c>
      <c r="AV43" s="179" t="str">
        <f>IF(ISBLANK(Fran!GS19)," ",IF(Fran!GS19&lt;50,Fran!GS19," "))</f>
        <v xml:space="preserve"> </v>
      </c>
      <c r="AW43" s="179" t="str">
        <f>IF(ISBLANK(Fran!GW19)," ",IF(Fran!GW19&lt;50,Fran!GW19," "))</f>
        <v xml:space="preserve"> </v>
      </c>
      <c r="AX43" s="179" t="str">
        <f>IF(ISBLANK(Fran!HD19)," ",IF(Fran!HD19&lt;50,Fran!HD19," "))</f>
        <v xml:space="preserve"> </v>
      </c>
      <c r="AY43" s="179" t="str">
        <f>IF(ISBLANK(Fran!HH19)," ",IF(Fran!HH19&lt;50,Fran!HH19," "))</f>
        <v xml:space="preserve"> </v>
      </c>
      <c r="AZ43" s="179" t="str">
        <f>IF(ISBLANK(Fran!HL19)," ",IF(Fran!HL19&lt;50,Fran!HL19," "))</f>
        <v xml:space="preserve"> </v>
      </c>
      <c r="BA43" s="179" t="str">
        <f>IF(ISBLANK(Fran!HP19)," ",IF(Fran!HP19&lt;50,Fran!HP19," "))</f>
        <v xml:space="preserve"> </v>
      </c>
      <c r="BB43" s="179" t="str">
        <f>IF(ISBLANK(Fran!HT19)," ",IF(Fran!HT19&lt;50,Fran!HT19," "))</f>
        <v xml:space="preserve"> </v>
      </c>
      <c r="BC43" s="179" t="str">
        <f>IF(ISBLANK(Fran!IA19)," ",IF(Fran!IA19&lt;50,Fran!IA19," "))</f>
        <v xml:space="preserve"> </v>
      </c>
      <c r="BD43" s="179" t="str">
        <f>IF(ISBLANK(Fran!IE19)," ",IF(Fran!IE19&lt;50,Fran!IE19," "))</f>
        <v xml:space="preserve"> </v>
      </c>
      <c r="BE43" s="179" t="str">
        <f>IF(ISBLANK(Fran!II19)," ",IF(Fran!II19&lt;50,Fran!II19," "))</f>
        <v xml:space="preserve"> </v>
      </c>
      <c r="BF43" s="179" t="str">
        <f>IF(ISBLANK(Fran!IM19)," ",IF(Fran!IM19&lt;50,Fran!IM19," "))</f>
        <v xml:space="preserve"> </v>
      </c>
      <c r="BG43" s="179" t="str">
        <f>IF(ISBLANK(Fran!IQ19)," ",IF(Fran!IQ19&lt;50,Fran!IQ19," "))</f>
        <v xml:space="preserve"> </v>
      </c>
      <c r="BH43" s="179" t="str">
        <f>IF(ISBLANK(Fran!IX19)," ",IF(Fran!IX19&lt;50,Fran!IX19," "))</f>
        <v xml:space="preserve"> </v>
      </c>
      <c r="BI43" s="272"/>
      <c r="BJ43" s="273"/>
      <c r="BK43" s="179" t="str">
        <f>IF(ISBLANK(Fran!JB19)," ",IF(Fran!JB19&lt;50,Fran!JB19," "))</f>
        <v xml:space="preserve"> </v>
      </c>
      <c r="BL43" s="179" t="str">
        <f>IF(ISBLANK(Fran!JF19)," ",IF(Fran!JF19&lt;50,Fran!JF19," "))</f>
        <v xml:space="preserve"> </v>
      </c>
      <c r="BM43" s="179" t="str">
        <f>IF(ISBLANK(Fran!JJ19)," ",IF(Fran!JJ19&lt;50,Fran!JJ19," "))</f>
        <v xml:space="preserve"> </v>
      </c>
      <c r="BN43" s="179" t="str">
        <f>IF(ISBLANK(Fran!JN19)," ",IF(Fran!JN19&lt;50,Fran!JN19," "))</f>
        <v xml:space="preserve"> </v>
      </c>
      <c r="BO43" s="179" t="str">
        <f>IF(ISBLANK(Fran!JU19)," ",IF(Fran!JU19&lt;50,Fran!JU19," "))</f>
        <v xml:space="preserve"> </v>
      </c>
      <c r="BP43" s="179" t="str">
        <f>IF(ISBLANK(Fran!JY19)," ",IF(Fran!JY19&lt;50,Fran!JY19," "))</f>
        <v xml:space="preserve"> </v>
      </c>
      <c r="BQ43" s="179" t="str">
        <f>IF(ISBLANK(Fran!KC19)," ",IF(Fran!KC19&lt;50,Fran!KC19," "))</f>
        <v xml:space="preserve"> </v>
      </c>
      <c r="BR43" s="179" t="str">
        <f>IF(ISBLANK(Fran!KG19)," ",IF(Fran!KG19&lt;50,Fran!KG19," "))</f>
        <v xml:space="preserve"> </v>
      </c>
      <c r="BS43" s="179" t="str">
        <f>IF(ISBLANK(Fran!KK19)," ",IF(Fran!KK19&lt;50,Fran!KK19," "))</f>
        <v xml:space="preserve"> </v>
      </c>
      <c r="BT43" s="179" t="str">
        <f>IF(ISBLANK(Fran!KR19)," ",IF(Fran!KR19&lt;50,Fran!KR19," "))</f>
        <v xml:space="preserve"> </v>
      </c>
      <c r="BU43" s="179" t="str">
        <f>IF(ISBLANK(Fran!KV19)," ",IF(Fran!KV19&lt;50,Fran!KV19," "))</f>
        <v xml:space="preserve"> </v>
      </c>
      <c r="BV43" s="179" t="str">
        <f>IF(ISBLANK(Fran!KZ19)," ",IF(Fran!KZ19&lt;50,Fran!KZ19," "))</f>
        <v xml:space="preserve"> </v>
      </c>
      <c r="BW43" s="179" t="str">
        <f>IF(ISBLANK(Fran!LD19)," ",IF(Fran!LD19&lt;50,Fran!LD19," "))</f>
        <v xml:space="preserve"> </v>
      </c>
      <c r="BX43" s="179" t="str">
        <f>IF(ISBLANK(Fran!LH19)," ",IF(Fran!LH19&lt;50,Fran!LH19," "))</f>
        <v xml:space="preserve"> </v>
      </c>
      <c r="BY43" s="179" t="str">
        <f>IF(ISBLANK(Fran!LO19)," ",IF(Fran!LO19&lt;50,Fran!LO19," "))</f>
        <v xml:space="preserve"> </v>
      </c>
    </row>
    <row r="44" spans="1:77" ht="20.100000000000001" hidden="1" customHeight="1">
      <c r="A44" s="268" t="str">
        <f>LEFT(Fran!$A18,1)&amp;LEFT(Fran!$B18,1)</f>
        <v/>
      </c>
      <c r="B44" s="269"/>
      <c r="C44" s="175" t="str">
        <f>IF(ISBLANK(Fran!E18)," ",IF(Fran!E18&gt;=75,Fran!E18," "))</f>
        <v/>
      </c>
      <c r="D44" s="175" t="str">
        <f>IF(ISBLANK(Fran!I18)," ",IF(Fran!I18&gt;=75,Fran!I18," "))</f>
        <v/>
      </c>
      <c r="E44" s="175" t="str">
        <f>IF(ISBLANK(Fran!M18)," ",IF(Fran!M18&gt;=75,Fran!M18," "))</f>
        <v/>
      </c>
      <c r="F44" s="175" t="str">
        <f>IF(ISBLANK(Fran!Q18)," ",IF(Fran!Q18&gt;=75,Fran!Q18," "))</f>
        <v/>
      </c>
      <c r="G44" s="175" t="str">
        <f>IF(ISBLANK(Fran!U18)," ",IF(Fran!U18&gt;=75,Fran!U18," "))</f>
        <v/>
      </c>
      <c r="H44" s="175" t="str">
        <f>IF(ISBLANK(Fran!AB18)," ",IF(Fran!AB18&gt;=75,Fran!AB18," "))</f>
        <v/>
      </c>
      <c r="I44" s="175" t="str">
        <f>IF(ISBLANK(Fran!AF18)," ",IF(Fran!AF18&gt;=75,Fran!AF18," "))</f>
        <v/>
      </c>
      <c r="J44" s="175" t="str">
        <f>IF(ISBLANK(Fran!AJ18)," ",IF(Fran!AJ18&gt;=75,Fran!AJ18," "))</f>
        <v/>
      </c>
      <c r="K44" s="175" t="str">
        <f>IF(ISBLANK(Fran!AN18)," ",IF(Fran!AN18&gt;=75,Fran!AN18," "))</f>
        <v/>
      </c>
      <c r="L44" s="175" t="str">
        <f>IF(ISBLANK(Fran!AR18)," ",IF(Fran!AR18&gt;=75,Fran!AR18," "))</f>
        <v/>
      </c>
      <c r="M44" s="175" t="str">
        <f>IF(ISBLANK(Fran!AY18)," ",IF(Fran!AY18&gt;=75,Fran!AY18," "))</f>
        <v/>
      </c>
      <c r="N44" s="175" t="str">
        <f>IF(ISBLANK(Fran!BC18)," ",IF(Fran!BC18&gt;=75,Fran!BC18," "))</f>
        <v/>
      </c>
      <c r="O44" s="175" t="str">
        <f>IF(ISBLANK(Fran!BG18)," ",IF(Fran!BG18&gt;=75,Fran!BG18," "))</f>
        <v/>
      </c>
      <c r="P44" s="175" t="str">
        <f>IF(ISBLANK(Fran!BK18)," ",IF(Fran!BK18&gt;=75,Fran!BK18," "))</f>
        <v/>
      </c>
      <c r="Q44" s="175" t="str">
        <f>IF(ISBLANK(Fran!BO18)," ",IF(Fran!BO18&gt;=75,Fran!BO18," "))</f>
        <v/>
      </c>
      <c r="R44" s="175" t="str">
        <f>IF(ISBLANK(Fran!BV18)," ",IF(Fran!BV18&gt;=75,Fran!BV18," "))</f>
        <v/>
      </c>
      <c r="S44" s="175" t="str">
        <f>IF(ISBLANK(Fran!BZ18)," ",IF(Fran!BZ18&gt;=75,Fran!BZ18," "))</f>
        <v/>
      </c>
      <c r="T44" s="175" t="str">
        <f>IF(ISBLANK(Fran!CD18)," ",IF(Fran!CD18&gt;=75,Fran!CD18," "))</f>
        <v/>
      </c>
      <c r="U44" s="175" t="str">
        <f>IF(ISBLANK(Fran!CH18)," ",IF(Fran!CH18&gt;=75,Fran!CH18," "))</f>
        <v/>
      </c>
      <c r="V44" s="175" t="str">
        <f>IF(ISBLANK(Fran!CL18)," ",IF(Fran!CL18&gt;=75,Fran!CL18," "))</f>
        <v/>
      </c>
      <c r="W44" s="175" t="str">
        <f>IF(ISBLANK(Fran!CS18)," ",IF(Fran!CS18&gt;=75,Fran!CS18," "))</f>
        <v/>
      </c>
      <c r="X44" s="175" t="str">
        <f>IF(ISBLANK(Fran!CW18)," ",IF(Fran!CW18&gt;=75,Fran!CW18," "))</f>
        <v/>
      </c>
      <c r="Y44" s="175" t="str">
        <f>IF(ISBLANK(Fran!DA18)," ",IF(Fran!DA18&gt;=75,Fran!DA18," "))</f>
        <v/>
      </c>
      <c r="Z44" s="175" t="str">
        <f>IF(ISBLANK(Fran!DE18)," ",IF(Fran!DE18&gt;=75,Fran!DE18," "))</f>
        <v/>
      </c>
      <c r="AA44" s="175" t="str">
        <f>IF(ISBLANK(Fran!DI18)," ",IF(Fran!DI18&gt;=75,Fran!DI18," "))</f>
        <v/>
      </c>
      <c r="AB44" s="175" t="str">
        <f>IF(ISBLANK(Fran!DP18)," ",IF(Fran!DP18&gt;=75,Fran!DP18," "))</f>
        <v/>
      </c>
      <c r="AC44" s="175" t="str">
        <f>IF(ISBLANK(Fran!DT18)," ",IF(Fran!DT18&gt;=75,Fran!DT18," "))</f>
        <v/>
      </c>
      <c r="AD44" s="175" t="str">
        <f>IF(ISBLANK(Fran!DX18)," ",IF(Fran!DX18&gt;=75,Fran!DX18," "))</f>
        <v/>
      </c>
      <c r="AE44" s="268" t="str">
        <f>LEFT(Fran!$A18,1)&amp;LEFT(Fran!$B18,1)</f>
        <v/>
      </c>
      <c r="AF44" s="269"/>
      <c r="AG44" s="175" t="str">
        <f>IF(ISBLANK(Fran!EB18)," ",IF(Fran!EB18&gt;=75,Fran!EB18," "))</f>
        <v/>
      </c>
      <c r="AH44" s="175" t="str">
        <f>IF(ISBLANK(Fran!EF18)," ",IF(Fran!EF18&gt;=75,Fran!EF18," "))</f>
        <v/>
      </c>
      <c r="AI44" s="175" t="str">
        <f>IF(ISBLANK(Fran!EM18)," ",IF(Fran!EM18&gt;=75,Fran!EM18," "))</f>
        <v/>
      </c>
      <c r="AJ44" s="175" t="str">
        <f>IF(ISBLANK(Fran!EQ18)," ",IF(Fran!EQ18&gt;=75,Fran!EQ18," "))</f>
        <v/>
      </c>
      <c r="AK44" s="175" t="str">
        <f>IF(ISBLANK(Fran!EU18)," ",IF(Fran!EU18&gt;=75,Fran!EU18," "))</f>
        <v/>
      </c>
      <c r="AL44" s="175" t="str">
        <f>IF(ISBLANK(Fran!EY18)," ",IF(Fran!EY18&gt;=75,Fran!EY18," "))</f>
        <v/>
      </c>
      <c r="AM44" s="175" t="str">
        <f>IF(ISBLANK(Fran!FC18)," ",IF(Fran!FC18&gt;=75,Fran!FC18," "))</f>
        <v/>
      </c>
      <c r="AN44" s="175" t="str">
        <f>IF(ISBLANK(Fran!FJ18)," ",IF(Fran!FJ18&gt;=75,Fran!FJ18," "))</f>
        <v/>
      </c>
      <c r="AO44" s="175" t="str">
        <f>IF(ISBLANK(Fran!FN18)," ",IF(Fran!FN18&gt;=75,Fran!FN18," "))</f>
        <v/>
      </c>
      <c r="AP44" s="175" t="str">
        <f>IF(ISBLANK(Fran!FR18)," ",IF(Fran!FR18&gt;=75,Fran!FR18," "))</f>
        <v/>
      </c>
      <c r="AQ44" s="175" t="str">
        <f>IF(ISBLANK(Fran!FV18)," ",IF(Fran!FV18&gt;=75,Fran!FV18," "))</f>
        <v/>
      </c>
      <c r="AR44" s="175" t="str">
        <f>IF(ISBLANK(Fran!FZ18)," ",IF(Fran!FZ18&gt;=75,Fran!FZ18," "))</f>
        <v/>
      </c>
      <c r="AS44" s="175" t="str">
        <f>IF(ISBLANK(Fran!GG18)," ",IF(Fran!GG18&gt;=75,Fran!GG18," "))</f>
        <v/>
      </c>
      <c r="AT44" s="175" t="str">
        <f>IF(ISBLANK(Fran!GK18)," ",IF(Fran!GK18&gt;=75,Fran!GK18," "))</f>
        <v/>
      </c>
      <c r="AU44" s="175" t="str">
        <f>IF(ISBLANK(Fran!GO18)," ",IF(Fran!GO18&gt;=75,Fran!GO18," "))</f>
        <v/>
      </c>
      <c r="AV44" s="175" t="str">
        <f>IF(ISBLANK(Fran!GS18)," ",IF(Fran!GS18&gt;=75,Fran!GS18," "))</f>
        <v/>
      </c>
      <c r="AW44" s="175" t="str">
        <f>IF(ISBLANK(Fran!GW18)," ",IF(Fran!GW18&gt;=75,Fran!GW18," "))</f>
        <v/>
      </c>
      <c r="AX44" s="175" t="str">
        <f>IF(ISBLANK(Fran!HD18)," ",IF(Fran!HD18&gt;=75,Fran!HD18," "))</f>
        <v/>
      </c>
      <c r="AY44" s="175" t="str">
        <f>IF(ISBLANK(Fran!HH18)," ",IF(Fran!HH18&gt;=75,Fran!HH18," "))</f>
        <v/>
      </c>
      <c r="AZ44" s="175" t="str">
        <f>IF(ISBLANK(Fran!HL18)," ",IF(Fran!HL18&gt;=75,Fran!HL18," "))</f>
        <v/>
      </c>
      <c r="BA44" s="175" t="str">
        <f>IF(ISBLANK(Fran!HP18)," ",IF(Fran!HP18&gt;=75,Fran!HP18," "))</f>
        <v/>
      </c>
      <c r="BB44" s="175" t="str">
        <f>IF(ISBLANK(Fran!HT18)," ",IF(Fran!HT18&gt;=75,Fran!HT18," "))</f>
        <v/>
      </c>
      <c r="BC44" s="175" t="str">
        <f>IF(ISBLANK(Fran!IA18)," ",IF(Fran!IA18&gt;=75,Fran!IA18," "))</f>
        <v/>
      </c>
      <c r="BD44" s="175" t="str">
        <f>IF(ISBLANK(Fran!IE18)," ",IF(Fran!IE18&gt;=75,Fran!IE18," "))</f>
        <v/>
      </c>
      <c r="BE44" s="175" t="str">
        <f>IF(ISBLANK(Fran!II18)," ",IF(Fran!II18&gt;=75,Fran!II18," "))</f>
        <v/>
      </c>
      <c r="BF44" s="175" t="str">
        <f>IF(ISBLANK(Fran!IM18)," ",IF(Fran!IM18&gt;=75,Fran!IM18," "))</f>
        <v/>
      </c>
      <c r="BG44" s="175" t="str">
        <f>IF(ISBLANK(Fran!IQ18)," ",IF(Fran!IQ18&gt;=75,Fran!IQ18," "))</f>
        <v/>
      </c>
      <c r="BH44" s="175" t="str">
        <f>IF(ISBLANK(Fran!IX18)," ",IF(Fran!IX18&gt;=75,Fran!IX18," "))</f>
        <v/>
      </c>
      <c r="BI44" s="268" t="str">
        <f>LEFT(Fran!$A18,1)&amp;LEFT(Fran!$B18,1)</f>
        <v/>
      </c>
      <c r="BJ44" s="269"/>
      <c r="BK44" s="175" t="str">
        <f>IF(ISBLANK(Fran!JB18)," ",IF(Fran!JB18&gt;=75,Fran!JB18," "))</f>
        <v/>
      </c>
      <c r="BL44" s="175" t="str">
        <f>IF(ISBLANK(Fran!JF18)," ",IF(Fran!JF18&gt;=75,Fran!JF18," "))</f>
        <v/>
      </c>
      <c r="BM44" s="175" t="str">
        <f>IF(ISBLANK(Fran!JJ18)," ",IF(Fran!JJ18&gt;=75,Fran!JJ18," "))</f>
        <v/>
      </c>
      <c r="BN44" s="175" t="str">
        <f>IF(ISBLANK(Fran!JN18)," ",IF(Fran!JN18&gt;=75,Fran!JN18," "))</f>
        <v/>
      </c>
      <c r="BO44" s="175" t="str">
        <f>IF(ISBLANK(Fran!JU18)," ",IF(Fran!JU18&gt;=75,Fran!JU18," "))</f>
        <v/>
      </c>
      <c r="BP44" s="175" t="str">
        <f>IF(ISBLANK(Fran!JY18)," ",IF(Fran!JY18&gt;=75,Fran!JY18," "))</f>
        <v/>
      </c>
      <c r="BQ44" s="175" t="str">
        <f>IF(ISBLANK(Fran!KC18)," ",IF(Fran!KC18&gt;=75,Fran!KC18," "))</f>
        <v/>
      </c>
      <c r="BR44" s="175" t="str">
        <f>IF(ISBLANK(Fran!KG18)," ",IF(Fran!KG18&gt;=75,Fran!KG18," "))</f>
        <v/>
      </c>
      <c r="BS44" s="175" t="str">
        <f>IF(ISBLANK(Fran!KK18)," ",IF(Fran!KK18&gt;=75,Fran!KK18," "))</f>
        <v/>
      </c>
      <c r="BT44" s="175" t="str">
        <f>IF(ISBLANK(Fran!KR18)," ",IF(Fran!KR18&gt;=75,Fran!KR18," "))</f>
        <v/>
      </c>
      <c r="BU44" s="175" t="str">
        <f>IF(ISBLANK(Fran!KV18)," ",IF(Fran!KV18&gt;=75,Fran!KV18," "))</f>
        <v/>
      </c>
      <c r="BV44" s="175" t="str">
        <f>IF(ISBLANK(Fran!KZ18)," ",IF(Fran!KZ18&gt;=75,Fran!KZ18," "))</f>
        <v/>
      </c>
      <c r="BW44" s="175" t="str">
        <f>IF(ISBLANK(Fran!LD18)," ",IF(Fran!LD18&gt;=75,Fran!LD18," "))</f>
        <v/>
      </c>
      <c r="BX44" s="175" t="str">
        <f>IF(ISBLANK(Fran!LH18)," ",IF(Fran!LH18&gt;=75,Fran!LH18," "))</f>
        <v/>
      </c>
      <c r="BY44" s="175" t="str">
        <f>IF(ISBLANK(Fran!LO18)," ",IF(Fran!LO18&gt;=75,Fran!LO18," "))</f>
        <v/>
      </c>
    </row>
    <row r="45" spans="1:77" ht="20.100000000000001" hidden="1" customHeight="1">
      <c r="A45" s="270"/>
      <c r="B45" s="271"/>
      <c r="C45" s="177" t="str">
        <f>IF(ISBLANK(Fran!E18)," ",IF(Fran!E18&gt;=50,IF(Fran!E18&lt;75,Fran!E18," ")," "))</f>
        <v xml:space="preserve"> </v>
      </c>
      <c r="D45" s="177" t="str">
        <f>IF(ISBLANK(Fran!I18)," ",IF(Fran!I18&gt;=50,IF(Fran!I18&lt;75,Fran!I18," ")," "))</f>
        <v xml:space="preserve"> </v>
      </c>
      <c r="E45" s="177" t="str">
        <f>IF(ISBLANK(Fran!M18)," ",IF(Fran!M18&gt;=50,IF(Fran!M18&lt;75,Fran!M18," ")," "))</f>
        <v xml:space="preserve"> </v>
      </c>
      <c r="F45" s="177" t="str">
        <f>IF(ISBLANK(Fran!Q18)," ",IF(Fran!Q18&gt;=50,IF(Fran!Q18&lt;75,Fran!Q18," ")," "))</f>
        <v xml:space="preserve"> </v>
      </c>
      <c r="G45" s="177" t="str">
        <f>IF(ISBLANK(Fran!U18)," ",IF(Fran!U18&gt;=50,IF(Fran!U18&lt;75,Fran!U18," ")," "))</f>
        <v xml:space="preserve"> </v>
      </c>
      <c r="H45" s="177" t="str">
        <f>IF(ISBLANK(Fran!AB18)," ",IF(Fran!AB18&gt;=50,IF(Fran!AB18&lt;75,Fran!AB18," ")," "))</f>
        <v xml:space="preserve"> </v>
      </c>
      <c r="I45" s="177" t="str">
        <f>IF(ISBLANK(Fran!AF18)," ",IF(Fran!AF18&gt;=50,IF(Fran!AF18&lt;75,Fran!AF18," ")," "))</f>
        <v xml:space="preserve"> </v>
      </c>
      <c r="J45" s="177" t="str">
        <f>IF(ISBLANK(Fran!AJ18)," ",IF(Fran!AJ18&gt;=50,IF(Fran!AJ18&lt;75,Fran!AJ18," ")," "))</f>
        <v xml:space="preserve"> </v>
      </c>
      <c r="K45" s="177" t="str">
        <f>IF(ISBLANK(Fran!AN18)," ",IF(Fran!AN18&gt;=50,IF(Fran!AN18&lt;75,Fran!AN18," ")," "))</f>
        <v xml:space="preserve"> </v>
      </c>
      <c r="L45" s="177" t="str">
        <f>IF(ISBLANK(Fran!AR18)," ",IF(Fran!AR18&gt;=50,IF(Fran!AR18&lt;75,Fran!AR18," ")," "))</f>
        <v xml:space="preserve"> </v>
      </c>
      <c r="M45" s="177" t="str">
        <f>IF(ISBLANK(Fran!AY18)," ",IF(Fran!AY18&gt;=50,IF(Fran!AY18&lt;75,Fran!AY18," ")," "))</f>
        <v xml:space="preserve"> </v>
      </c>
      <c r="N45" s="177" t="str">
        <f>IF(ISBLANK(Fran!BC18)," ",IF(Fran!BC18&gt;=50,IF(Fran!BC18&lt;75,Fran!BC18," ")," "))</f>
        <v xml:space="preserve"> </v>
      </c>
      <c r="O45" s="177" t="str">
        <f>IF(ISBLANK(Fran!BG18)," ",IF(Fran!BG18&gt;=50,IF(Fran!BG18&lt;75,Fran!BG18," ")," "))</f>
        <v xml:space="preserve"> </v>
      </c>
      <c r="P45" s="177" t="str">
        <f>IF(ISBLANK(Fran!BK18)," ",IF(Fran!BK18&gt;=50,IF(Fran!BK18&lt;75,Fran!BK18," ")," "))</f>
        <v xml:space="preserve"> </v>
      </c>
      <c r="Q45" s="177" t="str">
        <f>IF(ISBLANK(Fran!BO18)," ",IF(Fran!BO18&gt;=50,IF(Fran!BO18&lt;75,Fran!BO18," ")," "))</f>
        <v xml:space="preserve"> </v>
      </c>
      <c r="R45" s="177" t="str">
        <f>IF(ISBLANK(Fran!BV18)," ",IF(Fran!BV18&gt;=50,IF(Fran!BV18&lt;75,Fran!BV18," ")," "))</f>
        <v xml:space="preserve"> </v>
      </c>
      <c r="S45" s="177" t="str">
        <f>IF(ISBLANK(Fran!BZ18)," ",IF(Fran!BZ18&gt;=50,IF(Fran!BZ18&lt;75,Fran!BZ18," ")," "))</f>
        <v xml:space="preserve"> </v>
      </c>
      <c r="T45" s="177" t="str">
        <f>IF(ISBLANK(Fran!CD18)," ",IF(Fran!CD18&gt;=50,IF(Fran!CD18&lt;75,Fran!CD18," ")," "))</f>
        <v xml:space="preserve"> </v>
      </c>
      <c r="U45" s="177" t="str">
        <f>IF(ISBLANK(Fran!CH18)," ",IF(Fran!CH18&gt;=50,IF(Fran!CH18&lt;75,Fran!CH18," ")," "))</f>
        <v xml:space="preserve"> </v>
      </c>
      <c r="V45" s="177" t="str">
        <f>IF(ISBLANK(Fran!CL18)," ",IF(Fran!CL18&gt;=50,IF(Fran!CL18&lt;75,Fran!CL18," ")," "))</f>
        <v xml:space="preserve"> </v>
      </c>
      <c r="W45" s="177" t="str">
        <f>IF(ISBLANK(Fran!CS18)," ",IF(Fran!CS18&gt;=50,IF(Fran!CS18&lt;75,Fran!CS18," ")," "))</f>
        <v xml:space="preserve"> </v>
      </c>
      <c r="X45" s="177" t="str">
        <f>IF(ISBLANK(Fran!CW18)," ",IF(Fran!CW18&gt;=50,IF(Fran!CW18&lt;75,Fran!CW18," ")," "))</f>
        <v xml:space="preserve"> </v>
      </c>
      <c r="Y45" s="177" t="str">
        <f>IF(ISBLANK(Fran!DA18)," ",IF(Fran!DA18&gt;=50,IF(Fran!DA18&lt;75,Fran!DA18," ")," "))</f>
        <v xml:space="preserve"> </v>
      </c>
      <c r="Z45" s="177" t="str">
        <f>IF(ISBLANK(Fran!DE18)," ",IF(Fran!DE18&gt;=50,IF(Fran!DE18&lt;75,Fran!DE18," ")," "))</f>
        <v xml:space="preserve"> </v>
      </c>
      <c r="AA45" s="177" t="str">
        <f>IF(ISBLANK(Fran!DI18)," ",IF(Fran!DI18&gt;=50,IF(Fran!DI18&lt;75,Fran!DI18," ")," "))</f>
        <v xml:space="preserve"> </v>
      </c>
      <c r="AB45" s="177" t="str">
        <f>IF(ISBLANK(Fran!DP18)," ",IF(Fran!DP18&gt;=50,IF(Fran!DP18&lt;75,Fran!DP18," ")," "))</f>
        <v xml:space="preserve"> </v>
      </c>
      <c r="AC45" s="177" t="str">
        <f>IF(ISBLANK(Fran!DT18)," ",IF(Fran!DT18&gt;=50,IF(Fran!DT18&lt;75,Fran!DT18," ")," "))</f>
        <v xml:space="preserve"> </v>
      </c>
      <c r="AD45" s="177" t="str">
        <f>IF(ISBLANK(Fran!DX18)," ",IF(Fran!DX18&gt;=50,IF(Fran!DX18&lt;75,Fran!DX18," ")," "))</f>
        <v xml:space="preserve"> </v>
      </c>
      <c r="AE45" s="270"/>
      <c r="AF45" s="271"/>
      <c r="AG45" s="177" t="str">
        <f>IF(ISBLANK(Fran!EB18)," ",IF(Fran!EB18&gt;=50,IF(Fran!EB18&lt;75,Fran!EB18," ")," "))</f>
        <v xml:space="preserve"> </v>
      </c>
      <c r="AH45" s="177" t="str">
        <f>IF(ISBLANK(Fran!EF18)," ",IF(Fran!EF18&gt;=50,IF(Fran!EF18&lt;75,Fran!EF18," ")," "))</f>
        <v xml:space="preserve"> </v>
      </c>
      <c r="AI45" s="177" t="str">
        <f>IF(ISBLANK(Fran!EM18)," ",IF(Fran!EM18&gt;=50,IF(Fran!EM18&lt;75,Fran!EM18," ")," "))</f>
        <v xml:space="preserve"> </v>
      </c>
      <c r="AJ45" s="177" t="str">
        <f>IF(ISBLANK(Fran!EQ18)," ",IF(Fran!EQ18&gt;=50,IF(Fran!EQ18&lt;75,Fran!EQ18," ")," "))</f>
        <v xml:space="preserve"> </v>
      </c>
      <c r="AK45" s="177" t="str">
        <f>IF(ISBLANK(Fran!EU18)," ",IF(Fran!EU18&gt;=50,IF(Fran!EU18&lt;75,Fran!EU18," ")," "))</f>
        <v xml:space="preserve"> </v>
      </c>
      <c r="AL45" s="177" t="str">
        <f>IF(ISBLANK(Fran!EY18)," ",IF(Fran!EY18&gt;=50,IF(Fran!EY18&lt;75,Fran!EY18," ")," "))</f>
        <v xml:space="preserve"> </v>
      </c>
      <c r="AM45" s="177" t="str">
        <f>IF(ISBLANK(Fran!FC18)," ",IF(Fran!FC18&gt;=50,IF(Fran!FC18&lt;75,Fran!FC18," ")," "))</f>
        <v xml:space="preserve"> </v>
      </c>
      <c r="AN45" s="177" t="str">
        <f>IF(ISBLANK(Fran!FJ18)," ",IF(Fran!FJ18&gt;=50,IF(Fran!FJ18&lt;75,Fran!FJ18," ")," "))</f>
        <v xml:space="preserve"> </v>
      </c>
      <c r="AO45" s="177" t="str">
        <f>IF(ISBLANK(Fran!FN18)," ",IF(Fran!FN18&gt;=50,IF(Fran!FN18&lt;75,Fran!FN18," ")," "))</f>
        <v xml:space="preserve"> </v>
      </c>
      <c r="AP45" s="177" t="str">
        <f>IF(ISBLANK(Fran!FR18)," ",IF(Fran!FR18&gt;=50,IF(Fran!FR18&lt;75,Fran!FR18," ")," "))</f>
        <v xml:space="preserve"> </v>
      </c>
      <c r="AQ45" s="177" t="str">
        <f>IF(ISBLANK(Fran!FV18)," ",IF(Fran!FV18&gt;=50,IF(Fran!FV18&lt;75,Fran!FV18," ")," "))</f>
        <v xml:space="preserve"> </v>
      </c>
      <c r="AR45" s="177" t="str">
        <f>IF(ISBLANK(Fran!FZ18)," ",IF(Fran!FZ18&gt;=50,IF(Fran!FZ18&lt;75,Fran!FZ18," ")," "))</f>
        <v xml:space="preserve"> </v>
      </c>
      <c r="AS45" s="177" t="str">
        <f>IF(ISBLANK(Fran!GG18)," ",IF(Fran!GG18&gt;=50,IF(Fran!GG18&lt;75,Fran!GG18," ")," "))</f>
        <v xml:space="preserve"> </v>
      </c>
      <c r="AT45" s="177" t="str">
        <f>IF(ISBLANK(Fran!GK18)," ",IF(Fran!GK18&gt;=50,IF(Fran!GK18&lt;75,Fran!GK18," ")," "))</f>
        <v xml:space="preserve"> </v>
      </c>
      <c r="AU45" s="177" t="str">
        <f>IF(ISBLANK(Fran!GO18)," ",IF(Fran!GO18&gt;=50,IF(Fran!GO18&lt;75,Fran!GO18," ")," "))</f>
        <v xml:space="preserve"> </v>
      </c>
      <c r="AV45" s="177" t="str">
        <f>IF(ISBLANK(Fran!GS18)," ",IF(Fran!GS18&gt;=50,IF(Fran!GS18&lt;75,Fran!GS18," ")," "))</f>
        <v xml:space="preserve"> </v>
      </c>
      <c r="AW45" s="177" t="str">
        <f>IF(ISBLANK(Fran!GW18)," ",IF(Fran!GW18&gt;=50,IF(Fran!GW18&lt;75,Fran!GW18," ")," "))</f>
        <v xml:space="preserve"> </v>
      </c>
      <c r="AX45" s="177" t="str">
        <f>IF(ISBLANK(Fran!HD18)," ",IF(Fran!HD18&gt;=50,IF(Fran!HD18&lt;75,Fran!HD18," ")," "))</f>
        <v xml:space="preserve"> </v>
      </c>
      <c r="AY45" s="177" t="str">
        <f>IF(ISBLANK(Fran!HH18)," ",IF(Fran!HH18&gt;=50,IF(Fran!HH18&lt;75,Fran!HH18," ")," "))</f>
        <v xml:space="preserve"> </v>
      </c>
      <c r="AZ45" s="177" t="str">
        <f>IF(ISBLANK(Fran!HL18)," ",IF(Fran!HL18&gt;=50,IF(Fran!HL18&lt;75,Fran!HL18," ")," "))</f>
        <v xml:space="preserve"> </v>
      </c>
      <c r="BA45" s="177" t="str">
        <f>IF(ISBLANK(Fran!HP18)," ",IF(Fran!HP18&gt;=50,IF(Fran!HP18&lt;75,Fran!HP18," ")," "))</f>
        <v xml:space="preserve"> </v>
      </c>
      <c r="BB45" s="177" t="str">
        <f>IF(ISBLANK(Fran!HT18)," ",IF(Fran!HT18&gt;=50,IF(Fran!HT18&lt;75,Fran!HT18," ")," "))</f>
        <v xml:space="preserve"> </v>
      </c>
      <c r="BC45" s="177" t="str">
        <f>IF(ISBLANK(Fran!IA18)," ",IF(Fran!IA18&gt;=50,IF(Fran!IA18&lt;75,Fran!IA18," ")," "))</f>
        <v xml:space="preserve"> </v>
      </c>
      <c r="BD45" s="177" t="str">
        <f>IF(ISBLANK(Fran!IE18)," ",IF(Fran!IE18&gt;=50,IF(Fran!IE18&lt;75,Fran!IE18," ")," "))</f>
        <v xml:space="preserve"> </v>
      </c>
      <c r="BE45" s="177" t="str">
        <f>IF(ISBLANK(Fran!II18)," ",IF(Fran!II18&gt;=50,IF(Fran!II18&lt;75,Fran!II18," ")," "))</f>
        <v xml:space="preserve"> </v>
      </c>
      <c r="BF45" s="177" t="str">
        <f>IF(ISBLANK(Fran!IM18)," ",IF(Fran!IM18&gt;=50,IF(Fran!IM18&lt;75,Fran!IM18," ")," "))</f>
        <v xml:space="preserve"> </v>
      </c>
      <c r="BG45" s="177" t="str">
        <f>IF(ISBLANK(Fran!IQ18)," ",IF(Fran!IQ18&gt;=50,IF(Fran!IQ18&lt;75,Fran!IQ18," ")," "))</f>
        <v xml:space="preserve"> </v>
      </c>
      <c r="BH45" s="177" t="str">
        <f>IF(ISBLANK(Fran!IX18)," ",IF(Fran!IX18&gt;=50,IF(Fran!IX18&lt;75,Fran!IX18," ")," "))</f>
        <v xml:space="preserve"> </v>
      </c>
      <c r="BI45" s="270"/>
      <c r="BJ45" s="271"/>
      <c r="BK45" s="177" t="str">
        <f>IF(ISBLANK(Fran!JB18)," ",IF(Fran!JB18&gt;=50,IF(Fran!JB18&lt;75,Fran!JB18," ")," "))</f>
        <v xml:space="preserve"> </v>
      </c>
      <c r="BL45" s="177" t="str">
        <f>IF(ISBLANK(Fran!JF18)," ",IF(Fran!JF18&gt;=50,IF(Fran!JF18&lt;75,Fran!JF18," ")," "))</f>
        <v xml:space="preserve"> </v>
      </c>
      <c r="BM45" s="177" t="str">
        <f>IF(ISBLANK(Fran!JJ18)," ",IF(Fran!JJ18&gt;=50,IF(Fran!JJ18&lt;75,Fran!JJ18," ")," "))</f>
        <v xml:space="preserve"> </v>
      </c>
      <c r="BN45" s="177" t="str">
        <f>IF(ISBLANK(Fran!JN18)," ",IF(Fran!JN18&gt;=50,IF(Fran!JN18&lt;75,Fran!JN18," ")," "))</f>
        <v xml:space="preserve"> </v>
      </c>
      <c r="BO45" s="177" t="str">
        <f>IF(ISBLANK(Fran!JU18)," ",IF(Fran!JU18&gt;=50,IF(Fran!JU18&lt;75,Fran!JU18," ")," "))</f>
        <v xml:space="preserve"> </v>
      </c>
      <c r="BP45" s="177" t="str">
        <f>IF(ISBLANK(Fran!JY18)," ",IF(Fran!JY18&gt;=50,IF(Fran!JY18&lt;75,Fran!JY18," ")," "))</f>
        <v xml:space="preserve"> </v>
      </c>
      <c r="BQ45" s="177" t="str">
        <f>IF(ISBLANK(Fran!KC18)," ",IF(Fran!KC18&gt;=50,IF(Fran!KC18&lt;75,Fran!KC18," ")," "))</f>
        <v xml:space="preserve"> </v>
      </c>
      <c r="BR45" s="177" t="str">
        <f>IF(ISBLANK(Fran!KG18)," ",IF(Fran!KG18&gt;=50,IF(Fran!KG18&lt;75,Fran!KG18," ")," "))</f>
        <v xml:space="preserve"> </v>
      </c>
      <c r="BS45" s="177" t="str">
        <f>IF(ISBLANK(Fran!KK18)," ",IF(Fran!KK18&gt;=50,IF(Fran!KK18&lt;75,Fran!KK18," ")," "))</f>
        <v xml:space="preserve"> </v>
      </c>
      <c r="BT45" s="177" t="str">
        <f>IF(ISBLANK(Fran!KR18)," ",IF(Fran!KR18&gt;=50,IF(Fran!KR18&lt;75,Fran!KR18," ")," "))</f>
        <v xml:space="preserve"> </v>
      </c>
      <c r="BU45" s="177" t="str">
        <f>IF(ISBLANK(Fran!KV18)," ",IF(Fran!KV18&gt;=50,IF(Fran!KV18&lt;75,Fran!KV18," ")," "))</f>
        <v xml:space="preserve"> </v>
      </c>
      <c r="BV45" s="177" t="str">
        <f>IF(ISBLANK(Fran!KZ18)," ",IF(Fran!KZ18&gt;=50,IF(Fran!KZ18&lt;75,Fran!KZ18," ")," "))</f>
        <v xml:space="preserve"> </v>
      </c>
      <c r="BW45" s="177" t="str">
        <f>IF(ISBLANK(Fran!LD18)," ",IF(Fran!LD18&gt;=50,IF(Fran!LD18&lt;75,Fran!LD18," ")," "))</f>
        <v xml:space="preserve"> </v>
      </c>
      <c r="BX45" s="177" t="str">
        <f>IF(ISBLANK(Fran!LH18)," ",IF(Fran!LH18&gt;=50,IF(Fran!LH18&lt;75,Fran!LH18," ")," "))</f>
        <v xml:space="preserve"> </v>
      </c>
      <c r="BY45" s="177" t="str">
        <f>IF(ISBLANK(Fran!LO18)," ",IF(Fran!LO18&gt;=50,IF(Fran!LO18&lt;75,Fran!LO18," ")," "))</f>
        <v xml:space="preserve"> </v>
      </c>
    </row>
    <row r="46" spans="1:77" ht="20.100000000000001" hidden="1" customHeight="1" thickBot="1">
      <c r="A46" s="272"/>
      <c r="B46" s="273"/>
      <c r="C46" s="179" t="str">
        <f>IF(ISBLANK(Fran!E18)," ",IF(Fran!E18&lt;50,Fran!E18," "))</f>
        <v xml:space="preserve"> </v>
      </c>
      <c r="D46" s="179" t="str">
        <f>IF(ISBLANK(Fran!I18)," ",IF(Fran!I18&lt;50,Fran!I18," "))</f>
        <v xml:space="preserve"> </v>
      </c>
      <c r="E46" s="179" t="str">
        <f>IF(ISBLANK(Fran!M18)," ",IF(Fran!M18&lt;50,Fran!M18," "))</f>
        <v xml:space="preserve"> </v>
      </c>
      <c r="F46" s="179" t="str">
        <f>IF(ISBLANK(Fran!Q18)," ",IF(Fran!Q18&lt;50,Fran!Q18," "))</f>
        <v xml:space="preserve"> </v>
      </c>
      <c r="G46" s="179" t="str">
        <f>IF(ISBLANK(Fran!U18)," ",IF(Fran!U18&lt;50,Fran!U18," "))</f>
        <v xml:space="preserve"> </v>
      </c>
      <c r="H46" s="179" t="str">
        <f>IF(ISBLANK(Fran!AB18)," ",IF(Fran!AB18&lt;50,Fran!AB18," "))</f>
        <v xml:space="preserve"> </v>
      </c>
      <c r="I46" s="179" t="str">
        <f>IF(ISBLANK(Fran!AF18)," ",IF(Fran!AF18&lt;50,Fran!AF18," "))</f>
        <v xml:space="preserve"> </v>
      </c>
      <c r="J46" s="179" t="str">
        <f>IF(ISBLANK(Fran!AJ18)," ",IF(Fran!AJ18&lt;50,Fran!AJ18," "))</f>
        <v xml:space="preserve"> </v>
      </c>
      <c r="K46" s="179" t="str">
        <f>IF(ISBLANK(Fran!AN18)," ",IF(Fran!AN18&lt;50,Fran!AN18," "))</f>
        <v xml:space="preserve"> </v>
      </c>
      <c r="L46" s="179" t="str">
        <f>IF(ISBLANK(Fran!AR18)," ",IF(Fran!AR18&lt;50,Fran!AR18," "))</f>
        <v xml:space="preserve"> </v>
      </c>
      <c r="M46" s="179" t="str">
        <f>IF(ISBLANK(Fran!AY18)," ",IF(Fran!AY18&lt;50,Fran!AY18," "))</f>
        <v xml:space="preserve"> </v>
      </c>
      <c r="N46" s="179" t="str">
        <f>IF(ISBLANK(Fran!BC18)," ",IF(Fran!BC18&lt;50,Fran!BC18," "))</f>
        <v xml:space="preserve"> </v>
      </c>
      <c r="O46" s="179" t="str">
        <f>IF(ISBLANK(Fran!BG18)," ",IF(Fran!BG18&lt;50,Fran!BG18," "))</f>
        <v xml:space="preserve"> </v>
      </c>
      <c r="P46" s="179" t="str">
        <f>IF(ISBLANK(Fran!BK18)," ",IF(Fran!BK18&lt;50,Fran!BK18," "))</f>
        <v xml:space="preserve"> </v>
      </c>
      <c r="Q46" s="179" t="str">
        <f>IF(ISBLANK(Fran!BO18)," ",IF(Fran!BO18&lt;50,Fran!BO18," "))</f>
        <v xml:space="preserve"> </v>
      </c>
      <c r="R46" s="179" t="str">
        <f>IF(ISBLANK(Fran!BV18)," ",IF(Fran!BV18&lt;50,Fran!BV18," "))</f>
        <v xml:space="preserve"> </v>
      </c>
      <c r="S46" s="179" t="str">
        <f>IF(ISBLANK(Fran!BZ18)," ",IF(Fran!BZ18&lt;50,Fran!BZ18," "))</f>
        <v xml:space="preserve"> </v>
      </c>
      <c r="T46" s="179" t="str">
        <f>IF(ISBLANK(Fran!CD18)," ",IF(Fran!CD18&lt;50,Fran!CD18," "))</f>
        <v xml:space="preserve"> </v>
      </c>
      <c r="U46" s="179" t="str">
        <f>IF(ISBLANK(Fran!CH18)," ",IF(Fran!CH18&lt;50,Fran!CH18," "))</f>
        <v xml:space="preserve"> </v>
      </c>
      <c r="V46" s="179" t="str">
        <f>IF(ISBLANK(Fran!CL18)," ",IF(Fran!CL18&lt;50,Fran!CL18," "))</f>
        <v xml:space="preserve"> </v>
      </c>
      <c r="W46" s="179" t="str">
        <f>IF(ISBLANK(Fran!CS18)," ",IF(Fran!CS18&lt;50,Fran!CS18," "))</f>
        <v xml:space="preserve"> </v>
      </c>
      <c r="X46" s="179" t="str">
        <f>IF(ISBLANK(Fran!CW18)," ",IF(Fran!CW18&lt;50,Fran!CW18," "))</f>
        <v xml:space="preserve"> </v>
      </c>
      <c r="Y46" s="179" t="str">
        <f>IF(ISBLANK(Fran!DA18)," ",IF(Fran!DA18&lt;50,Fran!DA18," "))</f>
        <v xml:space="preserve"> </v>
      </c>
      <c r="Z46" s="179" t="str">
        <f>IF(ISBLANK(Fran!DE18)," ",IF(Fran!DE18&lt;50,Fran!DE18," "))</f>
        <v xml:space="preserve"> </v>
      </c>
      <c r="AA46" s="179" t="str">
        <f>IF(ISBLANK(Fran!DI18)," ",IF(Fran!DI18&lt;50,Fran!DI18," "))</f>
        <v xml:space="preserve"> </v>
      </c>
      <c r="AB46" s="179" t="str">
        <f>IF(ISBLANK(Fran!DP18)," ",IF(Fran!DP18&lt;50,Fran!DP18," "))</f>
        <v xml:space="preserve"> </v>
      </c>
      <c r="AC46" s="179" t="str">
        <f>IF(ISBLANK(Fran!DT18)," ",IF(Fran!DT18&lt;50,Fran!DT18," "))</f>
        <v xml:space="preserve"> </v>
      </c>
      <c r="AD46" s="179" t="str">
        <f>IF(ISBLANK(Fran!DX18)," ",IF(Fran!DX18&lt;50,Fran!DX18," "))</f>
        <v xml:space="preserve"> </v>
      </c>
      <c r="AE46" s="272"/>
      <c r="AF46" s="273"/>
      <c r="AG46" s="179" t="str">
        <f>IF(ISBLANK(Fran!EB18)," ",IF(Fran!EB18&lt;50,Fran!EB18," "))</f>
        <v xml:space="preserve"> </v>
      </c>
      <c r="AH46" s="179" t="str">
        <f>IF(ISBLANK(Fran!EF18)," ",IF(Fran!EF18&lt;50,Fran!EF18," "))</f>
        <v xml:space="preserve"> </v>
      </c>
      <c r="AI46" s="179" t="str">
        <f>IF(ISBLANK(Fran!EM18)," ",IF(Fran!EM18&lt;50,Fran!EM18," "))</f>
        <v xml:space="preserve"> </v>
      </c>
      <c r="AJ46" s="179" t="str">
        <f>IF(ISBLANK(Fran!EQ18)," ",IF(Fran!EQ18&lt;50,Fran!EQ18," "))</f>
        <v xml:space="preserve"> </v>
      </c>
      <c r="AK46" s="179" t="str">
        <f>IF(ISBLANK(Fran!EU18)," ",IF(Fran!EU18&lt;50,Fran!EU18," "))</f>
        <v xml:space="preserve"> </v>
      </c>
      <c r="AL46" s="179" t="str">
        <f>IF(ISBLANK(Fran!EY18)," ",IF(Fran!EY18&lt;50,Fran!EY18," "))</f>
        <v xml:space="preserve"> </v>
      </c>
      <c r="AM46" s="179" t="str">
        <f>IF(ISBLANK(Fran!FC18)," ",IF(Fran!FC18&lt;50,Fran!FC18," "))</f>
        <v xml:space="preserve"> </v>
      </c>
      <c r="AN46" s="179" t="str">
        <f>IF(ISBLANK(Fran!FJ18)," ",IF(Fran!FJ18&lt;50,Fran!FJ18," "))</f>
        <v xml:space="preserve"> </v>
      </c>
      <c r="AO46" s="179" t="str">
        <f>IF(ISBLANK(Fran!FN18)," ",IF(Fran!FN18&lt;50,Fran!FN18," "))</f>
        <v xml:space="preserve"> </v>
      </c>
      <c r="AP46" s="179" t="str">
        <f>IF(ISBLANK(Fran!FR18)," ",IF(Fran!FR18&lt;50,Fran!FR18," "))</f>
        <v xml:space="preserve"> </v>
      </c>
      <c r="AQ46" s="179" t="str">
        <f>IF(ISBLANK(Fran!FV18)," ",IF(Fran!FV18&lt;50,Fran!FV18," "))</f>
        <v xml:space="preserve"> </v>
      </c>
      <c r="AR46" s="179" t="str">
        <f>IF(ISBLANK(Fran!FZ18)," ",IF(Fran!FZ18&lt;50,Fran!FZ18," "))</f>
        <v xml:space="preserve"> </v>
      </c>
      <c r="AS46" s="179" t="str">
        <f>IF(ISBLANK(Fran!GG18)," ",IF(Fran!GG18&lt;50,Fran!GG18," "))</f>
        <v xml:space="preserve"> </v>
      </c>
      <c r="AT46" s="179" t="str">
        <f>IF(ISBLANK(Fran!GK18)," ",IF(Fran!GK18&lt;50,Fran!GK18," "))</f>
        <v xml:space="preserve"> </v>
      </c>
      <c r="AU46" s="179" t="str">
        <f>IF(ISBLANK(Fran!GO18)," ",IF(Fran!GO18&lt;50,Fran!GO18," "))</f>
        <v xml:space="preserve"> </v>
      </c>
      <c r="AV46" s="179" t="str">
        <f>IF(ISBLANK(Fran!GS18)," ",IF(Fran!GS18&lt;50,Fran!GS18," "))</f>
        <v xml:space="preserve"> </v>
      </c>
      <c r="AW46" s="179" t="str">
        <f>IF(ISBLANK(Fran!GW18)," ",IF(Fran!GW18&lt;50,Fran!GW18," "))</f>
        <v xml:space="preserve"> </v>
      </c>
      <c r="AX46" s="179" t="str">
        <f>IF(ISBLANK(Fran!HD18)," ",IF(Fran!HD18&lt;50,Fran!HD18," "))</f>
        <v xml:space="preserve"> </v>
      </c>
      <c r="AY46" s="179" t="str">
        <f>IF(ISBLANK(Fran!HH18)," ",IF(Fran!HH18&lt;50,Fran!HH18," "))</f>
        <v xml:space="preserve"> </v>
      </c>
      <c r="AZ46" s="179" t="str">
        <f>IF(ISBLANK(Fran!HL18)," ",IF(Fran!HL18&lt;50,Fran!HL18," "))</f>
        <v xml:space="preserve"> </v>
      </c>
      <c r="BA46" s="179" t="str">
        <f>IF(ISBLANK(Fran!HP18)," ",IF(Fran!HP18&lt;50,Fran!HP18," "))</f>
        <v xml:space="preserve"> </v>
      </c>
      <c r="BB46" s="179" t="str">
        <f>IF(ISBLANK(Fran!HT18)," ",IF(Fran!HT18&lt;50,Fran!HT18," "))</f>
        <v xml:space="preserve"> </v>
      </c>
      <c r="BC46" s="179" t="str">
        <f>IF(ISBLANK(Fran!IA18)," ",IF(Fran!IA18&lt;50,Fran!IA18," "))</f>
        <v xml:space="preserve"> </v>
      </c>
      <c r="BD46" s="179" t="str">
        <f>IF(ISBLANK(Fran!IE18)," ",IF(Fran!IE18&lt;50,Fran!IE18," "))</f>
        <v xml:space="preserve"> </v>
      </c>
      <c r="BE46" s="179" t="str">
        <f>IF(ISBLANK(Fran!II18)," ",IF(Fran!II18&lt;50,Fran!II18," "))</f>
        <v xml:space="preserve"> </v>
      </c>
      <c r="BF46" s="179" t="str">
        <f>IF(ISBLANK(Fran!IM18)," ",IF(Fran!IM18&lt;50,Fran!IM18," "))</f>
        <v xml:space="preserve"> </v>
      </c>
      <c r="BG46" s="179" t="str">
        <f>IF(ISBLANK(Fran!IQ18)," ",IF(Fran!IQ18&lt;50,Fran!IQ18," "))</f>
        <v xml:space="preserve"> </v>
      </c>
      <c r="BH46" s="179" t="str">
        <f>IF(ISBLANK(Fran!IX18)," ",IF(Fran!IX18&lt;50,Fran!IX18," "))</f>
        <v xml:space="preserve"> </v>
      </c>
      <c r="BI46" s="272"/>
      <c r="BJ46" s="273"/>
      <c r="BK46" s="179" t="str">
        <f>IF(ISBLANK(Fran!JB18)," ",IF(Fran!JB18&lt;50,Fran!JB18," "))</f>
        <v xml:space="preserve"> </v>
      </c>
      <c r="BL46" s="179" t="str">
        <f>IF(ISBLANK(Fran!JF18)," ",IF(Fran!JF18&lt;50,Fran!JF18," "))</f>
        <v xml:space="preserve"> </v>
      </c>
      <c r="BM46" s="179" t="str">
        <f>IF(ISBLANK(Fran!JJ18)," ",IF(Fran!JJ18&lt;50,Fran!JJ18," "))</f>
        <v xml:space="preserve"> </v>
      </c>
      <c r="BN46" s="179" t="str">
        <f>IF(ISBLANK(Fran!JN18)," ",IF(Fran!JN18&lt;50,Fran!JN18," "))</f>
        <v xml:space="preserve"> </v>
      </c>
      <c r="BO46" s="179" t="str">
        <f>IF(ISBLANK(Fran!JU18)," ",IF(Fran!JU18&lt;50,Fran!JU18," "))</f>
        <v xml:space="preserve"> </v>
      </c>
      <c r="BP46" s="179" t="str">
        <f>IF(ISBLANK(Fran!JY18)," ",IF(Fran!JY18&lt;50,Fran!JY18," "))</f>
        <v xml:space="preserve"> </v>
      </c>
      <c r="BQ46" s="179" t="str">
        <f>IF(ISBLANK(Fran!KC18)," ",IF(Fran!KC18&lt;50,Fran!KC18," "))</f>
        <v xml:space="preserve"> </v>
      </c>
      <c r="BR46" s="179" t="str">
        <f>IF(ISBLANK(Fran!KG18)," ",IF(Fran!KG18&lt;50,Fran!KG18," "))</f>
        <v xml:space="preserve"> </v>
      </c>
      <c r="BS46" s="179" t="str">
        <f>IF(ISBLANK(Fran!KK18)," ",IF(Fran!KK18&lt;50,Fran!KK18," "))</f>
        <v xml:space="preserve"> </v>
      </c>
      <c r="BT46" s="179" t="str">
        <f>IF(ISBLANK(Fran!KR18)," ",IF(Fran!KR18&lt;50,Fran!KR18," "))</f>
        <v xml:space="preserve"> </v>
      </c>
      <c r="BU46" s="179" t="str">
        <f>IF(ISBLANK(Fran!KV18)," ",IF(Fran!KV18&lt;50,Fran!KV18," "))</f>
        <v xml:space="preserve"> </v>
      </c>
      <c r="BV46" s="179" t="str">
        <f>IF(ISBLANK(Fran!KZ18)," ",IF(Fran!KZ18&lt;50,Fran!KZ18," "))</f>
        <v xml:space="preserve"> </v>
      </c>
      <c r="BW46" s="179" t="str">
        <f>IF(ISBLANK(Fran!LD18)," ",IF(Fran!LD18&lt;50,Fran!LD18," "))</f>
        <v xml:space="preserve"> </v>
      </c>
      <c r="BX46" s="179" t="str">
        <f>IF(ISBLANK(Fran!LH18)," ",IF(Fran!LH18&lt;50,Fran!LH18," "))</f>
        <v xml:space="preserve"> </v>
      </c>
      <c r="BY46" s="179" t="str">
        <f>IF(ISBLANK(Fran!LO18)," ",IF(Fran!LO18&lt;50,Fran!LO18," "))</f>
        <v xml:space="preserve"> </v>
      </c>
    </row>
    <row r="47" spans="1:77" ht="20.100000000000001" hidden="1" customHeight="1">
      <c r="A47" s="268" t="str">
        <f>LEFT(Fran!$A17,1)&amp;LEFT(Fran!$B17,1)</f>
        <v/>
      </c>
      <c r="B47" s="269"/>
      <c r="C47" s="175" t="str">
        <f>IF(ISBLANK(Fran!E17)," ",IF(Fran!E17&gt;=75,Fran!E17," "))</f>
        <v/>
      </c>
      <c r="D47" s="175" t="str">
        <f>IF(ISBLANK(Fran!I17)," ",IF(Fran!I17&gt;=75,Fran!I17," "))</f>
        <v/>
      </c>
      <c r="E47" s="175" t="str">
        <f>IF(ISBLANK(Fran!M17)," ",IF(Fran!M17&gt;=75,Fran!M17," "))</f>
        <v/>
      </c>
      <c r="F47" s="175" t="str">
        <f>IF(ISBLANK(Fran!Q17)," ",IF(Fran!Q17&gt;=75,Fran!Q17," "))</f>
        <v/>
      </c>
      <c r="G47" s="175" t="str">
        <f>IF(ISBLANK(Fran!U17)," ",IF(Fran!U17&gt;=75,Fran!U17," "))</f>
        <v/>
      </c>
      <c r="H47" s="175" t="str">
        <f>IF(ISBLANK(Fran!AB17)," ",IF(Fran!AB17&gt;=75,Fran!AB17," "))</f>
        <v/>
      </c>
      <c r="I47" s="175" t="str">
        <f>IF(ISBLANK(Fran!AF17)," ",IF(Fran!AF17&gt;=75,Fran!AF17," "))</f>
        <v/>
      </c>
      <c r="J47" s="175" t="str">
        <f>IF(ISBLANK(Fran!AJ17)," ",IF(Fran!AJ17&gt;=75,Fran!AJ17," "))</f>
        <v/>
      </c>
      <c r="K47" s="175" t="str">
        <f>IF(ISBLANK(Fran!AN17)," ",IF(Fran!AN17&gt;=75,Fran!AN17," "))</f>
        <v/>
      </c>
      <c r="L47" s="175" t="str">
        <f>IF(ISBLANK(Fran!AR17)," ",IF(Fran!AR17&gt;=75,Fran!AR17," "))</f>
        <v/>
      </c>
      <c r="M47" s="175" t="str">
        <f>IF(ISBLANK(Fran!AY17)," ",IF(Fran!AY17&gt;=75,Fran!AY17," "))</f>
        <v/>
      </c>
      <c r="N47" s="175" t="str">
        <f>IF(ISBLANK(Fran!BC17)," ",IF(Fran!BC17&gt;=75,Fran!BC17," "))</f>
        <v/>
      </c>
      <c r="O47" s="175" t="str">
        <f>IF(ISBLANK(Fran!BG17)," ",IF(Fran!BG17&gt;=75,Fran!BG17," "))</f>
        <v/>
      </c>
      <c r="P47" s="175" t="str">
        <f>IF(ISBLANK(Fran!BK17)," ",IF(Fran!BK17&gt;=75,Fran!BK17," "))</f>
        <v/>
      </c>
      <c r="Q47" s="175" t="str">
        <f>IF(ISBLANK(Fran!BO17)," ",IF(Fran!BO17&gt;=75,Fran!BO17," "))</f>
        <v/>
      </c>
      <c r="R47" s="175" t="str">
        <f>IF(ISBLANK(Fran!BV17)," ",IF(Fran!BV17&gt;=75,Fran!BV17," "))</f>
        <v/>
      </c>
      <c r="S47" s="175" t="str">
        <f>IF(ISBLANK(Fran!BZ17)," ",IF(Fran!BZ17&gt;=75,Fran!BZ17," "))</f>
        <v/>
      </c>
      <c r="T47" s="175" t="str">
        <f>IF(ISBLANK(Fran!CD17)," ",IF(Fran!CD17&gt;=75,Fran!CD17," "))</f>
        <v/>
      </c>
      <c r="U47" s="175" t="str">
        <f>IF(ISBLANK(Fran!CH17)," ",IF(Fran!CH17&gt;=75,Fran!CH17," "))</f>
        <v/>
      </c>
      <c r="V47" s="175" t="str">
        <f>IF(ISBLANK(Fran!CL17)," ",IF(Fran!CL17&gt;=75,Fran!CL17," "))</f>
        <v/>
      </c>
      <c r="W47" s="175" t="str">
        <f>IF(ISBLANK(Fran!CS17)," ",IF(Fran!CS17&gt;=75,Fran!CS17," "))</f>
        <v/>
      </c>
      <c r="X47" s="175" t="str">
        <f>IF(ISBLANK(Fran!CW17)," ",IF(Fran!CW17&gt;=75,Fran!CW17," "))</f>
        <v/>
      </c>
      <c r="Y47" s="175" t="str">
        <f>IF(ISBLANK(Fran!DA17)," ",IF(Fran!DA17&gt;=75,Fran!DA17," "))</f>
        <v/>
      </c>
      <c r="Z47" s="175" t="str">
        <f>IF(ISBLANK(Fran!DE17)," ",IF(Fran!DE17&gt;=75,Fran!DE17," "))</f>
        <v/>
      </c>
      <c r="AA47" s="175" t="str">
        <f>IF(ISBLANK(Fran!DI17)," ",IF(Fran!DI17&gt;=75,Fran!DI17," "))</f>
        <v/>
      </c>
      <c r="AB47" s="175" t="str">
        <f>IF(ISBLANK(Fran!DP17)," ",IF(Fran!DP17&gt;=75,Fran!DP17," "))</f>
        <v/>
      </c>
      <c r="AC47" s="175" t="str">
        <f>IF(ISBLANK(Fran!DT17)," ",IF(Fran!DT17&gt;=75,Fran!DT17," "))</f>
        <v/>
      </c>
      <c r="AD47" s="175" t="str">
        <f>IF(ISBLANK(Fran!DX17)," ",IF(Fran!DX17&gt;=75,Fran!DX17," "))</f>
        <v/>
      </c>
      <c r="AE47" s="268" t="str">
        <f>LEFT(Fran!$A17,1)&amp;LEFT(Fran!$B17,1)</f>
        <v/>
      </c>
      <c r="AF47" s="269"/>
      <c r="AG47" s="175" t="str">
        <f>IF(ISBLANK(Fran!EB17)," ",IF(Fran!EB17&gt;=75,Fran!EB17," "))</f>
        <v/>
      </c>
      <c r="AH47" s="175" t="str">
        <f>IF(ISBLANK(Fran!EF17)," ",IF(Fran!EF17&gt;=75,Fran!EF17," "))</f>
        <v/>
      </c>
      <c r="AI47" s="175" t="str">
        <f>IF(ISBLANK(Fran!EM17)," ",IF(Fran!EM17&gt;=75,Fran!EM17," "))</f>
        <v/>
      </c>
      <c r="AJ47" s="175" t="str">
        <f>IF(ISBLANK(Fran!EQ17)," ",IF(Fran!EQ17&gt;=75,Fran!EQ17," "))</f>
        <v/>
      </c>
      <c r="AK47" s="175" t="str">
        <f>IF(ISBLANK(Fran!EU17)," ",IF(Fran!EU17&gt;=75,Fran!EU17," "))</f>
        <v/>
      </c>
      <c r="AL47" s="175" t="str">
        <f>IF(ISBLANK(Fran!EY17)," ",IF(Fran!EY17&gt;=75,Fran!EY17," "))</f>
        <v/>
      </c>
      <c r="AM47" s="175" t="str">
        <f>IF(ISBLANK(Fran!FC17)," ",IF(Fran!FC17&gt;=75,Fran!FC17," "))</f>
        <v/>
      </c>
      <c r="AN47" s="175" t="str">
        <f>IF(ISBLANK(Fran!FJ17)," ",IF(Fran!FJ17&gt;=75,Fran!FJ17," "))</f>
        <v/>
      </c>
      <c r="AO47" s="175" t="str">
        <f>IF(ISBLANK(Fran!FN17)," ",IF(Fran!FN17&gt;=75,Fran!FN17," "))</f>
        <v/>
      </c>
      <c r="AP47" s="175" t="str">
        <f>IF(ISBLANK(Fran!FR17)," ",IF(Fran!FR17&gt;=75,Fran!FR17," "))</f>
        <v/>
      </c>
      <c r="AQ47" s="175" t="str">
        <f>IF(ISBLANK(Fran!FV17)," ",IF(Fran!FV17&gt;=75,Fran!FV17," "))</f>
        <v/>
      </c>
      <c r="AR47" s="175" t="str">
        <f>IF(ISBLANK(Fran!FZ17)," ",IF(Fran!FZ17&gt;=75,Fran!FZ17," "))</f>
        <v/>
      </c>
      <c r="AS47" s="175" t="str">
        <f>IF(ISBLANK(Fran!GG17)," ",IF(Fran!GG17&gt;=75,Fran!GG17," "))</f>
        <v/>
      </c>
      <c r="AT47" s="175" t="str">
        <f>IF(ISBLANK(Fran!GK17)," ",IF(Fran!GK17&gt;=75,Fran!GK17," "))</f>
        <v/>
      </c>
      <c r="AU47" s="175" t="str">
        <f>IF(ISBLANK(Fran!GO17)," ",IF(Fran!GO17&gt;=75,Fran!GO17," "))</f>
        <v/>
      </c>
      <c r="AV47" s="175" t="str">
        <f>IF(ISBLANK(Fran!GS17)," ",IF(Fran!GS17&gt;=75,Fran!GS17," "))</f>
        <v/>
      </c>
      <c r="AW47" s="175" t="str">
        <f>IF(ISBLANK(Fran!GW17)," ",IF(Fran!GW17&gt;=75,Fran!GW17," "))</f>
        <v/>
      </c>
      <c r="AX47" s="175" t="str">
        <f>IF(ISBLANK(Fran!HD17)," ",IF(Fran!HD17&gt;=75,Fran!HD17," "))</f>
        <v/>
      </c>
      <c r="AY47" s="175" t="str">
        <f>IF(ISBLANK(Fran!HH17)," ",IF(Fran!HH17&gt;=75,Fran!HH17," "))</f>
        <v/>
      </c>
      <c r="AZ47" s="175" t="str">
        <f>IF(ISBLANK(Fran!HL17)," ",IF(Fran!HL17&gt;=75,Fran!HL17," "))</f>
        <v/>
      </c>
      <c r="BA47" s="175" t="str">
        <f>IF(ISBLANK(Fran!HP17)," ",IF(Fran!HP17&gt;=75,Fran!HP17," "))</f>
        <v/>
      </c>
      <c r="BB47" s="175" t="str">
        <f>IF(ISBLANK(Fran!HT17)," ",IF(Fran!HT17&gt;=75,Fran!HT17," "))</f>
        <v/>
      </c>
      <c r="BC47" s="175" t="str">
        <f>IF(ISBLANK(Fran!IA17)," ",IF(Fran!IA17&gt;=75,Fran!IA17," "))</f>
        <v/>
      </c>
      <c r="BD47" s="175" t="str">
        <f>IF(ISBLANK(Fran!IE17)," ",IF(Fran!IE17&gt;=75,Fran!IE17," "))</f>
        <v/>
      </c>
      <c r="BE47" s="175" t="str">
        <f>IF(ISBLANK(Fran!II17)," ",IF(Fran!II17&gt;=75,Fran!II17," "))</f>
        <v/>
      </c>
      <c r="BF47" s="175" t="str">
        <f>IF(ISBLANK(Fran!IM17)," ",IF(Fran!IM17&gt;=75,Fran!IM17," "))</f>
        <v/>
      </c>
      <c r="BG47" s="175" t="str">
        <f>IF(ISBLANK(Fran!IQ17)," ",IF(Fran!IQ17&gt;=75,Fran!IQ17," "))</f>
        <v/>
      </c>
      <c r="BH47" s="175" t="str">
        <f>IF(ISBLANK(Fran!IX17)," ",IF(Fran!IX17&gt;=75,Fran!IX17," "))</f>
        <v/>
      </c>
      <c r="BI47" s="268" t="str">
        <f>LEFT(Fran!$A17,1)&amp;LEFT(Fran!$B17,1)</f>
        <v/>
      </c>
      <c r="BJ47" s="269"/>
      <c r="BK47" s="175" t="str">
        <f>IF(ISBLANK(Fran!JB17)," ",IF(Fran!JB17&gt;=75,Fran!JB17," "))</f>
        <v/>
      </c>
      <c r="BL47" s="175" t="str">
        <f>IF(ISBLANK(Fran!JF17)," ",IF(Fran!JF17&gt;=75,Fran!JF17," "))</f>
        <v/>
      </c>
      <c r="BM47" s="175" t="str">
        <f>IF(ISBLANK(Fran!JJ17)," ",IF(Fran!JJ17&gt;=75,Fran!JJ17," "))</f>
        <v/>
      </c>
      <c r="BN47" s="175" t="str">
        <f>IF(ISBLANK(Fran!JN17)," ",IF(Fran!JN17&gt;=75,Fran!JN17," "))</f>
        <v/>
      </c>
      <c r="BO47" s="175" t="str">
        <f>IF(ISBLANK(Fran!JU17)," ",IF(Fran!JU17&gt;=75,Fran!JU17," "))</f>
        <v/>
      </c>
      <c r="BP47" s="175" t="str">
        <f>IF(ISBLANK(Fran!JY17)," ",IF(Fran!JY17&gt;=75,Fran!JY17," "))</f>
        <v/>
      </c>
      <c r="BQ47" s="175" t="str">
        <f>IF(ISBLANK(Fran!KC17)," ",IF(Fran!KC17&gt;=75,Fran!KC17," "))</f>
        <v/>
      </c>
      <c r="BR47" s="175" t="str">
        <f>IF(ISBLANK(Fran!KG17)," ",IF(Fran!KG17&gt;=75,Fran!KG17," "))</f>
        <v/>
      </c>
      <c r="BS47" s="175" t="str">
        <f>IF(ISBLANK(Fran!KK17)," ",IF(Fran!KK17&gt;=75,Fran!KK17," "))</f>
        <v/>
      </c>
      <c r="BT47" s="175" t="str">
        <f>IF(ISBLANK(Fran!KR17)," ",IF(Fran!KR17&gt;=75,Fran!KR17," "))</f>
        <v/>
      </c>
      <c r="BU47" s="175" t="str">
        <f>IF(ISBLANK(Fran!KV17)," ",IF(Fran!KV17&gt;=75,Fran!KV17," "))</f>
        <v/>
      </c>
      <c r="BV47" s="175" t="str">
        <f>IF(ISBLANK(Fran!KZ17)," ",IF(Fran!KZ17&gt;=75,Fran!KZ17," "))</f>
        <v/>
      </c>
      <c r="BW47" s="175" t="str">
        <f>IF(ISBLANK(Fran!LD17)," ",IF(Fran!LD17&gt;=75,Fran!LD17," "))</f>
        <v/>
      </c>
      <c r="BX47" s="175" t="str">
        <f>IF(ISBLANK(Fran!LH17)," ",IF(Fran!LH17&gt;=75,Fran!LH17," "))</f>
        <v/>
      </c>
      <c r="BY47" s="175" t="str">
        <f>IF(ISBLANK(Fran!LO17)," ",IF(Fran!LO17&gt;=75,Fran!LO17," "))</f>
        <v/>
      </c>
    </row>
    <row r="48" spans="1:77" ht="20.100000000000001" hidden="1" customHeight="1">
      <c r="A48" s="270"/>
      <c r="B48" s="271"/>
      <c r="C48" s="177" t="str">
        <f>IF(ISBLANK(Fran!E17)," ",IF(Fran!E17&gt;=50,IF(Fran!E17&lt;75,Fran!E17," ")," "))</f>
        <v xml:space="preserve"> </v>
      </c>
      <c r="D48" s="177" t="str">
        <f>IF(ISBLANK(Fran!I17)," ",IF(Fran!I17&gt;=50,IF(Fran!I17&lt;75,Fran!I17," ")," "))</f>
        <v xml:space="preserve"> </v>
      </c>
      <c r="E48" s="177" t="str">
        <f>IF(ISBLANK(Fran!M17)," ",IF(Fran!M17&gt;=50,IF(Fran!M17&lt;75,Fran!M17," ")," "))</f>
        <v xml:space="preserve"> </v>
      </c>
      <c r="F48" s="177" t="str">
        <f>IF(ISBLANK(Fran!Q17)," ",IF(Fran!Q17&gt;=50,IF(Fran!Q17&lt;75,Fran!Q17," ")," "))</f>
        <v xml:space="preserve"> </v>
      </c>
      <c r="G48" s="177" t="str">
        <f>IF(ISBLANK(Fran!U17)," ",IF(Fran!U17&gt;=50,IF(Fran!U17&lt;75,Fran!U17," ")," "))</f>
        <v xml:space="preserve"> </v>
      </c>
      <c r="H48" s="177" t="str">
        <f>IF(ISBLANK(Fran!AB17)," ",IF(Fran!AB17&gt;=50,IF(Fran!AB17&lt;75,Fran!AB17," ")," "))</f>
        <v xml:space="preserve"> </v>
      </c>
      <c r="I48" s="177" t="str">
        <f>IF(ISBLANK(Fran!AF17)," ",IF(Fran!AF17&gt;=50,IF(Fran!AF17&lt;75,Fran!AF17," ")," "))</f>
        <v xml:space="preserve"> </v>
      </c>
      <c r="J48" s="177" t="str">
        <f>IF(ISBLANK(Fran!AJ17)," ",IF(Fran!AJ17&gt;=50,IF(Fran!AJ17&lt;75,Fran!AJ17," ")," "))</f>
        <v xml:space="preserve"> </v>
      </c>
      <c r="K48" s="177" t="str">
        <f>IF(ISBLANK(Fran!AN17)," ",IF(Fran!AN17&gt;=50,IF(Fran!AN17&lt;75,Fran!AN17," ")," "))</f>
        <v xml:space="preserve"> </v>
      </c>
      <c r="L48" s="177" t="str">
        <f>IF(ISBLANK(Fran!AR17)," ",IF(Fran!AR17&gt;=50,IF(Fran!AR17&lt;75,Fran!AR17," ")," "))</f>
        <v xml:space="preserve"> </v>
      </c>
      <c r="M48" s="177" t="str">
        <f>IF(ISBLANK(Fran!AY17)," ",IF(Fran!AY17&gt;=50,IF(Fran!AY17&lt;75,Fran!AY17," ")," "))</f>
        <v xml:space="preserve"> </v>
      </c>
      <c r="N48" s="177" t="str">
        <f>IF(ISBLANK(Fran!BC17)," ",IF(Fran!BC17&gt;=50,IF(Fran!BC17&lt;75,Fran!BC17," ")," "))</f>
        <v xml:space="preserve"> </v>
      </c>
      <c r="O48" s="177" t="str">
        <f>IF(ISBLANK(Fran!BG17)," ",IF(Fran!BG17&gt;=50,IF(Fran!BG17&lt;75,Fran!BG17," ")," "))</f>
        <v xml:space="preserve"> </v>
      </c>
      <c r="P48" s="177" t="str">
        <f>IF(ISBLANK(Fran!BK17)," ",IF(Fran!BK17&gt;=50,IF(Fran!BK17&lt;75,Fran!BK17," ")," "))</f>
        <v xml:space="preserve"> </v>
      </c>
      <c r="Q48" s="177" t="str">
        <f>IF(ISBLANK(Fran!BO17)," ",IF(Fran!BO17&gt;=50,IF(Fran!BO17&lt;75,Fran!BO17," ")," "))</f>
        <v xml:space="preserve"> </v>
      </c>
      <c r="R48" s="177" t="str">
        <f>IF(ISBLANK(Fran!BV17)," ",IF(Fran!BV17&gt;=50,IF(Fran!BV17&lt;75,Fran!BV17," ")," "))</f>
        <v xml:space="preserve"> </v>
      </c>
      <c r="S48" s="177" t="str">
        <f>IF(ISBLANK(Fran!BZ17)," ",IF(Fran!BZ17&gt;=50,IF(Fran!BZ17&lt;75,Fran!BZ17," ")," "))</f>
        <v xml:space="preserve"> </v>
      </c>
      <c r="T48" s="177" t="str">
        <f>IF(ISBLANK(Fran!CD17)," ",IF(Fran!CD17&gt;=50,IF(Fran!CD17&lt;75,Fran!CD17," ")," "))</f>
        <v xml:space="preserve"> </v>
      </c>
      <c r="U48" s="177" t="str">
        <f>IF(ISBLANK(Fran!CH17)," ",IF(Fran!CH17&gt;=50,IF(Fran!CH17&lt;75,Fran!CH17," ")," "))</f>
        <v xml:space="preserve"> </v>
      </c>
      <c r="V48" s="177" t="str">
        <f>IF(ISBLANK(Fran!CL17)," ",IF(Fran!CL17&gt;=50,IF(Fran!CL17&lt;75,Fran!CL17," ")," "))</f>
        <v xml:space="preserve"> </v>
      </c>
      <c r="W48" s="177" t="str">
        <f>IF(ISBLANK(Fran!CS17)," ",IF(Fran!CS17&gt;=50,IF(Fran!CS17&lt;75,Fran!CS17," ")," "))</f>
        <v xml:space="preserve"> </v>
      </c>
      <c r="X48" s="177" t="str">
        <f>IF(ISBLANK(Fran!CW17)," ",IF(Fran!CW17&gt;=50,IF(Fran!CW17&lt;75,Fran!CW17," ")," "))</f>
        <v xml:space="preserve"> </v>
      </c>
      <c r="Y48" s="177" t="str">
        <f>IF(ISBLANK(Fran!DA17)," ",IF(Fran!DA17&gt;=50,IF(Fran!DA17&lt;75,Fran!DA17," ")," "))</f>
        <v xml:space="preserve"> </v>
      </c>
      <c r="Z48" s="177" t="str">
        <f>IF(ISBLANK(Fran!DE17)," ",IF(Fran!DE17&gt;=50,IF(Fran!DE17&lt;75,Fran!DE17," ")," "))</f>
        <v xml:space="preserve"> </v>
      </c>
      <c r="AA48" s="177" t="str">
        <f>IF(ISBLANK(Fran!DI17)," ",IF(Fran!DI17&gt;=50,IF(Fran!DI17&lt;75,Fran!DI17," ")," "))</f>
        <v xml:space="preserve"> </v>
      </c>
      <c r="AB48" s="177" t="str">
        <f>IF(ISBLANK(Fran!DP17)," ",IF(Fran!DP17&gt;=50,IF(Fran!DP17&lt;75,Fran!DP17," ")," "))</f>
        <v xml:space="preserve"> </v>
      </c>
      <c r="AC48" s="177" t="str">
        <f>IF(ISBLANK(Fran!DT17)," ",IF(Fran!DT17&gt;=50,IF(Fran!DT17&lt;75,Fran!DT17," ")," "))</f>
        <v xml:space="preserve"> </v>
      </c>
      <c r="AD48" s="177" t="str">
        <f>IF(ISBLANK(Fran!DX17)," ",IF(Fran!DX17&gt;=50,IF(Fran!DX17&lt;75,Fran!DX17," ")," "))</f>
        <v xml:space="preserve"> </v>
      </c>
      <c r="AE48" s="270"/>
      <c r="AF48" s="271"/>
      <c r="AG48" s="177" t="str">
        <f>IF(ISBLANK(Fran!EB17)," ",IF(Fran!EB17&gt;=50,IF(Fran!EB17&lt;75,Fran!EB17," ")," "))</f>
        <v xml:space="preserve"> </v>
      </c>
      <c r="AH48" s="177" t="str">
        <f>IF(ISBLANK(Fran!EF17)," ",IF(Fran!EF17&gt;=50,IF(Fran!EF17&lt;75,Fran!EF17," ")," "))</f>
        <v xml:space="preserve"> </v>
      </c>
      <c r="AI48" s="177" t="str">
        <f>IF(ISBLANK(Fran!EM17)," ",IF(Fran!EM17&gt;=50,IF(Fran!EM17&lt;75,Fran!EM17," ")," "))</f>
        <v xml:space="preserve"> </v>
      </c>
      <c r="AJ48" s="177" t="str">
        <f>IF(ISBLANK(Fran!EQ17)," ",IF(Fran!EQ17&gt;=50,IF(Fran!EQ17&lt;75,Fran!EQ17," ")," "))</f>
        <v xml:space="preserve"> </v>
      </c>
      <c r="AK48" s="177" t="str">
        <f>IF(ISBLANK(Fran!EU17)," ",IF(Fran!EU17&gt;=50,IF(Fran!EU17&lt;75,Fran!EU17," ")," "))</f>
        <v xml:space="preserve"> </v>
      </c>
      <c r="AL48" s="177" t="str">
        <f>IF(ISBLANK(Fran!EY17)," ",IF(Fran!EY17&gt;=50,IF(Fran!EY17&lt;75,Fran!EY17," ")," "))</f>
        <v xml:space="preserve"> </v>
      </c>
      <c r="AM48" s="177" t="str">
        <f>IF(ISBLANK(Fran!FC17)," ",IF(Fran!FC17&gt;=50,IF(Fran!FC17&lt;75,Fran!FC17," ")," "))</f>
        <v xml:space="preserve"> </v>
      </c>
      <c r="AN48" s="177" t="str">
        <f>IF(ISBLANK(Fran!FJ17)," ",IF(Fran!FJ17&gt;=50,IF(Fran!FJ17&lt;75,Fran!FJ17," ")," "))</f>
        <v xml:space="preserve"> </v>
      </c>
      <c r="AO48" s="177" t="str">
        <f>IF(ISBLANK(Fran!FN17)," ",IF(Fran!FN17&gt;=50,IF(Fran!FN17&lt;75,Fran!FN17," ")," "))</f>
        <v xml:space="preserve"> </v>
      </c>
      <c r="AP48" s="177" t="str">
        <f>IF(ISBLANK(Fran!FR17)," ",IF(Fran!FR17&gt;=50,IF(Fran!FR17&lt;75,Fran!FR17," ")," "))</f>
        <v xml:space="preserve"> </v>
      </c>
      <c r="AQ48" s="177" t="str">
        <f>IF(ISBLANK(Fran!FV17)," ",IF(Fran!FV17&gt;=50,IF(Fran!FV17&lt;75,Fran!FV17," ")," "))</f>
        <v xml:space="preserve"> </v>
      </c>
      <c r="AR48" s="177" t="str">
        <f>IF(ISBLANK(Fran!FZ17)," ",IF(Fran!FZ17&gt;=50,IF(Fran!FZ17&lt;75,Fran!FZ17," ")," "))</f>
        <v xml:space="preserve"> </v>
      </c>
      <c r="AS48" s="177" t="str">
        <f>IF(ISBLANK(Fran!GG17)," ",IF(Fran!GG17&gt;=50,IF(Fran!GG17&lt;75,Fran!GG17," ")," "))</f>
        <v xml:space="preserve"> </v>
      </c>
      <c r="AT48" s="177" t="str">
        <f>IF(ISBLANK(Fran!GK17)," ",IF(Fran!GK17&gt;=50,IF(Fran!GK17&lt;75,Fran!GK17," ")," "))</f>
        <v xml:space="preserve"> </v>
      </c>
      <c r="AU48" s="177" t="str">
        <f>IF(ISBLANK(Fran!GO17)," ",IF(Fran!GO17&gt;=50,IF(Fran!GO17&lt;75,Fran!GO17," ")," "))</f>
        <v xml:space="preserve"> </v>
      </c>
      <c r="AV48" s="177" t="str">
        <f>IF(ISBLANK(Fran!GS17)," ",IF(Fran!GS17&gt;=50,IF(Fran!GS17&lt;75,Fran!GS17," ")," "))</f>
        <v xml:space="preserve"> </v>
      </c>
      <c r="AW48" s="177" t="str">
        <f>IF(ISBLANK(Fran!GW17)," ",IF(Fran!GW17&gt;=50,IF(Fran!GW17&lt;75,Fran!GW17," ")," "))</f>
        <v xml:space="preserve"> </v>
      </c>
      <c r="AX48" s="177" t="str">
        <f>IF(ISBLANK(Fran!HD17)," ",IF(Fran!HD17&gt;=50,IF(Fran!HD17&lt;75,Fran!HD17," ")," "))</f>
        <v xml:space="preserve"> </v>
      </c>
      <c r="AY48" s="177" t="str">
        <f>IF(ISBLANK(Fran!HH17)," ",IF(Fran!HH17&gt;=50,IF(Fran!HH17&lt;75,Fran!HH17," ")," "))</f>
        <v xml:space="preserve"> </v>
      </c>
      <c r="AZ48" s="177" t="str">
        <f>IF(ISBLANK(Fran!HL17)," ",IF(Fran!HL17&gt;=50,IF(Fran!HL17&lt;75,Fran!HL17," ")," "))</f>
        <v xml:space="preserve"> </v>
      </c>
      <c r="BA48" s="177" t="str">
        <f>IF(ISBLANK(Fran!HP17)," ",IF(Fran!HP17&gt;=50,IF(Fran!HP17&lt;75,Fran!HP17," ")," "))</f>
        <v xml:space="preserve"> </v>
      </c>
      <c r="BB48" s="177" t="str">
        <f>IF(ISBLANK(Fran!HT17)," ",IF(Fran!HT17&gt;=50,IF(Fran!HT17&lt;75,Fran!HT17," ")," "))</f>
        <v xml:space="preserve"> </v>
      </c>
      <c r="BC48" s="177" t="str">
        <f>IF(ISBLANK(Fran!IA17)," ",IF(Fran!IA17&gt;=50,IF(Fran!IA17&lt;75,Fran!IA17," ")," "))</f>
        <v xml:space="preserve"> </v>
      </c>
      <c r="BD48" s="177" t="str">
        <f>IF(ISBLANK(Fran!IE17)," ",IF(Fran!IE17&gt;=50,IF(Fran!IE17&lt;75,Fran!IE17," ")," "))</f>
        <v xml:space="preserve"> </v>
      </c>
      <c r="BE48" s="177" t="str">
        <f>IF(ISBLANK(Fran!II17)," ",IF(Fran!II17&gt;=50,IF(Fran!II17&lt;75,Fran!II17," ")," "))</f>
        <v xml:space="preserve"> </v>
      </c>
      <c r="BF48" s="177" t="str">
        <f>IF(ISBLANK(Fran!IM17)," ",IF(Fran!IM17&gt;=50,IF(Fran!IM17&lt;75,Fran!IM17," ")," "))</f>
        <v xml:space="preserve"> </v>
      </c>
      <c r="BG48" s="177" t="str">
        <f>IF(ISBLANK(Fran!IQ17)," ",IF(Fran!IQ17&gt;=50,IF(Fran!IQ17&lt;75,Fran!IQ17," ")," "))</f>
        <v xml:space="preserve"> </v>
      </c>
      <c r="BH48" s="177" t="str">
        <f>IF(ISBLANK(Fran!IX17)," ",IF(Fran!IX17&gt;=50,IF(Fran!IX17&lt;75,Fran!IX17," ")," "))</f>
        <v xml:space="preserve"> </v>
      </c>
      <c r="BI48" s="270"/>
      <c r="BJ48" s="271"/>
      <c r="BK48" s="177" t="str">
        <f>IF(ISBLANK(Fran!JB17)," ",IF(Fran!JB17&gt;=50,IF(Fran!JB17&lt;75,Fran!JB17," ")," "))</f>
        <v xml:space="preserve"> </v>
      </c>
      <c r="BL48" s="177" t="str">
        <f>IF(ISBLANK(Fran!JF17)," ",IF(Fran!JF17&gt;=50,IF(Fran!JF17&lt;75,Fran!JF17," ")," "))</f>
        <v xml:space="preserve"> </v>
      </c>
      <c r="BM48" s="177" t="str">
        <f>IF(ISBLANK(Fran!JJ17)," ",IF(Fran!JJ17&gt;=50,IF(Fran!JJ17&lt;75,Fran!JJ17," ")," "))</f>
        <v xml:space="preserve"> </v>
      </c>
      <c r="BN48" s="177" t="str">
        <f>IF(ISBLANK(Fran!JN17)," ",IF(Fran!JN17&gt;=50,IF(Fran!JN17&lt;75,Fran!JN17," ")," "))</f>
        <v xml:space="preserve"> </v>
      </c>
      <c r="BO48" s="177" t="str">
        <f>IF(ISBLANK(Fran!JU17)," ",IF(Fran!JU17&gt;=50,IF(Fran!JU17&lt;75,Fran!JU17," ")," "))</f>
        <v xml:space="preserve"> </v>
      </c>
      <c r="BP48" s="177" t="str">
        <f>IF(ISBLANK(Fran!JY17)," ",IF(Fran!JY17&gt;=50,IF(Fran!JY17&lt;75,Fran!JY17," ")," "))</f>
        <v xml:space="preserve"> </v>
      </c>
      <c r="BQ48" s="177" t="str">
        <f>IF(ISBLANK(Fran!KC17)," ",IF(Fran!KC17&gt;=50,IF(Fran!KC17&lt;75,Fran!KC17," ")," "))</f>
        <v xml:space="preserve"> </v>
      </c>
      <c r="BR48" s="177" t="str">
        <f>IF(ISBLANK(Fran!KG17)," ",IF(Fran!KG17&gt;=50,IF(Fran!KG17&lt;75,Fran!KG17," ")," "))</f>
        <v xml:space="preserve"> </v>
      </c>
      <c r="BS48" s="177" t="str">
        <f>IF(ISBLANK(Fran!KK17)," ",IF(Fran!KK17&gt;=50,IF(Fran!KK17&lt;75,Fran!KK17," ")," "))</f>
        <v xml:space="preserve"> </v>
      </c>
      <c r="BT48" s="177" t="str">
        <f>IF(ISBLANK(Fran!KR17)," ",IF(Fran!KR17&gt;=50,IF(Fran!KR17&lt;75,Fran!KR17," ")," "))</f>
        <v xml:space="preserve"> </v>
      </c>
      <c r="BU48" s="177" t="str">
        <f>IF(ISBLANK(Fran!KV17)," ",IF(Fran!KV17&gt;=50,IF(Fran!KV17&lt;75,Fran!KV17," ")," "))</f>
        <v xml:space="preserve"> </v>
      </c>
      <c r="BV48" s="177" t="str">
        <f>IF(ISBLANK(Fran!KZ17)," ",IF(Fran!KZ17&gt;=50,IF(Fran!KZ17&lt;75,Fran!KZ17," ")," "))</f>
        <v xml:space="preserve"> </v>
      </c>
      <c r="BW48" s="177" t="str">
        <f>IF(ISBLANK(Fran!LD17)," ",IF(Fran!LD17&gt;=50,IF(Fran!LD17&lt;75,Fran!LD17," ")," "))</f>
        <v xml:space="preserve"> </v>
      </c>
      <c r="BX48" s="177" t="str">
        <f>IF(ISBLANK(Fran!LH17)," ",IF(Fran!LH17&gt;=50,IF(Fran!LH17&lt;75,Fran!LH17," ")," "))</f>
        <v xml:space="preserve"> </v>
      </c>
      <c r="BY48" s="177" t="str">
        <f>IF(ISBLANK(Fran!LO17)," ",IF(Fran!LO17&gt;=50,IF(Fran!LO17&lt;75,Fran!LO17," ")," "))</f>
        <v xml:space="preserve"> </v>
      </c>
    </row>
    <row r="49" spans="1:77" ht="20.100000000000001" hidden="1" customHeight="1" thickBot="1">
      <c r="A49" s="272"/>
      <c r="B49" s="273"/>
      <c r="C49" s="179" t="str">
        <f>IF(ISBLANK(Fran!E17)," ",IF(Fran!E17&lt;50,Fran!E17," "))</f>
        <v xml:space="preserve"> </v>
      </c>
      <c r="D49" s="179" t="str">
        <f>IF(ISBLANK(Fran!I17)," ",IF(Fran!I17&lt;50,Fran!I17," "))</f>
        <v xml:space="preserve"> </v>
      </c>
      <c r="E49" s="179" t="str">
        <f>IF(ISBLANK(Fran!M17)," ",IF(Fran!M17&lt;50,Fran!M17," "))</f>
        <v xml:space="preserve"> </v>
      </c>
      <c r="F49" s="179" t="str">
        <f>IF(ISBLANK(Fran!Q17)," ",IF(Fran!Q17&lt;50,Fran!Q17," "))</f>
        <v xml:space="preserve"> </v>
      </c>
      <c r="G49" s="179" t="str">
        <f>IF(ISBLANK(Fran!U17)," ",IF(Fran!U17&lt;50,Fran!U17," "))</f>
        <v xml:space="preserve"> </v>
      </c>
      <c r="H49" s="179" t="str">
        <f>IF(ISBLANK(Fran!AB17)," ",IF(Fran!AB17&lt;50,Fran!AB17," "))</f>
        <v xml:space="preserve"> </v>
      </c>
      <c r="I49" s="179" t="str">
        <f>IF(ISBLANK(Fran!AF17)," ",IF(Fran!AF17&lt;50,Fran!AF17," "))</f>
        <v xml:space="preserve"> </v>
      </c>
      <c r="J49" s="179" t="str">
        <f>IF(ISBLANK(Fran!AJ17)," ",IF(Fran!AJ17&lt;50,Fran!AJ17," "))</f>
        <v xml:space="preserve"> </v>
      </c>
      <c r="K49" s="179" t="str">
        <f>IF(ISBLANK(Fran!AN17)," ",IF(Fran!AN17&lt;50,Fran!AN17," "))</f>
        <v xml:space="preserve"> </v>
      </c>
      <c r="L49" s="179" t="str">
        <f>IF(ISBLANK(Fran!AR17)," ",IF(Fran!AR17&lt;50,Fran!AR17," "))</f>
        <v xml:space="preserve"> </v>
      </c>
      <c r="M49" s="179" t="str">
        <f>IF(ISBLANK(Fran!AY17)," ",IF(Fran!AY17&lt;50,Fran!AY17," "))</f>
        <v xml:space="preserve"> </v>
      </c>
      <c r="N49" s="179" t="str">
        <f>IF(ISBLANK(Fran!BC17)," ",IF(Fran!BC17&lt;50,Fran!BC17," "))</f>
        <v xml:space="preserve"> </v>
      </c>
      <c r="O49" s="179" t="str">
        <f>IF(ISBLANK(Fran!BG17)," ",IF(Fran!BG17&lt;50,Fran!BG17," "))</f>
        <v xml:space="preserve"> </v>
      </c>
      <c r="P49" s="179" t="str">
        <f>IF(ISBLANK(Fran!BK17)," ",IF(Fran!BK17&lt;50,Fran!BK17," "))</f>
        <v xml:space="preserve"> </v>
      </c>
      <c r="Q49" s="179" t="str">
        <f>IF(ISBLANK(Fran!BO17)," ",IF(Fran!BO17&lt;50,Fran!BO17," "))</f>
        <v xml:space="preserve"> </v>
      </c>
      <c r="R49" s="179" t="str">
        <f>IF(ISBLANK(Fran!BV17)," ",IF(Fran!BV17&lt;50,Fran!BV17," "))</f>
        <v xml:space="preserve"> </v>
      </c>
      <c r="S49" s="179" t="str">
        <f>IF(ISBLANK(Fran!BZ17)," ",IF(Fran!BZ17&lt;50,Fran!BZ17," "))</f>
        <v xml:space="preserve"> </v>
      </c>
      <c r="T49" s="179" t="str">
        <f>IF(ISBLANK(Fran!CD17)," ",IF(Fran!CD17&lt;50,Fran!CD17," "))</f>
        <v xml:space="preserve"> </v>
      </c>
      <c r="U49" s="179" t="str">
        <f>IF(ISBLANK(Fran!CH17)," ",IF(Fran!CH17&lt;50,Fran!CH17," "))</f>
        <v xml:space="preserve"> </v>
      </c>
      <c r="V49" s="179" t="str">
        <f>IF(ISBLANK(Fran!CL17)," ",IF(Fran!CL17&lt;50,Fran!CL17," "))</f>
        <v xml:space="preserve"> </v>
      </c>
      <c r="W49" s="179" t="str">
        <f>IF(ISBLANK(Fran!CS17)," ",IF(Fran!CS17&lt;50,Fran!CS17," "))</f>
        <v xml:space="preserve"> </v>
      </c>
      <c r="X49" s="179" t="str">
        <f>IF(ISBLANK(Fran!CW17)," ",IF(Fran!CW17&lt;50,Fran!CW17," "))</f>
        <v xml:space="preserve"> </v>
      </c>
      <c r="Y49" s="179" t="str">
        <f>IF(ISBLANK(Fran!DA17)," ",IF(Fran!DA17&lt;50,Fran!DA17," "))</f>
        <v xml:space="preserve"> </v>
      </c>
      <c r="Z49" s="179" t="str">
        <f>IF(ISBLANK(Fran!DE17)," ",IF(Fran!DE17&lt;50,Fran!DE17," "))</f>
        <v xml:space="preserve"> </v>
      </c>
      <c r="AA49" s="179" t="str">
        <f>IF(ISBLANK(Fran!DI17)," ",IF(Fran!DI17&lt;50,Fran!DI17," "))</f>
        <v xml:space="preserve"> </v>
      </c>
      <c r="AB49" s="179" t="str">
        <f>IF(ISBLANK(Fran!DP17)," ",IF(Fran!DP17&lt;50,Fran!DP17," "))</f>
        <v xml:space="preserve"> </v>
      </c>
      <c r="AC49" s="179" t="str">
        <f>IF(ISBLANK(Fran!DT17)," ",IF(Fran!DT17&lt;50,Fran!DT17," "))</f>
        <v xml:space="preserve"> </v>
      </c>
      <c r="AD49" s="179" t="str">
        <f>IF(ISBLANK(Fran!DX17)," ",IF(Fran!DX17&lt;50,Fran!DX17," "))</f>
        <v xml:space="preserve"> </v>
      </c>
      <c r="AE49" s="272"/>
      <c r="AF49" s="273"/>
      <c r="AG49" s="179" t="str">
        <f>IF(ISBLANK(Fran!EB17)," ",IF(Fran!EB17&lt;50,Fran!EB17," "))</f>
        <v xml:space="preserve"> </v>
      </c>
      <c r="AH49" s="179" t="str">
        <f>IF(ISBLANK(Fran!EF17)," ",IF(Fran!EF17&lt;50,Fran!EF17," "))</f>
        <v xml:space="preserve"> </v>
      </c>
      <c r="AI49" s="179" t="str">
        <f>IF(ISBLANK(Fran!EM17)," ",IF(Fran!EM17&lt;50,Fran!EM17," "))</f>
        <v xml:space="preserve"> </v>
      </c>
      <c r="AJ49" s="179" t="str">
        <f>IF(ISBLANK(Fran!EQ17)," ",IF(Fran!EQ17&lt;50,Fran!EQ17," "))</f>
        <v xml:space="preserve"> </v>
      </c>
      <c r="AK49" s="179" t="str">
        <f>IF(ISBLANK(Fran!EU17)," ",IF(Fran!EU17&lt;50,Fran!EU17," "))</f>
        <v xml:space="preserve"> </v>
      </c>
      <c r="AL49" s="179" t="str">
        <f>IF(ISBLANK(Fran!EY17)," ",IF(Fran!EY17&lt;50,Fran!EY17," "))</f>
        <v xml:space="preserve"> </v>
      </c>
      <c r="AM49" s="179" t="str">
        <f>IF(ISBLANK(Fran!FC17)," ",IF(Fran!FC17&lt;50,Fran!FC17," "))</f>
        <v xml:space="preserve"> </v>
      </c>
      <c r="AN49" s="179" t="str">
        <f>IF(ISBLANK(Fran!FJ17)," ",IF(Fran!FJ17&lt;50,Fran!FJ17," "))</f>
        <v xml:space="preserve"> </v>
      </c>
      <c r="AO49" s="179" t="str">
        <f>IF(ISBLANK(Fran!FN17)," ",IF(Fran!FN17&lt;50,Fran!FN17," "))</f>
        <v xml:space="preserve"> </v>
      </c>
      <c r="AP49" s="179" t="str">
        <f>IF(ISBLANK(Fran!FR17)," ",IF(Fran!FR17&lt;50,Fran!FR17," "))</f>
        <v xml:space="preserve"> </v>
      </c>
      <c r="AQ49" s="179" t="str">
        <f>IF(ISBLANK(Fran!FV17)," ",IF(Fran!FV17&lt;50,Fran!FV17," "))</f>
        <v xml:space="preserve"> </v>
      </c>
      <c r="AR49" s="179" t="str">
        <f>IF(ISBLANK(Fran!FZ17)," ",IF(Fran!FZ17&lt;50,Fran!FZ17," "))</f>
        <v xml:space="preserve"> </v>
      </c>
      <c r="AS49" s="179" t="str">
        <f>IF(ISBLANK(Fran!GG17)," ",IF(Fran!GG17&lt;50,Fran!GG17," "))</f>
        <v xml:space="preserve"> </v>
      </c>
      <c r="AT49" s="179" t="str">
        <f>IF(ISBLANK(Fran!GK17)," ",IF(Fran!GK17&lt;50,Fran!GK17," "))</f>
        <v xml:space="preserve"> </v>
      </c>
      <c r="AU49" s="179" t="str">
        <f>IF(ISBLANK(Fran!GO17)," ",IF(Fran!GO17&lt;50,Fran!GO17," "))</f>
        <v xml:space="preserve"> </v>
      </c>
      <c r="AV49" s="179" t="str">
        <f>IF(ISBLANK(Fran!GS17)," ",IF(Fran!GS17&lt;50,Fran!GS17," "))</f>
        <v xml:space="preserve"> </v>
      </c>
      <c r="AW49" s="179" t="str">
        <f>IF(ISBLANK(Fran!GW17)," ",IF(Fran!GW17&lt;50,Fran!GW17," "))</f>
        <v xml:space="preserve"> </v>
      </c>
      <c r="AX49" s="179" t="str">
        <f>IF(ISBLANK(Fran!HD17)," ",IF(Fran!HD17&lt;50,Fran!HD17," "))</f>
        <v xml:space="preserve"> </v>
      </c>
      <c r="AY49" s="179" t="str">
        <f>IF(ISBLANK(Fran!HH17)," ",IF(Fran!HH17&lt;50,Fran!HH17," "))</f>
        <v xml:space="preserve"> </v>
      </c>
      <c r="AZ49" s="179" t="str">
        <f>IF(ISBLANK(Fran!HL17)," ",IF(Fran!HL17&lt;50,Fran!HL17," "))</f>
        <v xml:space="preserve"> </v>
      </c>
      <c r="BA49" s="179" t="str">
        <f>IF(ISBLANK(Fran!HP17)," ",IF(Fran!HP17&lt;50,Fran!HP17," "))</f>
        <v xml:space="preserve"> </v>
      </c>
      <c r="BB49" s="179" t="str">
        <f>IF(ISBLANK(Fran!HT17)," ",IF(Fran!HT17&lt;50,Fran!HT17," "))</f>
        <v xml:space="preserve"> </v>
      </c>
      <c r="BC49" s="179" t="str">
        <f>IF(ISBLANK(Fran!IA17)," ",IF(Fran!IA17&lt;50,Fran!IA17," "))</f>
        <v xml:space="preserve"> </v>
      </c>
      <c r="BD49" s="179" t="str">
        <f>IF(ISBLANK(Fran!IE17)," ",IF(Fran!IE17&lt;50,Fran!IE17," "))</f>
        <v xml:space="preserve"> </v>
      </c>
      <c r="BE49" s="179" t="str">
        <f>IF(ISBLANK(Fran!II17)," ",IF(Fran!II17&lt;50,Fran!II17," "))</f>
        <v xml:space="preserve"> </v>
      </c>
      <c r="BF49" s="179" t="str">
        <f>IF(ISBLANK(Fran!IM17)," ",IF(Fran!IM17&lt;50,Fran!IM17," "))</f>
        <v xml:space="preserve"> </v>
      </c>
      <c r="BG49" s="179" t="str">
        <f>IF(ISBLANK(Fran!IQ17)," ",IF(Fran!IQ17&lt;50,Fran!IQ17," "))</f>
        <v xml:space="preserve"> </v>
      </c>
      <c r="BH49" s="179" t="str">
        <f>IF(ISBLANK(Fran!IX17)," ",IF(Fran!IX17&lt;50,Fran!IX17," "))</f>
        <v xml:space="preserve"> </v>
      </c>
      <c r="BI49" s="272"/>
      <c r="BJ49" s="273"/>
      <c r="BK49" s="179" t="str">
        <f>IF(ISBLANK(Fran!JB17)," ",IF(Fran!JB17&lt;50,Fran!JB17," "))</f>
        <v xml:space="preserve"> </v>
      </c>
      <c r="BL49" s="179" t="str">
        <f>IF(ISBLANK(Fran!JF17)," ",IF(Fran!JF17&lt;50,Fran!JF17," "))</f>
        <v xml:space="preserve"> </v>
      </c>
      <c r="BM49" s="179" t="str">
        <f>IF(ISBLANK(Fran!JJ17)," ",IF(Fran!JJ17&lt;50,Fran!JJ17," "))</f>
        <v xml:space="preserve"> </v>
      </c>
      <c r="BN49" s="179" t="str">
        <f>IF(ISBLANK(Fran!JN17)," ",IF(Fran!JN17&lt;50,Fran!JN17," "))</f>
        <v xml:space="preserve"> </v>
      </c>
      <c r="BO49" s="179" t="str">
        <f>IF(ISBLANK(Fran!JU17)," ",IF(Fran!JU17&lt;50,Fran!JU17," "))</f>
        <v xml:space="preserve"> </v>
      </c>
      <c r="BP49" s="179" t="str">
        <f>IF(ISBLANK(Fran!JY17)," ",IF(Fran!JY17&lt;50,Fran!JY17," "))</f>
        <v xml:space="preserve"> </v>
      </c>
      <c r="BQ49" s="179" t="str">
        <f>IF(ISBLANK(Fran!KC17)," ",IF(Fran!KC17&lt;50,Fran!KC17," "))</f>
        <v xml:space="preserve"> </v>
      </c>
      <c r="BR49" s="179" t="str">
        <f>IF(ISBLANK(Fran!KG17)," ",IF(Fran!KG17&lt;50,Fran!KG17," "))</f>
        <v xml:space="preserve"> </v>
      </c>
      <c r="BS49" s="179" t="str">
        <f>IF(ISBLANK(Fran!KK17)," ",IF(Fran!KK17&lt;50,Fran!KK17," "))</f>
        <v xml:space="preserve"> </v>
      </c>
      <c r="BT49" s="179" t="str">
        <f>IF(ISBLANK(Fran!KR17)," ",IF(Fran!KR17&lt;50,Fran!KR17," "))</f>
        <v xml:space="preserve"> </v>
      </c>
      <c r="BU49" s="179" t="str">
        <f>IF(ISBLANK(Fran!KV17)," ",IF(Fran!KV17&lt;50,Fran!KV17," "))</f>
        <v xml:space="preserve"> </v>
      </c>
      <c r="BV49" s="179" t="str">
        <f>IF(ISBLANK(Fran!KZ17)," ",IF(Fran!KZ17&lt;50,Fran!KZ17," "))</f>
        <v xml:space="preserve"> </v>
      </c>
      <c r="BW49" s="179" t="str">
        <f>IF(ISBLANK(Fran!LD17)," ",IF(Fran!LD17&lt;50,Fran!LD17," "))</f>
        <v xml:space="preserve"> </v>
      </c>
      <c r="BX49" s="179" t="str">
        <f>IF(ISBLANK(Fran!LH17)," ",IF(Fran!LH17&lt;50,Fran!LH17," "))</f>
        <v xml:space="preserve"> </v>
      </c>
      <c r="BY49" s="179" t="str">
        <f>IF(ISBLANK(Fran!LO17)," ",IF(Fran!LO17&lt;50,Fran!LO17," "))</f>
        <v xml:space="preserve"> </v>
      </c>
    </row>
    <row r="50" spans="1:77" ht="20.100000000000001" hidden="1" customHeight="1">
      <c r="A50" s="268" t="str">
        <f>LEFT(Fran!$A16,1)&amp;LEFT(Fran!$B16,1)</f>
        <v/>
      </c>
      <c r="B50" s="269"/>
      <c r="C50" s="175" t="str">
        <f>IF(ISBLANK(Fran!E16)," ",IF(Fran!E16&gt;=75,Fran!E16," "))</f>
        <v/>
      </c>
      <c r="D50" s="175" t="str">
        <f>IF(ISBLANK(Fran!I16)," ",IF(Fran!I16&gt;=75,Fran!I16," "))</f>
        <v/>
      </c>
      <c r="E50" s="175" t="str">
        <f>IF(ISBLANK(Fran!M16)," ",IF(Fran!M16&gt;=75,Fran!M16," "))</f>
        <v/>
      </c>
      <c r="F50" s="175" t="str">
        <f>IF(ISBLANK(Fran!Q16)," ",IF(Fran!Q16&gt;=75,Fran!Q16," "))</f>
        <v/>
      </c>
      <c r="G50" s="175" t="str">
        <f>IF(ISBLANK(Fran!U16)," ",IF(Fran!U16&gt;=75,Fran!U16," "))</f>
        <v/>
      </c>
      <c r="H50" s="175" t="str">
        <f>IF(ISBLANK(Fran!AB16)," ",IF(Fran!AB16&gt;=75,Fran!AB16," "))</f>
        <v/>
      </c>
      <c r="I50" s="175" t="str">
        <f>IF(ISBLANK(Fran!AF16)," ",IF(Fran!AF16&gt;=75,Fran!AF16," "))</f>
        <v/>
      </c>
      <c r="J50" s="175" t="str">
        <f>IF(ISBLANK(Fran!AJ16)," ",IF(Fran!AJ16&gt;=75,Fran!AJ16," "))</f>
        <v/>
      </c>
      <c r="K50" s="175" t="str">
        <f>IF(ISBLANK(Fran!AN16)," ",IF(Fran!AN16&gt;=75,Fran!AN16," "))</f>
        <v/>
      </c>
      <c r="L50" s="175" t="str">
        <f>IF(ISBLANK(Fran!AR16)," ",IF(Fran!AR16&gt;=75,Fran!AR16," "))</f>
        <v/>
      </c>
      <c r="M50" s="175" t="str">
        <f>IF(ISBLANK(Fran!AY16)," ",IF(Fran!AY16&gt;=75,Fran!AY16," "))</f>
        <v/>
      </c>
      <c r="N50" s="175" t="str">
        <f>IF(ISBLANK(Fran!BC16)," ",IF(Fran!BC16&gt;=75,Fran!BC16," "))</f>
        <v/>
      </c>
      <c r="O50" s="175" t="str">
        <f>IF(ISBLANK(Fran!BG16)," ",IF(Fran!BG16&gt;=75,Fran!BG16," "))</f>
        <v/>
      </c>
      <c r="P50" s="175" t="str">
        <f>IF(ISBLANK(Fran!BK16)," ",IF(Fran!BK16&gt;=75,Fran!BK16," "))</f>
        <v/>
      </c>
      <c r="Q50" s="175" t="str">
        <f>IF(ISBLANK(Fran!BO16)," ",IF(Fran!BO16&gt;=75,Fran!BO16," "))</f>
        <v/>
      </c>
      <c r="R50" s="175" t="str">
        <f>IF(ISBLANK(Fran!BV16)," ",IF(Fran!BV16&gt;=75,Fran!BV16," "))</f>
        <v/>
      </c>
      <c r="S50" s="175" t="str">
        <f>IF(ISBLANK(Fran!BZ16)," ",IF(Fran!BZ16&gt;=75,Fran!BZ16," "))</f>
        <v/>
      </c>
      <c r="T50" s="175" t="str">
        <f>IF(ISBLANK(Fran!CD16)," ",IF(Fran!CD16&gt;=75,Fran!CD16," "))</f>
        <v/>
      </c>
      <c r="U50" s="175" t="str">
        <f>IF(ISBLANK(Fran!CH16)," ",IF(Fran!CH16&gt;=75,Fran!CH16," "))</f>
        <v/>
      </c>
      <c r="V50" s="175" t="str">
        <f>IF(ISBLANK(Fran!CL16)," ",IF(Fran!CL16&gt;=75,Fran!CL16," "))</f>
        <v/>
      </c>
      <c r="W50" s="175" t="str">
        <f>IF(ISBLANK(Fran!CS16)," ",IF(Fran!CS16&gt;=75,Fran!CS16," "))</f>
        <v/>
      </c>
      <c r="X50" s="175" t="str">
        <f>IF(ISBLANK(Fran!CW16)," ",IF(Fran!CW16&gt;=75,Fran!CW16," "))</f>
        <v/>
      </c>
      <c r="Y50" s="175" t="str">
        <f>IF(ISBLANK(Fran!DA16)," ",IF(Fran!DA16&gt;=75,Fran!DA16," "))</f>
        <v/>
      </c>
      <c r="Z50" s="175" t="str">
        <f>IF(ISBLANK(Fran!DE16)," ",IF(Fran!DE16&gt;=75,Fran!DE16," "))</f>
        <v/>
      </c>
      <c r="AA50" s="175" t="str">
        <f>IF(ISBLANK(Fran!DI16)," ",IF(Fran!DI16&gt;=75,Fran!DI16," "))</f>
        <v/>
      </c>
      <c r="AB50" s="175" t="str">
        <f>IF(ISBLANK(Fran!DP16)," ",IF(Fran!DP16&gt;=75,Fran!DP16," "))</f>
        <v/>
      </c>
      <c r="AC50" s="175" t="str">
        <f>IF(ISBLANK(Fran!DT16)," ",IF(Fran!DT16&gt;=75,Fran!DT16," "))</f>
        <v/>
      </c>
      <c r="AD50" s="175" t="str">
        <f>IF(ISBLANK(Fran!DX16)," ",IF(Fran!DX16&gt;=75,Fran!DX16," "))</f>
        <v/>
      </c>
      <c r="AE50" s="268" t="str">
        <f>LEFT(Fran!$A16,1)&amp;LEFT(Fran!$B16,1)</f>
        <v/>
      </c>
      <c r="AF50" s="269"/>
      <c r="AG50" s="175" t="str">
        <f>IF(ISBLANK(Fran!EB16)," ",IF(Fran!EB16&gt;=75,Fran!EB16," "))</f>
        <v/>
      </c>
      <c r="AH50" s="175" t="str">
        <f>IF(ISBLANK(Fran!EF16)," ",IF(Fran!EF16&gt;=75,Fran!EF16," "))</f>
        <v/>
      </c>
      <c r="AI50" s="175" t="str">
        <f>IF(ISBLANK(Fran!EM16)," ",IF(Fran!EM16&gt;=75,Fran!EM16," "))</f>
        <v/>
      </c>
      <c r="AJ50" s="175" t="str">
        <f>IF(ISBLANK(Fran!EQ16)," ",IF(Fran!EQ16&gt;=75,Fran!EQ16," "))</f>
        <v/>
      </c>
      <c r="AK50" s="175" t="str">
        <f>IF(ISBLANK(Fran!EU16)," ",IF(Fran!EU16&gt;=75,Fran!EU16," "))</f>
        <v/>
      </c>
      <c r="AL50" s="175" t="str">
        <f>IF(ISBLANK(Fran!EY16)," ",IF(Fran!EY16&gt;=75,Fran!EY16," "))</f>
        <v/>
      </c>
      <c r="AM50" s="175" t="str">
        <f>IF(ISBLANK(Fran!FC16)," ",IF(Fran!FC16&gt;=75,Fran!FC16," "))</f>
        <v/>
      </c>
      <c r="AN50" s="175" t="str">
        <f>IF(ISBLANK(Fran!FJ16)," ",IF(Fran!FJ16&gt;=75,Fran!FJ16," "))</f>
        <v/>
      </c>
      <c r="AO50" s="175" t="str">
        <f>IF(ISBLANK(Fran!FN16)," ",IF(Fran!FN16&gt;=75,Fran!FN16," "))</f>
        <v/>
      </c>
      <c r="AP50" s="175" t="str">
        <f>IF(ISBLANK(Fran!FR16)," ",IF(Fran!FR16&gt;=75,Fran!FR16," "))</f>
        <v/>
      </c>
      <c r="AQ50" s="175" t="str">
        <f>IF(ISBLANK(Fran!FV16)," ",IF(Fran!FV16&gt;=75,Fran!FV16," "))</f>
        <v/>
      </c>
      <c r="AR50" s="175" t="str">
        <f>IF(ISBLANK(Fran!FZ16)," ",IF(Fran!FZ16&gt;=75,Fran!FZ16," "))</f>
        <v/>
      </c>
      <c r="AS50" s="175" t="str">
        <f>IF(ISBLANK(Fran!GG16)," ",IF(Fran!GG16&gt;=75,Fran!GG16," "))</f>
        <v/>
      </c>
      <c r="AT50" s="175" t="str">
        <f>IF(ISBLANK(Fran!GK16)," ",IF(Fran!GK16&gt;=75,Fran!GK16," "))</f>
        <v/>
      </c>
      <c r="AU50" s="175" t="str">
        <f>IF(ISBLANK(Fran!GO16)," ",IF(Fran!GO16&gt;=75,Fran!GO16," "))</f>
        <v/>
      </c>
      <c r="AV50" s="175" t="str">
        <f>IF(ISBLANK(Fran!GS16)," ",IF(Fran!GS16&gt;=75,Fran!GS16," "))</f>
        <v/>
      </c>
      <c r="AW50" s="175" t="str">
        <f>IF(ISBLANK(Fran!GW16)," ",IF(Fran!GW16&gt;=75,Fran!GW16," "))</f>
        <v/>
      </c>
      <c r="AX50" s="175" t="str">
        <f>IF(ISBLANK(Fran!HD16)," ",IF(Fran!HD16&gt;=75,Fran!HD16," "))</f>
        <v/>
      </c>
      <c r="AY50" s="175" t="str">
        <f>IF(ISBLANK(Fran!HH16)," ",IF(Fran!HH16&gt;=75,Fran!HH16," "))</f>
        <v/>
      </c>
      <c r="AZ50" s="175" t="str">
        <f>IF(ISBLANK(Fran!HL16)," ",IF(Fran!HL16&gt;=75,Fran!HL16," "))</f>
        <v/>
      </c>
      <c r="BA50" s="175" t="str">
        <f>IF(ISBLANK(Fran!HP16)," ",IF(Fran!HP16&gt;=75,Fran!HP16," "))</f>
        <v/>
      </c>
      <c r="BB50" s="175" t="str">
        <f>IF(ISBLANK(Fran!HT16)," ",IF(Fran!HT16&gt;=75,Fran!HT16," "))</f>
        <v/>
      </c>
      <c r="BC50" s="175" t="str">
        <f>IF(ISBLANK(Fran!IA16)," ",IF(Fran!IA16&gt;=75,Fran!IA16," "))</f>
        <v/>
      </c>
      <c r="BD50" s="175" t="str">
        <f>IF(ISBLANK(Fran!IE16)," ",IF(Fran!IE16&gt;=75,Fran!IE16," "))</f>
        <v/>
      </c>
      <c r="BE50" s="175" t="str">
        <f>IF(ISBLANK(Fran!II16)," ",IF(Fran!II16&gt;=75,Fran!II16," "))</f>
        <v/>
      </c>
      <c r="BF50" s="175" t="str">
        <f>IF(ISBLANK(Fran!IM16)," ",IF(Fran!IM16&gt;=75,Fran!IM16," "))</f>
        <v/>
      </c>
      <c r="BG50" s="175" t="str">
        <f>IF(ISBLANK(Fran!IQ16)," ",IF(Fran!IQ16&gt;=75,Fran!IQ16," "))</f>
        <v/>
      </c>
      <c r="BH50" s="175" t="str">
        <f>IF(ISBLANK(Fran!IX16)," ",IF(Fran!IX16&gt;=75,Fran!IX16," "))</f>
        <v/>
      </c>
      <c r="BI50" s="268" t="str">
        <f>LEFT(Fran!$A16,1)&amp;LEFT(Fran!$B16,1)</f>
        <v/>
      </c>
      <c r="BJ50" s="269"/>
      <c r="BK50" s="175" t="str">
        <f>IF(ISBLANK(Fran!JB16)," ",IF(Fran!JB16&gt;=75,Fran!JB16," "))</f>
        <v/>
      </c>
      <c r="BL50" s="175" t="str">
        <f>IF(ISBLANK(Fran!JF16)," ",IF(Fran!JF16&gt;=75,Fran!JF16," "))</f>
        <v/>
      </c>
      <c r="BM50" s="175" t="str">
        <f>IF(ISBLANK(Fran!JJ16)," ",IF(Fran!JJ16&gt;=75,Fran!JJ16," "))</f>
        <v/>
      </c>
      <c r="BN50" s="175" t="str">
        <f>IF(ISBLANK(Fran!JN16)," ",IF(Fran!JN16&gt;=75,Fran!JN16," "))</f>
        <v/>
      </c>
      <c r="BO50" s="175" t="str">
        <f>IF(ISBLANK(Fran!JU16)," ",IF(Fran!JU16&gt;=75,Fran!JU16," "))</f>
        <v/>
      </c>
      <c r="BP50" s="175" t="str">
        <f>IF(ISBLANK(Fran!JY16)," ",IF(Fran!JY16&gt;=75,Fran!JY16," "))</f>
        <v/>
      </c>
      <c r="BQ50" s="175" t="str">
        <f>IF(ISBLANK(Fran!KC16)," ",IF(Fran!KC16&gt;=75,Fran!KC16," "))</f>
        <v/>
      </c>
      <c r="BR50" s="175" t="str">
        <f>IF(ISBLANK(Fran!KG16)," ",IF(Fran!KG16&gt;=75,Fran!KG16," "))</f>
        <v/>
      </c>
      <c r="BS50" s="175" t="str">
        <f>IF(ISBLANK(Fran!KK16)," ",IF(Fran!KK16&gt;=75,Fran!KK16," "))</f>
        <v/>
      </c>
      <c r="BT50" s="175" t="str">
        <f>IF(ISBLANK(Fran!KR16)," ",IF(Fran!KR16&gt;=75,Fran!KR16," "))</f>
        <v/>
      </c>
      <c r="BU50" s="175" t="str">
        <f>IF(ISBLANK(Fran!KV16)," ",IF(Fran!KV16&gt;=75,Fran!KV16," "))</f>
        <v/>
      </c>
      <c r="BV50" s="175" t="str">
        <f>IF(ISBLANK(Fran!KZ16)," ",IF(Fran!KZ16&gt;=75,Fran!KZ16," "))</f>
        <v/>
      </c>
      <c r="BW50" s="175" t="str">
        <f>IF(ISBLANK(Fran!LD16)," ",IF(Fran!LD16&gt;=75,Fran!LD16," "))</f>
        <v/>
      </c>
      <c r="BX50" s="175" t="str">
        <f>IF(ISBLANK(Fran!LH16)," ",IF(Fran!LH16&gt;=75,Fran!LH16," "))</f>
        <v/>
      </c>
      <c r="BY50" s="175" t="str">
        <f>IF(ISBLANK(Fran!LO16)," ",IF(Fran!LO16&gt;=75,Fran!LO16," "))</f>
        <v/>
      </c>
    </row>
    <row r="51" spans="1:77" ht="20.100000000000001" hidden="1" customHeight="1">
      <c r="A51" s="270"/>
      <c r="B51" s="271"/>
      <c r="C51" s="177" t="str">
        <f>IF(ISBLANK(Fran!E16)," ",IF(Fran!E16&gt;=50,IF(Fran!E16&lt;75,Fran!E16," ")," "))</f>
        <v xml:space="preserve"> </v>
      </c>
      <c r="D51" s="177" t="str">
        <f>IF(ISBLANK(Fran!I16)," ",IF(Fran!I16&gt;=50,IF(Fran!I16&lt;75,Fran!I16," ")," "))</f>
        <v xml:space="preserve"> </v>
      </c>
      <c r="E51" s="177" t="str">
        <f>IF(ISBLANK(Fran!M16)," ",IF(Fran!M16&gt;=50,IF(Fran!M16&lt;75,Fran!M16," ")," "))</f>
        <v xml:space="preserve"> </v>
      </c>
      <c r="F51" s="177" t="str">
        <f>IF(ISBLANK(Fran!Q16)," ",IF(Fran!Q16&gt;=50,IF(Fran!Q16&lt;75,Fran!Q16," ")," "))</f>
        <v xml:space="preserve"> </v>
      </c>
      <c r="G51" s="177" t="str">
        <f>IF(ISBLANK(Fran!U16)," ",IF(Fran!U16&gt;=50,IF(Fran!U16&lt;75,Fran!U16," ")," "))</f>
        <v xml:space="preserve"> </v>
      </c>
      <c r="H51" s="177" t="str">
        <f>IF(ISBLANK(Fran!AB16)," ",IF(Fran!AB16&gt;=50,IF(Fran!AB16&lt;75,Fran!AB16," ")," "))</f>
        <v xml:space="preserve"> </v>
      </c>
      <c r="I51" s="177" t="str">
        <f>IF(ISBLANK(Fran!AF16)," ",IF(Fran!AF16&gt;=50,IF(Fran!AF16&lt;75,Fran!AF16," ")," "))</f>
        <v xml:space="preserve"> </v>
      </c>
      <c r="J51" s="177" t="str">
        <f>IF(ISBLANK(Fran!AJ16)," ",IF(Fran!AJ16&gt;=50,IF(Fran!AJ16&lt;75,Fran!AJ16," ")," "))</f>
        <v xml:space="preserve"> </v>
      </c>
      <c r="K51" s="177" t="str">
        <f>IF(ISBLANK(Fran!AN16)," ",IF(Fran!AN16&gt;=50,IF(Fran!AN16&lt;75,Fran!AN16," ")," "))</f>
        <v xml:space="preserve"> </v>
      </c>
      <c r="L51" s="177" t="str">
        <f>IF(ISBLANK(Fran!AR16)," ",IF(Fran!AR16&gt;=50,IF(Fran!AR16&lt;75,Fran!AR16," ")," "))</f>
        <v xml:space="preserve"> </v>
      </c>
      <c r="M51" s="177" t="str">
        <f>IF(ISBLANK(Fran!AY16)," ",IF(Fran!AY16&gt;=50,IF(Fran!AY16&lt;75,Fran!AY16," ")," "))</f>
        <v xml:space="preserve"> </v>
      </c>
      <c r="N51" s="177" t="str">
        <f>IF(ISBLANK(Fran!BC16)," ",IF(Fran!BC16&gt;=50,IF(Fran!BC16&lt;75,Fran!BC16," ")," "))</f>
        <v xml:space="preserve"> </v>
      </c>
      <c r="O51" s="177" t="str">
        <f>IF(ISBLANK(Fran!BG16)," ",IF(Fran!BG16&gt;=50,IF(Fran!BG16&lt;75,Fran!BG16," ")," "))</f>
        <v xml:space="preserve"> </v>
      </c>
      <c r="P51" s="177" t="str">
        <f>IF(ISBLANK(Fran!BK16)," ",IF(Fran!BK16&gt;=50,IF(Fran!BK16&lt;75,Fran!BK16," ")," "))</f>
        <v xml:space="preserve"> </v>
      </c>
      <c r="Q51" s="177" t="str">
        <f>IF(ISBLANK(Fran!BO16)," ",IF(Fran!BO16&gt;=50,IF(Fran!BO16&lt;75,Fran!BO16," ")," "))</f>
        <v xml:space="preserve"> </v>
      </c>
      <c r="R51" s="177" t="str">
        <f>IF(ISBLANK(Fran!BV16)," ",IF(Fran!BV16&gt;=50,IF(Fran!BV16&lt;75,Fran!BV16," ")," "))</f>
        <v xml:space="preserve"> </v>
      </c>
      <c r="S51" s="177" t="str">
        <f>IF(ISBLANK(Fran!BZ16)," ",IF(Fran!BZ16&gt;=50,IF(Fran!BZ16&lt;75,Fran!BZ16," ")," "))</f>
        <v xml:space="preserve"> </v>
      </c>
      <c r="T51" s="177" t="str">
        <f>IF(ISBLANK(Fran!CD16)," ",IF(Fran!CD16&gt;=50,IF(Fran!CD16&lt;75,Fran!CD16," ")," "))</f>
        <v xml:space="preserve"> </v>
      </c>
      <c r="U51" s="177" t="str">
        <f>IF(ISBLANK(Fran!CH16)," ",IF(Fran!CH16&gt;=50,IF(Fran!CH16&lt;75,Fran!CH16," ")," "))</f>
        <v xml:space="preserve"> </v>
      </c>
      <c r="V51" s="177" t="str">
        <f>IF(ISBLANK(Fran!CL16)," ",IF(Fran!CL16&gt;=50,IF(Fran!CL16&lt;75,Fran!CL16," ")," "))</f>
        <v xml:space="preserve"> </v>
      </c>
      <c r="W51" s="177" t="str">
        <f>IF(ISBLANK(Fran!CS16)," ",IF(Fran!CS16&gt;=50,IF(Fran!CS16&lt;75,Fran!CS16," ")," "))</f>
        <v xml:space="preserve"> </v>
      </c>
      <c r="X51" s="177" t="str">
        <f>IF(ISBLANK(Fran!CW16)," ",IF(Fran!CW16&gt;=50,IF(Fran!CW16&lt;75,Fran!CW16," ")," "))</f>
        <v xml:space="preserve"> </v>
      </c>
      <c r="Y51" s="177" t="str">
        <f>IF(ISBLANK(Fran!DA16)," ",IF(Fran!DA16&gt;=50,IF(Fran!DA16&lt;75,Fran!DA16," ")," "))</f>
        <v xml:space="preserve"> </v>
      </c>
      <c r="Z51" s="177" t="str">
        <f>IF(ISBLANK(Fran!DE16)," ",IF(Fran!DE16&gt;=50,IF(Fran!DE16&lt;75,Fran!DE16," ")," "))</f>
        <v xml:space="preserve"> </v>
      </c>
      <c r="AA51" s="177" t="str">
        <f>IF(ISBLANK(Fran!DI16)," ",IF(Fran!DI16&gt;=50,IF(Fran!DI16&lt;75,Fran!DI16," ")," "))</f>
        <v xml:space="preserve"> </v>
      </c>
      <c r="AB51" s="177" t="str">
        <f>IF(ISBLANK(Fran!DP16)," ",IF(Fran!DP16&gt;=50,IF(Fran!DP16&lt;75,Fran!DP16," ")," "))</f>
        <v xml:space="preserve"> </v>
      </c>
      <c r="AC51" s="177" t="str">
        <f>IF(ISBLANK(Fran!DT16)," ",IF(Fran!DT16&gt;=50,IF(Fran!DT16&lt;75,Fran!DT16," ")," "))</f>
        <v xml:space="preserve"> </v>
      </c>
      <c r="AD51" s="177" t="str">
        <f>IF(ISBLANK(Fran!DX16)," ",IF(Fran!DX16&gt;=50,IF(Fran!DX16&lt;75,Fran!DX16," ")," "))</f>
        <v xml:space="preserve"> </v>
      </c>
      <c r="AE51" s="270"/>
      <c r="AF51" s="271"/>
      <c r="AG51" s="177" t="str">
        <f>IF(ISBLANK(Fran!EB16)," ",IF(Fran!EB16&gt;=50,IF(Fran!EB16&lt;75,Fran!EB16," ")," "))</f>
        <v xml:space="preserve"> </v>
      </c>
      <c r="AH51" s="177" t="str">
        <f>IF(ISBLANK(Fran!EF16)," ",IF(Fran!EF16&gt;=50,IF(Fran!EF16&lt;75,Fran!EF16," ")," "))</f>
        <v xml:space="preserve"> </v>
      </c>
      <c r="AI51" s="177" t="str">
        <f>IF(ISBLANK(Fran!EM16)," ",IF(Fran!EM16&gt;=50,IF(Fran!EM16&lt;75,Fran!EM16," ")," "))</f>
        <v xml:space="preserve"> </v>
      </c>
      <c r="AJ51" s="177" t="str">
        <f>IF(ISBLANK(Fran!EQ16)," ",IF(Fran!EQ16&gt;=50,IF(Fran!EQ16&lt;75,Fran!EQ16," ")," "))</f>
        <v xml:space="preserve"> </v>
      </c>
      <c r="AK51" s="177" t="str">
        <f>IF(ISBLANK(Fran!EU16)," ",IF(Fran!EU16&gt;=50,IF(Fran!EU16&lt;75,Fran!EU16," ")," "))</f>
        <v xml:space="preserve"> </v>
      </c>
      <c r="AL51" s="177" t="str">
        <f>IF(ISBLANK(Fran!EY16)," ",IF(Fran!EY16&gt;=50,IF(Fran!EY16&lt;75,Fran!EY16," ")," "))</f>
        <v xml:space="preserve"> </v>
      </c>
      <c r="AM51" s="177" t="str">
        <f>IF(ISBLANK(Fran!FC16)," ",IF(Fran!FC16&gt;=50,IF(Fran!FC16&lt;75,Fran!FC16," ")," "))</f>
        <v xml:space="preserve"> </v>
      </c>
      <c r="AN51" s="177" t="str">
        <f>IF(ISBLANK(Fran!FJ16)," ",IF(Fran!FJ16&gt;=50,IF(Fran!FJ16&lt;75,Fran!FJ16," ")," "))</f>
        <v xml:space="preserve"> </v>
      </c>
      <c r="AO51" s="177" t="str">
        <f>IF(ISBLANK(Fran!FN16)," ",IF(Fran!FN16&gt;=50,IF(Fran!FN16&lt;75,Fran!FN16," ")," "))</f>
        <v xml:space="preserve"> </v>
      </c>
      <c r="AP51" s="177" t="str">
        <f>IF(ISBLANK(Fran!FR16)," ",IF(Fran!FR16&gt;=50,IF(Fran!FR16&lt;75,Fran!FR16," ")," "))</f>
        <v xml:space="preserve"> </v>
      </c>
      <c r="AQ51" s="177" t="str">
        <f>IF(ISBLANK(Fran!FV16)," ",IF(Fran!FV16&gt;=50,IF(Fran!FV16&lt;75,Fran!FV16," ")," "))</f>
        <v xml:space="preserve"> </v>
      </c>
      <c r="AR51" s="177" t="str">
        <f>IF(ISBLANK(Fran!FZ16)," ",IF(Fran!FZ16&gt;=50,IF(Fran!FZ16&lt;75,Fran!FZ16," ")," "))</f>
        <v xml:space="preserve"> </v>
      </c>
      <c r="AS51" s="177" t="str">
        <f>IF(ISBLANK(Fran!GG16)," ",IF(Fran!GG16&gt;=50,IF(Fran!GG16&lt;75,Fran!GG16," ")," "))</f>
        <v xml:space="preserve"> </v>
      </c>
      <c r="AT51" s="177" t="str">
        <f>IF(ISBLANK(Fran!GK16)," ",IF(Fran!GK16&gt;=50,IF(Fran!GK16&lt;75,Fran!GK16," ")," "))</f>
        <v xml:space="preserve"> </v>
      </c>
      <c r="AU51" s="177" t="str">
        <f>IF(ISBLANK(Fran!GO16)," ",IF(Fran!GO16&gt;=50,IF(Fran!GO16&lt;75,Fran!GO16," ")," "))</f>
        <v xml:space="preserve"> </v>
      </c>
      <c r="AV51" s="177" t="str">
        <f>IF(ISBLANK(Fran!GS16)," ",IF(Fran!GS16&gt;=50,IF(Fran!GS16&lt;75,Fran!GS16," ")," "))</f>
        <v xml:space="preserve"> </v>
      </c>
      <c r="AW51" s="177" t="str">
        <f>IF(ISBLANK(Fran!GW16)," ",IF(Fran!GW16&gt;=50,IF(Fran!GW16&lt;75,Fran!GW16," ")," "))</f>
        <v xml:space="preserve"> </v>
      </c>
      <c r="AX51" s="177" t="str">
        <f>IF(ISBLANK(Fran!HD16)," ",IF(Fran!HD16&gt;=50,IF(Fran!HD16&lt;75,Fran!HD16," ")," "))</f>
        <v xml:space="preserve"> </v>
      </c>
      <c r="AY51" s="177" t="str">
        <f>IF(ISBLANK(Fran!HH16)," ",IF(Fran!HH16&gt;=50,IF(Fran!HH16&lt;75,Fran!HH16," ")," "))</f>
        <v xml:space="preserve"> </v>
      </c>
      <c r="AZ51" s="177" t="str">
        <f>IF(ISBLANK(Fran!HL16)," ",IF(Fran!HL16&gt;=50,IF(Fran!HL16&lt;75,Fran!HL16," ")," "))</f>
        <v xml:space="preserve"> </v>
      </c>
      <c r="BA51" s="177" t="str">
        <f>IF(ISBLANK(Fran!HP16)," ",IF(Fran!HP16&gt;=50,IF(Fran!HP16&lt;75,Fran!HP16," ")," "))</f>
        <v xml:space="preserve"> </v>
      </c>
      <c r="BB51" s="177" t="str">
        <f>IF(ISBLANK(Fran!HT16)," ",IF(Fran!HT16&gt;=50,IF(Fran!HT16&lt;75,Fran!HT16," ")," "))</f>
        <v xml:space="preserve"> </v>
      </c>
      <c r="BC51" s="177" t="str">
        <f>IF(ISBLANK(Fran!IA16)," ",IF(Fran!IA16&gt;=50,IF(Fran!IA16&lt;75,Fran!IA16," ")," "))</f>
        <v xml:space="preserve"> </v>
      </c>
      <c r="BD51" s="177" t="str">
        <f>IF(ISBLANK(Fran!IE16)," ",IF(Fran!IE16&gt;=50,IF(Fran!IE16&lt;75,Fran!IE16," ")," "))</f>
        <v xml:space="preserve"> </v>
      </c>
      <c r="BE51" s="177" t="str">
        <f>IF(ISBLANK(Fran!II16)," ",IF(Fran!II16&gt;=50,IF(Fran!II16&lt;75,Fran!II16," ")," "))</f>
        <v xml:space="preserve"> </v>
      </c>
      <c r="BF51" s="177" t="str">
        <f>IF(ISBLANK(Fran!IM16)," ",IF(Fran!IM16&gt;=50,IF(Fran!IM16&lt;75,Fran!IM16," ")," "))</f>
        <v xml:space="preserve"> </v>
      </c>
      <c r="BG51" s="177" t="str">
        <f>IF(ISBLANK(Fran!IQ16)," ",IF(Fran!IQ16&gt;=50,IF(Fran!IQ16&lt;75,Fran!IQ16," ")," "))</f>
        <v xml:space="preserve"> </v>
      </c>
      <c r="BH51" s="177" t="str">
        <f>IF(ISBLANK(Fran!IX16)," ",IF(Fran!IX16&gt;=50,IF(Fran!IX16&lt;75,Fran!IX16," ")," "))</f>
        <v xml:space="preserve"> </v>
      </c>
      <c r="BI51" s="270"/>
      <c r="BJ51" s="271"/>
      <c r="BK51" s="177" t="str">
        <f>IF(ISBLANK(Fran!JB16)," ",IF(Fran!JB16&gt;=50,IF(Fran!JB16&lt;75,Fran!JB16," ")," "))</f>
        <v xml:space="preserve"> </v>
      </c>
      <c r="BL51" s="177" t="str">
        <f>IF(ISBLANK(Fran!JF16)," ",IF(Fran!JF16&gt;=50,IF(Fran!JF16&lt;75,Fran!JF16," ")," "))</f>
        <v xml:space="preserve"> </v>
      </c>
      <c r="BM51" s="177" t="str">
        <f>IF(ISBLANK(Fran!JJ16)," ",IF(Fran!JJ16&gt;=50,IF(Fran!JJ16&lt;75,Fran!JJ16," ")," "))</f>
        <v xml:space="preserve"> </v>
      </c>
      <c r="BN51" s="177" t="str">
        <f>IF(ISBLANK(Fran!JN16)," ",IF(Fran!JN16&gt;=50,IF(Fran!JN16&lt;75,Fran!JN16," ")," "))</f>
        <v xml:space="preserve"> </v>
      </c>
      <c r="BO51" s="177" t="str">
        <f>IF(ISBLANK(Fran!JU16)," ",IF(Fran!JU16&gt;=50,IF(Fran!JU16&lt;75,Fran!JU16," ")," "))</f>
        <v xml:space="preserve"> </v>
      </c>
      <c r="BP51" s="177" t="str">
        <f>IF(ISBLANK(Fran!JY16)," ",IF(Fran!JY16&gt;=50,IF(Fran!JY16&lt;75,Fran!JY16," ")," "))</f>
        <v xml:space="preserve"> </v>
      </c>
      <c r="BQ51" s="177" t="str">
        <f>IF(ISBLANK(Fran!KC16)," ",IF(Fran!KC16&gt;=50,IF(Fran!KC16&lt;75,Fran!KC16," ")," "))</f>
        <v xml:space="preserve"> </v>
      </c>
      <c r="BR51" s="177" t="str">
        <f>IF(ISBLANK(Fran!KG16)," ",IF(Fran!KG16&gt;=50,IF(Fran!KG16&lt;75,Fran!KG16," ")," "))</f>
        <v xml:space="preserve"> </v>
      </c>
      <c r="BS51" s="177" t="str">
        <f>IF(ISBLANK(Fran!KK16)," ",IF(Fran!KK16&gt;=50,IF(Fran!KK16&lt;75,Fran!KK16," ")," "))</f>
        <v xml:space="preserve"> </v>
      </c>
      <c r="BT51" s="177" t="str">
        <f>IF(ISBLANK(Fran!KR16)," ",IF(Fran!KR16&gt;=50,IF(Fran!KR16&lt;75,Fran!KR16," ")," "))</f>
        <v xml:space="preserve"> </v>
      </c>
      <c r="BU51" s="177" t="str">
        <f>IF(ISBLANK(Fran!KV16)," ",IF(Fran!KV16&gt;=50,IF(Fran!KV16&lt;75,Fran!KV16," ")," "))</f>
        <v xml:space="preserve"> </v>
      </c>
      <c r="BV51" s="177" t="str">
        <f>IF(ISBLANK(Fran!KZ16)," ",IF(Fran!KZ16&gt;=50,IF(Fran!KZ16&lt;75,Fran!KZ16," ")," "))</f>
        <v xml:space="preserve"> </v>
      </c>
      <c r="BW51" s="177" t="str">
        <f>IF(ISBLANK(Fran!LD16)," ",IF(Fran!LD16&gt;=50,IF(Fran!LD16&lt;75,Fran!LD16," ")," "))</f>
        <v xml:space="preserve"> </v>
      </c>
      <c r="BX51" s="177" t="str">
        <f>IF(ISBLANK(Fran!LH16)," ",IF(Fran!LH16&gt;=50,IF(Fran!LH16&lt;75,Fran!LH16," ")," "))</f>
        <v xml:space="preserve"> </v>
      </c>
      <c r="BY51" s="177" t="str">
        <f>IF(ISBLANK(Fran!LO16)," ",IF(Fran!LO16&gt;=50,IF(Fran!LO16&lt;75,Fran!LO16," ")," "))</f>
        <v xml:space="preserve"> </v>
      </c>
    </row>
    <row r="52" spans="1:77" ht="20.100000000000001" hidden="1" customHeight="1" thickBot="1">
      <c r="A52" s="272"/>
      <c r="B52" s="273"/>
      <c r="C52" s="179" t="str">
        <f>IF(ISBLANK(Fran!E16)," ",IF(Fran!E16&lt;50,Fran!E16," "))</f>
        <v xml:space="preserve"> </v>
      </c>
      <c r="D52" s="179" t="str">
        <f>IF(ISBLANK(Fran!I16)," ",IF(Fran!I16&lt;50,Fran!I16," "))</f>
        <v xml:space="preserve"> </v>
      </c>
      <c r="E52" s="179" t="str">
        <f>IF(ISBLANK(Fran!M16)," ",IF(Fran!M16&lt;50,Fran!M16," "))</f>
        <v xml:space="preserve"> </v>
      </c>
      <c r="F52" s="179" t="str">
        <f>IF(ISBLANK(Fran!Q16)," ",IF(Fran!Q16&lt;50,Fran!Q16," "))</f>
        <v xml:space="preserve"> </v>
      </c>
      <c r="G52" s="179" t="str">
        <f>IF(ISBLANK(Fran!U16)," ",IF(Fran!U16&lt;50,Fran!U16," "))</f>
        <v xml:space="preserve"> </v>
      </c>
      <c r="H52" s="179" t="str">
        <f>IF(ISBLANK(Fran!AB16)," ",IF(Fran!AB16&lt;50,Fran!AB16," "))</f>
        <v xml:space="preserve"> </v>
      </c>
      <c r="I52" s="179" t="str">
        <f>IF(ISBLANK(Fran!AF16)," ",IF(Fran!AF16&lt;50,Fran!AF16," "))</f>
        <v xml:space="preserve"> </v>
      </c>
      <c r="J52" s="179" t="str">
        <f>IF(ISBLANK(Fran!AJ16)," ",IF(Fran!AJ16&lt;50,Fran!AJ16," "))</f>
        <v xml:space="preserve"> </v>
      </c>
      <c r="K52" s="179" t="str">
        <f>IF(ISBLANK(Fran!AN16)," ",IF(Fran!AN16&lt;50,Fran!AN16," "))</f>
        <v xml:space="preserve"> </v>
      </c>
      <c r="L52" s="179" t="str">
        <f>IF(ISBLANK(Fran!AR16)," ",IF(Fran!AR16&lt;50,Fran!AR16," "))</f>
        <v xml:space="preserve"> </v>
      </c>
      <c r="M52" s="179" t="str">
        <f>IF(ISBLANK(Fran!AY16)," ",IF(Fran!AY16&lt;50,Fran!AY16," "))</f>
        <v xml:space="preserve"> </v>
      </c>
      <c r="N52" s="179" t="str">
        <f>IF(ISBLANK(Fran!BC16)," ",IF(Fran!BC16&lt;50,Fran!BC16," "))</f>
        <v xml:space="preserve"> </v>
      </c>
      <c r="O52" s="179" t="str">
        <f>IF(ISBLANK(Fran!BG16)," ",IF(Fran!BG16&lt;50,Fran!BG16," "))</f>
        <v xml:space="preserve"> </v>
      </c>
      <c r="P52" s="179" t="str">
        <f>IF(ISBLANK(Fran!BK16)," ",IF(Fran!BK16&lt;50,Fran!BK16," "))</f>
        <v xml:space="preserve"> </v>
      </c>
      <c r="Q52" s="179" t="str">
        <f>IF(ISBLANK(Fran!BO16)," ",IF(Fran!BO16&lt;50,Fran!BO16," "))</f>
        <v xml:space="preserve"> </v>
      </c>
      <c r="R52" s="179" t="str">
        <f>IF(ISBLANK(Fran!BV16)," ",IF(Fran!BV16&lt;50,Fran!BV16," "))</f>
        <v xml:space="preserve"> </v>
      </c>
      <c r="S52" s="179" t="str">
        <f>IF(ISBLANK(Fran!BZ16)," ",IF(Fran!BZ16&lt;50,Fran!BZ16," "))</f>
        <v xml:space="preserve"> </v>
      </c>
      <c r="T52" s="179" t="str">
        <f>IF(ISBLANK(Fran!CD16)," ",IF(Fran!CD16&lt;50,Fran!CD16," "))</f>
        <v xml:space="preserve"> </v>
      </c>
      <c r="U52" s="179" t="str">
        <f>IF(ISBLANK(Fran!CH16)," ",IF(Fran!CH16&lt;50,Fran!CH16," "))</f>
        <v xml:space="preserve"> </v>
      </c>
      <c r="V52" s="179" t="str">
        <f>IF(ISBLANK(Fran!CL16)," ",IF(Fran!CL16&lt;50,Fran!CL16," "))</f>
        <v xml:space="preserve"> </v>
      </c>
      <c r="W52" s="179" t="str">
        <f>IF(ISBLANK(Fran!CS16)," ",IF(Fran!CS16&lt;50,Fran!CS16," "))</f>
        <v xml:space="preserve"> </v>
      </c>
      <c r="X52" s="179" t="str">
        <f>IF(ISBLANK(Fran!CW16)," ",IF(Fran!CW16&lt;50,Fran!CW16," "))</f>
        <v xml:space="preserve"> </v>
      </c>
      <c r="Y52" s="179" t="str">
        <f>IF(ISBLANK(Fran!DA16)," ",IF(Fran!DA16&lt;50,Fran!DA16," "))</f>
        <v xml:space="preserve"> </v>
      </c>
      <c r="Z52" s="179" t="str">
        <f>IF(ISBLANK(Fran!DE16)," ",IF(Fran!DE16&lt;50,Fran!DE16," "))</f>
        <v xml:space="preserve"> </v>
      </c>
      <c r="AA52" s="179" t="str">
        <f>IF(ISBLANK(Fran!DI16)," ",IF(Fran!DI16&lt;50,Fran!DI16," "))</f>
        <v xml:space="preserve"> </v>
      </c>
      <c r="AB52" s="179" t="str">
        <f>IF(ISBLANK(Fran!DP16)," ",IF(Fran!DP16&lt;50,Fran!DP16," "))</f>
        <v xml:space="preserve"> </v>
      </c>
      <c r="AC52" s="179" t="str">
        <f>IF(ISBLANK(Fran!DT16)," ",IF(Fran!DT16&lt;50,Fran!DT16," "))</f>
        <v xml:space="preserve"> </v>
      </c>
      <c r="AD52" s="179" t="str">
        <f>IF(ISBLANK(Fran!DX16)," ",IF(Fran!DX16&lt;50,Fran!DX16," "))</f>
        <v xml:space="preserve"> </v>
      </c>
      <c r="AE52" s="272"/>
      <c r="AF52" s="273"/>
      <c r="AG52" s="179" t="str">
        <f>IF(ISBLANK(Fran!EB16)," ",IF(Fran!EB16&lt;50,Fran!EB16," "))</f>
        <v xml:space="preserve"> </v>
      </c>
      <c r="AH52" s="179" t="str">
        <f>IF(ISBLANK(Fran!EF16)," ",IF(Fran!EF16&lt;50,Fran!EF16," "))</f>
        <v xml:space="preserve"> </v>
      </c>
      <c r="AI52" s="179" t="str">
        <f>IF(ISBLANK(Fran!EM16)," ",IF(Fran!EM16&lt;50,Fran!EM16," "))</f>
        <v xml:space="preserve"> </v>
      </c>
      <c r="AJ52" s="179" t="str">
        <f>IF(ISBLANK(Fran!EQ16)," ",IF(Fran!EQ16&lt;50,Fran!EQ16," "))</f>
        <v xml:space="preserve"> </v>
      </c>
      <c r="AK52" s="179" t="str">
        <f>IF(ISBLANK(Fran!EU16)," ",IF(Fran!EU16&lt;50,Fran!EU16," "))</f>
        <v xml:space="preserve"> </v>
      </c>
      <c r="AL52" s="179" t="str">
        <f>IF(ISBLANK(Fran!EY16)," ",IF(Fran!EY16&lt;50,Fran!EY16," "))</f>
        <v xml:space="preserve"> </v>
      </c>
      <c r="AM52" s="179" t="str">
        <f>IF(ISBLANK(Fran!FC16)," ",IF(Fran!FC16&lt;50,Fran!FC16," "))</f>
        <v xml:space="preserve"> </v>
      </c>
      <c r="AN52" s="179" t="str">
        <f>IF(ISBLANK(Fran!FJ16)," ",IF(Fran!FJ16&lt;50,Fran!FJ16," "))</f>
        <v xml:space="preserve"> </v>
      </c>
      <c r="AO52" s="179" t="str">
        <f>IF(ISBLANK(Fran!FN16)," ",IF(Fran!FN16&lt;50,Fran!FN16," "))</f>
        <v xml:space="preserve"> </v>
      </c>
      <c r="AP52" s="179" t="str">
        <f>IF(ISBLANK(Fran!FR16)," ",IF(Fran!FR16&lt;50,Fran!FR16," "))</f>
        <v xml:space="preserve"> </v>
      </c>
      <c r="AQ52" s="179" t="str">
        <f>IF(ISBLANK(Fran!FV16)," ",IF(Fran!FV16&lt;50,Fran!FV16," "))</f>
        <v xml:space="preserve"> </v>
      </c>
      <c r="AR52" s="179" t="str">
        <f>IF(ISBLANK(Fran!FZ16)," ",IF(Fran!FZ16&lt;50,Fran!FZ16," "))</f>
        <v xml:space="preserve"> </v>
      </c>
      <c r="AS52" s="179" t="str">
        <f>IF(ISBLANK(Fran!GG16)," ",IF(Fran!GG16&lt;50,Fran!GG16," "))</f>
        <v xml:space="preserve"> </v>
      </c>
      <c r="AT52" s="179" t="str">
        <f>IF(ISBLANK(Fran!GK16)," ",IF(Fran!GK16&lt;50,Fran!GK16," "))</f>
        <v xml:space="preserve"> </v>
      </c>
      <c r="AU52" s="179" t="str">
        <f>IF(ISBLANK(Fran!GO16)," ",IF(Fran!GO16&lt;50,Fran!GO16," "))</f>
        <v xml:space="preserve"> </v>
      </c>
      <c r="AV52" s="179" t="str">
        <f>IF(ISBLANK(Fran!GS16)," ",IF(Fran!GS16&lt;50,Fran!GS16," "))</f>
        <v xml:space="preserve"> </v>
      </c>
      <c r="AW52" s="179" t="str">
        <f>IF(ISBLANK(Fran!GW16)," ",IF(Fran!GW16&lt;50,Fran!GW16," "))</f>
        <v xml:space="preserve"> </v>
      </c>
      <c r="AX52" s="179" t="str">
        <f>IF(ISBLANK(Fran!HD16)," ",IF(Fran!HD16&lt;50,Fran!HD16," "))</f>
        <v xml:space="preserve"> </v>
      </c>
      <c r="AY52" s="179" t="str">
        <f>IF(ISBLANK(Fran!HH16)," ",IF(Fran!HH16&lt;50,Fran!HH16," "))</f>
        <v xml:space="preserve"> </v>
      </c>
      <c r="AZ52" s="179" t="str">
        <f>IF(ISBLANK(Fran!HL16)," ",IF(Fran!HL16&lt;50,Fran!HL16," "))</f>
        <v xml:space="preserve"> </v>
      </c>
      <c r="BA52" s="179" t="str">
        <f>IF(ISBLANK(Fran!HP16)," ",IF(Fran!HP16&lt;50,Fran!HP16," "))</f>
        <v xml:space="preserve"> </v>
      </c>
      <c r="BB52" s="179" t="str">
        <f>IF(ISBLANK(Fran!HT16)," ",IF(Fran!HT16&lt;50,Fran!HT16," "))</f>
        <v xml:space="preserve"> </v>
      </c>
      <c r="BC52" s="179" t="str">
        <f>IF(ISBLANK(Fran!IA16)," ",IF(Fran!IA16&lt;50,Fran!IA16," "))</f>
        <v xml:space="preserve"> </v>
      </c>
      <c r="BD52" s="179" t="str">
        <f>IF(ISBLANK(Fran!IE16)," ",IF(Fran!IE16&lt;50,Fran!IE16," "))</f>
        <v xml:space="preserve"> </v>
      </c>
      <c r="BE52" s="179" t="str">
        <f>IF(ISBLANK(Fran!II16)," ",IF(Fran!II16&lt;50,Fran!II16," "))</f>
        <v xml:space="preserve"> </v>
      </c>
      <c r="BF52" s="179" t="str">
        <f>IF(ISBLANK(Fran!IM16)," ",IF(Fran!IM16&lt;50,Fran!IM16," "))</f>
        <v xml:space="preserve"> </v>
      </c>
      <c r="BG52" s="179" t="str">
        <f>IF(ISBLANK(Fran!IQ16)," ",IF(Fran!IQ16&lt;50,Fran!IQ16," "))</f>
        <v xml:space="preserve"> </v>
      </c>
      <c r="BH52" s="179" t="str">
        <f>IF(ISBLANK(Fran!IX16)," ",IF(Fran!IX16&lt;50,Fran!IX16," "))</f>
        <v xml:space="preserve"> </v>
      </c>
      <c r="BI52" s="272"/>
      <c r="BJ52" s="273"/>
      <c r="BK52" s="179" t="str">
        <f>IF(ISBLANK(Fran!JB16)," ",IF(Fran!JB16&lt;50,Fran!JB16," "))</f>
        <v xml:space="preserve"> </v>
      </c>
      <c r="BL52" s="179" t="str">
        <f>IF(ISBLANK(Fran!JF16)," ",IF(Fran!JF16&lt;50,Fran!JF16," "))</f>
        <v xml:space="preserve"> </v>
      </c>
      <c r="BM52" s="179" t="str">
        <f>IF(ISBLANK(Fran!JJ16)," ",IF(Fran!JJ16&lt;50,Fran!JJ16," "))</f>
        <v xml:space="preserve"> </v>
      </c>
      <c r="BN52" s="179" t="str">
        <f>IF(ISBLANK(Fran!JN16)," ",IF(Fran!JN16&lt;50,Fran!JN16," "))</f>
        <v xml:space="preserve"> </v>
      </c>
      <c r="BO52" s="179" t="str">
        <f>IF(ISBLANK(Fran!JU16)," ",IF(Fran!JU16&lt;50,Fran!JU16," "))</f>
        <v xml:space="preserve"> </v>
      </c>
      <c r="BP52" s="179" t="str">
        <f>IF(ISBLANK(Fran!JY16)," ",IF(Fran!JY16&lt;50,Fran!JY16," "))</f>
        <v xml:space="preserve"> </v>
      </c>
      <c r="BQ52" s="179" t="str">
        <f>IF(ISBLANK(Fran!KC16)," ",IF(Fran!KC16&lt;50,Fran!KC16," "))</f>
        <v xml:space="preserve"> </v>
      </c>
      <c r="BR52" s="179" t="str">
        <f>IF(ISBLANK(Fran!KG16)," ",IF(Fran!KG16&lt;50,Fran!KG16," "))</f>
        <v xml:space="preserve"> </v>
      </c>
      <c r="BS52" s="179" t="str">
        <f>IF(ISBLANK(Fran!KK16)," ",IF(Fran!KK16&lt;50,Fran!KK16," "))</f>
        <v xml:space="preserve"> </v>
      </c>
      <c r="BT52" s="179" t="str">
        <f>IF(ISBLANK(Fran!KR16)," ",IF(Fran!KR16&lt;50,Fran!KR16," "))</f>
        <v xml:space="preserve"> </v>
      </c>
      <c r="BU52" s="179" t="str">
        <f>IF(ISBLANK(Fran!KV16)," ",IF(Fran!KV16&lt;50,Fran!KV16," "))</f>
        <v xml:space="preserve"> </v>
      </c>
      <c r="BV52" s="179" t="str">
        <f>IF(ISBLANK(Fran!KZ16)," ",IF(Fran!KZ16&lt;50,Fran!KZ16," "))</f>
        <v xml:space="preserve"> </v>
      </c>
      <c r="BW52" s="179" t="str">
        <f>IF(ISBLANK(Fran!LD16)," ",IF(Fran!LD16&lt;50,Fran!LD16," "))</f>
        <v xml:space="preserve"> </v>
      </c>
      <c r="BX52" s="179" t="str">
        <f>IF(ISBLANK(Fran!LH16)," ",IF(Fran!LH16&lt;50,Fran!LH16," "))</f>
        <v xml:space="preserve"> </v>
      </c>
      <c r="BY52" s="179" t="str">
        <f>IF(ISBLANK(Fran!LO16)," ",IF(Fran!LO16&lt;50,Fran!LO16," "))</f>
        <v xml:space="preserve"> </v>
      </c>
    </row>
    <row r="53" spans="1:77" ht="20.100000000000001" hidden="1" customHeight="1">
      <c r="A53" s="268" t="str">
        <f>LEFT(Fran!$A15,1)&amp;LEFT(Fran!$B15,1)</f>
        <v/>
      </c>
      <c r="B53" s="269"/>
      <c r="C53" s="175" t="str">
        <f>IF(ISBLANK(Fran!E15)," ",IF(Fran!E15&gt;=75,Fran!E15," "))</f>
        <v xml:space="preserve"> </v>
      </c>
      <c r="D53" s="175" t="str">
        <f>IF(ISBLANK(Fran!I15)," ",IF(Fran!I15&gt;=75,Fran!I15," "))</f>
        <v xml:space="preserve"> </v>
      </c>
      <c r="E53" s="175" t="str">
        <f>IF(ISBLANK(Fran!M15)," ",IF(Fran!M15&gt;=75,Fran!M15," "))</f>
        <v xml:space="preserve"> </v>
      </c>
      <c r="F53" s="175" t="str">
        <f>IF(ISBLANK(Fran!Q15)," ",IF(Fran!Q15&gt;=75,Fran!Q15," "))</f>
        <v xml:space="preserve"> </v>
      </c>
      <c r="G53" s="175" t="str">
        <f>IF(ISBLANK(Fran!U15)," ",IF(Fran!U15&gt;=75,Fran!U15," "))</f>
        <v xml:space="preserve"> </v>
      </c>
      <c r="H53" s="175" t="str">
        <f>IF(ISBLANK(Fran!AB15)," ",IF(Fran!AB15&gt;=75,Fran!AB15," "))</f>
        <v/>
      </c>
      <c r="I53" s="175" t="str">
        <f>IF(ISBLANK(Fran!AF15)," ",IF(Fran!AF15&gt;=75,Fran!AF15," "))</f>
        <v xml:space="preserve"> </v>
      </c>
      <c r="J53" s="175" t="str">
        <f>IF(ISBLANK(Fran!AJ15)," ",IF(Fran!AJ15&gt;=75,Fran!AJ15," "))</f>
        <v/>
      </c>
      <c r="K53" s="175" t="str">
        <f>IF(ISBLANK(Fran!AN15)," ",IF(Fran!AN15&gt;=75,Fran!AN15," "))</f>
        <v/>
      </c>
      <c r="L53" s="175" t="str">
        <f>IF(ISBLANK(Fran!AR15)," ",IF(Fran!AR15&gt;=75,Fran!AR15," "))</f>
        <v/>
      </c>
      <c r="M53" s="175" t="str">
        <f>IF(ISBLANK(Fran!AY15)," ",IF(Fran!AY15&gt;=75,Fran!AY15," "))</f>
        <v/>
      </c>
      <c r="N53" s="175" t="str">
        <f>IF(ISBLANK(Fran!BC15)," ",IF(Fran!BC15&gt;=75,Fran!BC15," "))</f>
        <v xml:space="preserve"> </v>
      </c>
      <c r="O53" s="175" t="str">
        <f>IF(ISBLANK(Fran!BG15)," ",IF(Fran!BG15&gt;=75,Fran!BG15," "))</f>
        <v/>
      </c>
      <c r="P53" s="175" t="str">
        <f>IF(ISBLANK(Fran!BK15)," ",IF(Fran!BK15&gt;=75,Fran!BK15," "))</f>
        <v/>
      </c>
      <c r="Q53" s="175" t="str">
        <f>IF(ISBLANK(Fran!BO15)," ",IF(Fran!BO15&gt;=75,Fran!BO15," "))</f>
        <v/>
      </c>
      <c r="R53" s="175" t="str">
        <f>IF(ISBLANK(Fran!BV15)," ",IF(Fran!BV15&gt;=75,Fran!BV15," "))</f>
        <v/>
      </c>
      <c r="S53" s="175" t="str">
        <f>IF(ISBLANK(Fran!BZ15)," ",IF(Fran!BZ15&gt;=75,Fran!BZ15," "))</f>
        <v xml:space="preserve"> </v>
      </c>
      <c r="T53" s="175" t="str">
        <f>IF(ISBLANK(Fran!CD15)," ",IF(Fran!CD15&gt;=75,Fran!CD15," "))</f>
        <v/>
      </c>
      <c r="U53" s="175" t="str">
        <f>IF(ISBLANK(Fran!CH15)," ",IF(Fran!CH15&gt;=75,Fran!CH15," "))</f>
        <v/>
      </c>
      <c r="V53" s="175" t="str">
        <f>IF(ISBLANK(Fran!CL15)," ",IF(Fran!CL15&gt;=75,Fran!CL15," "))</f>
        <v/>
      </c>
      <c r="W53" s="175" t="str">
        <f>IF(ISBLANK(Fran!CS15)," ",IF(Fran!CS15&gt;=75,Fran!CS15," "))</f>
        <v/>
      </c>
      <c r="X53" s="175" t="str">
        <f>IF(ISBLANK(Fran!CW15)," ",IF(Fran!CW15&gt;=75,Fran!CW15," "))</f>
        <v xml:space="preserve"> </v>
      </c>
      <c r="Y53" s="175" t="str">
        <f>IF(ISBLANK(Fran!DA15)," ",IF(Fran!DA15&gt;=75,Fran!DA15," "))</f>
        <v/>
      </c>
      <c r="Z53" s="175" t="str">
        <f>IF(ISBLANK(Fran!DE15)," ",IF(Fran!DE15&gt;=75,Fran!DE15," "))</f>
        <v/>
      </c>
      <c r="AA53" s="175" t="str">
        <f>IF(ISBLANK(Fran!DI15)," ",IF(Fran!DI15&gt;=75,Fran!DI15," "))</f>
        <v/>
      </c>
      <c r="AB53" s="175" t="str">
        <f>IF(ISBLANK(Fran!DP15)," ",IF(Fran!DP15&gt;=75,Fran!DP15," "))</f>
        <v/>
      </c>
      <c r="AC53" s="175" t="str">
        <f>IF(ISBLANK(Fran!DT15)," ",IF(Fran!DT15&gt;=75,Fran!DT15," "))</f>
        <v xml:space="preserve"> </v>
      </c>
      <c r="AD53" s="175" t="str">
        <f>IF(ISBLANK(Fran!DX15)," ",IF(Fran!DX15&gt;=75,Fran!DX15," "))</f>
        <v/>
      </c>
      <c r="AE53" s="268" t="str">
        <f>LEFT(Fran!$A15,1)&amp;LEFT(Fran!$B15,1)</f>
        <v/>
      </c>
      <c r="AF53" s="269"/>
      <c r="AG53" s="175" t="str">
        <f>IF(ISBLANK(Fran!EB15)," ",IF(Fran!EB15&gt;=75,Fran!EB15," "))</f>
        <v/>
      </c>
      <c r="AH53" s="175" t="str">
        <f>IF(ISBLANK(Fran!EF15)," ",IF(Fran!EF15&gt;=75,Fran!EF15," "))</f>
        <v/>
      </c>
      <c r="AI53" s="175" t="str">
        <f>IF(ISBLANK(Fran!EM15)," ",IF(Fran!EM15&gt;=75,Fran!EM15," "))</f>
        <v/>
      </c>
      <c r="AJ53" s="175" t="str">
        <f>IF(ISBLANK(Fran!EQ15)," ",IF(Fran!EQ15&gt;=75,Fran!EQ15," "))</f>
        <v xml:space="preserve"> </v>
      </c>
      <c r="AK53" s="175" t="str">
        <f>IF(ISBLANK(Fran!EU15)," ",IF(Fran!EU15&gt;=75,Fran!EU15," "))</f>
        <v/>
      </c>
      <c r="AL53" s="175" t="str">
        <f>IF(ISBLANK(Fran!EY15)," ",IF(Fran!EY15&gt;=75,Fran!EY15," "))</f>
        <v/>
      </c>
      <c r="AM53" s="175" t="str">
        <f>IF(ISBLANK(Fran!FC15)," ",IF(Fran!FC15&gt;=75,Fran!FC15," "))</f>
        <v/>
      </c>
      <c r="AN53" s="175" t="str">
        <f>IF(ISBLANK(Fran!FJ15)," ",IF(Fran!FJ15&gt;=75,Fran!FJ15," "))</f>
        <v/>
      </c>
      <c r="AO53" s="175" t="str">
        <f>IF(ISBLANK(Fran!FN15)," ",IF(Fran!FN15&gt;=75,Fran!FN15," "))</f>
        <v xml:space="preserve"> </v>
      </c>
      <c r="AP53" s="175" t="str">
        <f>IF(ISBLANK(Fran!FR15)," ",IF(Fran!FR15&gt;=75,Fran!FR15," "))</f>
        <v/>
      </c>
      <c r="AQ53" s="175" t="str">
        <f>IF(ISBLANK(Fran!FV15)," ",IF(Fran!FV15&gt;=75,Fran!FV15," "))</f>
        <v/>
      </c>
      <c r="AR53" s="175" t="str">
        <f>IF(ISBLANK(Fran!FZ15)," ",IF(Fran!FZ15&gt;=75,Fran!FZ15," "))</f>
        <v/>
      </c>
      <c r="AS53" s="175" t="str">
        <f>IF(ISBLANK(Fran!GG15)," ",IF(Fran!GG15&gt;=75,Fran!GG15," "))</f>
        <v/>
      </c>
      <c r="AT53" s="175" t="str">
        <f>IF(ISBLANK(Fran!GK15)," ",IF(Fran!GK15&gt;=75,Fran!GK15," "))</f>
        <v xml:space="preserve"> </v>
      </c>
      <c r="AU53" s="175" t="str">
        <f>IF(ISBLANK(Fran!GO15)," ",IF(Fran!GO15&gt;=75,Fran!GO15," "))</f>
        <v/>
      </c>
      <c r="AV53" s="175" t="str">
        <f>IF(ISBLANK(Fran!GS15)," ",IF(Fran!GS15&gt;=75,Fran!GS15," "))</f>
        <v/>
      </c>
      <c r="AW53" s="175" t="str">
        <f>IF(ISBLANK(Fran!GW15)," ",IF(Fran!GW15&gt;=75,Fran!GW15," "))</f>
        <v/>
      </c>
      <c r="AX53" s="175" t="str">
        <f>IF(ISBLANK(Fran!HD15)," ",IF(Fran!HD15&gt;=75,Fran!HD15," "))</f>
        <v/>
      </c>
      <c r="AY53" s="175" t="str">
        <f>IF(ISBLANK(Fran!HH15)," ",IF(Fran!HH15&gt;=75,Fran!HH15," "))</f>
        <v xml:space="preserve"> </v>
      </c>
      <c r="AZ53" s="175" t="str">
        <f>IF(ISBLANK(Fran!HL15)," ",IF(Fran!HL15&gt;=75,Fran!HL15," "))</f>
        <v/>
      </c>
      <c r="BA53" s="175" t="str">
        <f>IF(ISBLANK(Fran!HP15)," ",IF(Fran!HP15&gt;=75,Fran!HP15," "))</f>
        <v/>
      </c>
      <c r="BB53" s="175" t="str">
        <f>IF(ISBLANK(Fran!HT15)," ",IF(Fran!HT15&gt;=75,Fran!HT15," "))</f>
        <v/>
      </c>
      <c r="BC53" s="175" t="str">
        <f>IF(ISBLANK(Fran!IA15)," ",IF(Fran!IA15&gt;=75,Fran!IA15," "))</f>
        <v/>
      </c>
      <c r="BD53" s="175" t="str">
        <f>IF(ISBLANK(Fran!IE15)," ",IF(Fran!IE15&gt;=75,Fran!IE15," "))</f>
        <v xml:space="preserve"> </v>
      </c>
      <c r="BE53" s="175" t="str">
        <f>IF(ISBLANK(Fran!II15)," ",IF(Fran!II15&gt;=75,Fran!II15," "))</f>
        <v/>
      </c>
      <c r="BF53" s="175" t="str">
        <f>IF(ISBLANK(Fran!IM15)," ",IF(Fran!IM15&gt;=75,Fran!IM15," "))</f>
        <v/>
      </c>
      <c r="BG53" s="175" t="str">
        <f>IF(ISBLANK(Fran!IQ15)," ",IF(Fran!IQ15&gt;=75,Fran!IQ15," "))</f>
        <v/>
      </c>
      <c r="BH53" s="175" t="str">
        <f>IF(ISBLANK(Fran!IX15)," ",IF(Fran!IX15&gt;=75,Fran!IX15," "))</f>
        <v/>
      </c>
      <c r="BI53" s="268" t="str">
        <f>LEFT(Fran!$A15,1)&amp;LEFT(Fran!$B15,1)</f>
        <v/>
      </c>
      <c r="BJ53" s="269"/>
      <c r="BK53" s="175" t="str">
        <f>IF(ISBLANK(Fran!JB15)," ",IF(Fran!JB15&gt;=75,Fran!JB15," "))</f>
        <v xml:space="preserve"> </v>
      </c>
      <c r="BL53" s="175" t="str">
        <f>IF(ISBLANK(Fran!JF15)," ",IF(Fran!JF15&gt;=75,Fran!JF15," "))</f>
        <v/>
      </c>
      <c r="BM53" s="175" t="str">
        <f>IF(ISBLANK(Fran!JJ15)," ",IF(Fran!JJ15&gt;=75,Fran!JJ15," "))</f>
        <v/>
      </c>
      <c r="BN53" s="175" t="str">
        <f>IF(ISBLANK(Fran!JN15)," ",IF(Fran!JN15&gt;=75,Fran!JN15," "))</f>
        <v/>
      </c>
      <c r="BO53" s="175" t="str">
        <f>IF(ISBLANK(Fran!JU15)," ",IF(Fran!JU15&gt;=75,Fran!JU15," "))</f>
        <v/>
      </c>
      <c r="BP53" s="175" t="str">
        <f>IF(ISBLANK(Fran!JY15)," ",IF(Fran!JY15&gt;=75,Fran!JY15," "))</f>
        <v xml:space="preserve"> </v>
      </c>
      <c r="BQ53" s="175" t="str">
        <f>IF(ISBLANK(Fran!KC15)," ",IF(Fran!KC15&gt;=75,Fran!KC15," "))</f>
        <v/>
      </c>
      <c r="BR53" s="175" t="str">
        <f>IF(ISBLANK(Fran!KG15)," ",IF(Fran!KG15&gt;=75,Fran!KG15," "))</f>
        <v/>
      </c>
      <c r="BS53" s="175" t="str">
        <f>IF(ISBLANK(Fran!KK15)," ",IF(Fran!KK15&gt;=75,Fran!KK15," "))</f>
        <v/>
      </c>
      <c r="BT53" s="175" t="str">
        <f>IF(ISBLANK(Fran!KR15)," ",IF(Fran!KR15&gt;=75,Fran!KR15," "))</f>
        <v/>
      </c>
      <c r="BU53" s="175" t="str">
        <f>IF(ISBLANK(Fran!KV15)," ",IF(Fran!KV15&gt;=75,Fran!KV15," "))</f>
        <v xml:space="preserve"> </v>
      </c>
      <c r="BV53" s="175" t="str">
        <f>IF(ISBLANK(Fran!KZ15)," ",IF(Fran!KZ15&gt;=75,Fran!KZ15," "))</f>
        <v/>
      </c>
      <c r="BW53" s="175" t="str">
        <f>IF(ISBLANK(Fran!LD15)," ",IF(Fran!LD15&gt;=75,Fran!LD15," "))</f>
        <v/>
      </c>
      <c r="BX53" s="175" t="str">
        <f>IF(ISBLANK(Fran!LH15)," ",IF(Fran!LH15&gt;=75,Fran!LH15," "))</f>
        <v/>
      </c>
      <c r="BY53" s="175" t="str">
        <f>IF(ISBLANK(Fran!LO15)," ",IF(Fran!LO15&gt;=75,Fran!LO15," "))</f>
        <v/>
      </c>
    </row>
    <row r="54" spans="1:77" ht="20.100000000000001" hidden="1" customHeight="1">
      <c r="A54" s="270"/>
      <c r="B54" s="271"/>
      <c r="C54" s="177" t="str">
        <f>IF(ISBLANK(Fran!E15)," ",IF(Fran!E15&gt;=50,IF(Fran!E15&lt;75,Fran!E15," ")," "))</f>
        <v xml:space="preserve"> </v>
      </c>
      <c r="D54" s="177" t="str">
        <f>IF(ISBLANK(Fran!I15)," ",IF(Fran!I15&gt;=50,IF(Fran!I15&lt;75,Fran!I15," ")," "))</f>
        <v xml:space="preserve"> </v>
      </c>
      <c r="E54" s="177" t="str">
        <f>IF(ISBLANK(Fran!M15)," ",IF(Fran!M15&gt;=50,IF(Fran!M15&lt;75,Fran!M15," ")," "))</f>
        <v xml:space="preserve"> </v>
      </c>
      <c r="F54" s="177" t="str">
        <f>IF(ISBLANK(Fran!Q15)," ",IF(Fran!Q15&gt;=50,IF(Fran!Q15&lt;75,Fran!Q15," ")," "))</f>
        <v xml:space="preserve"> </v>
      </c>
      <c r="G54" s="177" t="str">
        <f>IF(ISBLANK(Fran!U15)," ",IF(Fran!U15&gt;=50,IF(Fran!U15&lt;75,Fran!U15," ")," "))</f>
        <v xml:space="preserve"> </v>
      </c>
      <c r="H54" s="177" t="str">
        <f>IF(ISBLANK(Fran!AB15)," ",IF(Fran!AB15&gt;=50,IF(Fran!AB15&lt;75,Fran!AB15," ")," "))</f>
        <v xml:space="preserve"> </v>
      </c>
      <c r="I54" s="177" t="str">
        <f>IF(ISBLANK(Fran!AF15)," ",IF(Fran!AF15&gt;=50,IF(Fran!AF15&lt;75,Fran!AF15," ")," "))</f>
        <v xml:space="preserve"> </v>
      </c>
      <c r="J54" s="177" t="str">
        <f>IF(ISBLANK(Fran!AJ15)," ",IF(Fran!AJ15&gt;=50,IF(Fran!AJ15&lt;75,Fran!AJ15," ")," "))</f>
        <v xml:space="preserve"> </v>
      </c>
      <c r="K54" s="177" t="str">
        <f>IF(ISBLANK(Fran!AN15)," ",IF(Fran!AN15&gt;=50,IF(Fran!AN15&lt;75,Fran!AN15," ")," "))</f>
        <v xml:space="preserve"> </v>
      </c>
      <c r="L54" s="177" t="str">
        <f>IF(ISBLANK(Fran!AR15)," ",IF(Fran!AR15&gt;=50,IF(Fran!AR15&lt;75,Fran!AR15," ")," "))</f>
        <v xml:space="preserve"> </v>
      </c>
      <c r="M54" s="177" t="str">
        <f>IF(ISBLANK(Fran!AY15)," ",IF(Fran!AY15&gt;=50,IF(Fran!AY15&lt;75,Fran!AY15," ")," "))</f>
        <v xml:space="preserve"> </v>
      </c>
      <c r="N54" s="177" t="str">
        <f>IF(ISBLANK(Fran!BC15)," ",IF(Fran!BC15&gt;=50,IF(Fran!BC15&lt;75,Fran!BC15," ")," "))</f>
        <v xml:space="preserve"> </v>
      </c>
      <c r="O54" s="177" t="str">
        <f>IF(ISBLANK(Fran!BG15)," ",IF(Fran!BG15&gt;=50,IF(Fran!BG15&lt;75,Fran!BG15," ")," "))</f>
        <v xml:space="preserve"> </v>
      </c>
      <c r="P54" s="177" t="str">
        <f>IF(ISBLANK(Fran!BK15)," ",IF(Fran!BK15&gt;=50,IF(Fran!BK15&lt;75,Fran!BK15," ")," "))</f>
        <v xml:space="preserve"> </v>
      </c>
      <c r="Q54" s="177" t="str">
        <f>IF(ISBLANK(Fran!BO15)," ",IF(Fran!BO15&gt;=50,IF(Fran!BO15&lt;75,Fran!BO15," ")," "))</f>
        <v xml:space="preserve"> </v>
      </c>
      <c r="R54" s="177" t="str">
        <f>IF(ISBLANK(Fran!BV15)," ",IF(Fran!BV15&gt;=50,IF(Fran!BV15&lt;75,Fran!BV15," ")," "))</f>
        <v xml:space="preserve"> </v>
      </c>
      <c r="S54" s="177" t="str">
        <f>IF(ISBLANK(Fran!BZ15)," ",IF(Fran!BZ15&gt;=50,IF(Fran!BZ15&lt;75,Fran!BZ15," ")," "))</f>
        <v xml:space="preserve"> </v>
      </c>
      <c r="T54" s="177" t="str">
        <f>IF(ISBLANK(Fran!CD15)," ",IF(Fran!CD15&gt;=50,IF(Fran!CD15&lt;75,Fran!CD15," ")," "))</f>
        <v xml:space="preserve"> </v>
      </c>
      <c r="U54" s="177" t="str">
        <f>IF(ISBLANK(Fran!CH15)," ",IF(Fran!CH15&gt;=50,IF(Fran!CH15&lt;75,Fran!CH15," ")," "))</f>
        <v xml:space="preserve"> </v>
      </c>
      <c r="V54" s="177" t="str">
        <f>IF(ISBLANK(Fran!CL15)," ",IF(Fran!CL15&gt;=50,IF(Fran!CL15&lt;75,Fran!CL15," ")," "))</f>
        <v xml:space="preserve"> </v>
      </c>
      <c r="W54" s="177" t="str">
        <f>IF(ISBLANK(Fran!CS15)," ",IF(Fran!CS15&gt;=50,IF(Fran!CS15&lt;75,Fran!CS15," ")," "))</f>
        <v xml:space="preserve"> </v>
      </c>
      <c r="X54" s="177" t="str">
        <f>IF(ISBLANK(Fran!CW15)," ",IF(Fran!CW15&gt;=50,IF(Fran!CW15&lt;75,Fran!CW15," ")," "))</f>
        <v xml:space="preserve"> </v>
      </c>
      <c r="Y54" s="177" t="str">
        <f>IF(ISBLANK(Fran!DA15)," ",IF(Fran!DA15&gt;=50,IF(Fran!DA15&lt;75,Fran!DA15," ")," "))</f>
        <v xml:space="preserve"> </v>
      </c>
      <c r="Z54" s="177" t="str">
        <f>IF(ISBLANK(Fran!DE15)," ",IF(Fran!DE15&gt;=50,IF(Fran!DE15&lt;75,Fran!DE15," ")," "))</f>
        <v xml:space="preserve"> </v>
      </c>
      <c r="AA54" s="177" t="str">
        <f>IF(ISBLANK(Fran!DI15)," ",IF(Fran!DI15&gt;=50,IF(Fran!DI15&lt;75,Fran!DI15," ")," "))</f>
        <v xml:space="preserve"> </v>
      </c>
      <c r="AB54" s="177" t="str">
        <f>IF(ISBLANK(Fran!DP15)," ",IF(Fran!DP15&gt;=50,IF(Fran!DP15&lt;75,Fran!DP15," ")," "))</f>
        <v xml:space="preserve"> </v>
      </c>
      <c r="AC54" s="177" t="str">
        <f>IF(ISBLANK(Fran!DT15)," ",IF(Fran!DT15&gt;=50,IF(Fran!DT15&lt;75,Fran!DT15," ")," "))</f>
        <v xml:space="preserve"> </v>
      </c>
      <c r="AD54" s="177" t="str">
        <f>IF(ISBLANK(Fran!DX15)," ",IF(Fran!DX15&gt;=50,IF(Fran!DX15&lt;75,Fran!DX15," ")," "))</f>
        <v xml:space="preserve"> </v>
      </c>
      <c r="AE54" s="270"/>
      <c r="AF54" s="271"/>
      <c r="AG54" s="177" t="str">
        <f>IF(ISBLANK(Fran!EB15)," ",IF(Fran!EB15&gt;=50,IF(Fran!EB15&lt;75,Fran!EB15," ")," "))</f>
        <v xml:space="preserve"> </v>
      </c>
      <c r="AH54" s="177" t="str">
        <f>IF(ISBLANK(Fran!EF15)," ",IF(Fran!EF15&gt;=50,IF(Fran!EF15&lt;75,Fran!EF15," ")," "))</f>
        <v xml:space="preserve"> </v>
      </c>
      <c r="AI54" s="177" t="str">
        <f>IF(ISBLANK(Fran!EM15)," ",IF(Fran!EM15&gt;=50,IF(Fran!EM15&lt;75,Fran!EM15," ")," "))</f>
        <v xml:space="preserve"> </v>
      </c>
      <c r="AJ54" s="177" t="str">
        <f>IF(ISBLANK(Fran!EQ15)," ",IF(Fran!EQ15&gt;=50,IF(Fran!EQ15&lt;75,Fran!EQ15," ")," "))</f>
        <v xml:space="preserve"> </v>
      </c>
      <c r="AK54" s="177" t="str">
        <f>IF(ISBLANK(Fran!EU15)," ",IF(Fran!EU15&gt;=50,IF(Fran!EU15&lt;75,Fran!EU15," ")," "))</f>
        <v xml:space="preserve"> </v>
      </c>
      <c r="AL54" s="177" t="str">
        <f>IF(ISBLANK(Fran!EY15)," ",IF(Fran!EY15&gt;=50,IF(Fran!EY15&lt;75,Fran!EY15," ")," "))</f>
        <v xml:space="preserve"> </v>
      </c>
      <c r="AM54" s="177" t="str">
        <f>IF(ISBLANK(Fran!FC15)," ",IF(Fran!FC15&gt;=50,IF(Fran!FC15&lt;75,Fran!FC15," ")," "))</f>
        <v xml:space="preserve"> </v>
      </c>
      <c r="AN54" s="177" t="str">
        <f>IF(ISBLANK(Fran!FJ15)," ",IF(Fran!FJ15&gt;=50,IF(Fran!FJ15&lt;75,Fran!FJ15," ")," "))</f>
        <v xml:space="preserve"> </v>
      </c>
      <c r="AO54" s="177" t="str">
        <f>IF(ISBLANK(Fran!FN15)," ",IF(Fran!FN15&gt;=50,IF(Fran!FN15&lt;75,Fran!FN15," ")," "))</f>
        <v xml:space="preserve"> </v>
      </c>
      <c r="AP54" s="177" t="str">
        <f>IF(ISBLANK(Fran!FR15)," ",IF(Fran!FR15&gt;=50,IF(Fran!FR15&lt;75,Fran!FR15," ")," "))</f>
        <v xml:space="preserve"> </v>
      </c>
      <c r="AQ54" s="177" t="str">
        <f>IF(ISBLANK(Fran!FV15)," ",IF(Fran!FV15&gt;=50,IF(Fran!FV15&lt;75,Fran!FV15," ")," "))</f>
        <v xml:space="preserve"> </v>
      </c>
      <c r="AR54" s="177" t="str">
        <f>IF(ISBLANK(Fran!FZ15)," ",IF(Fran!FZ15&gt;=50,IF(Fran!FZ15&lt;75,Fran!FZ15," ")," "))</f>
        <v xml:space="preserve"> </v>
      </c>
      <c r="AS54" s="177" t="str">
        <f>IF(ISBLANK(Fran!GG15)," ",IF(Fran!GG15&gt;=50,IF(Fran!GG15&lt;75,Fran!GG15," ")," "))</f>
        <v xml:space="preserve"> </v>
      </c>
      <c r="AT54" s="177" t="str">
        <f>IF(ISBLANK(Fran!GK15)," ",IF(Fran!GK15&gt;=50,IF(Fran!GK15&lt;75,Fran!GK15," ")," "))</f>
        <v xml:space="preserve"> </v>
      </c>
      <c r="AU54" s="177" t="str">
        <f>IF(ISBLANK(Fran!GO15)," ",IF(Fran!GO15&gt;=50,IF(Fran!GO15&lt;75,Fran!GO15," ")," "))</f>
        <v xml:space="preserve"> </v>
      </c>
      <c r="AV54" s="177" t="str">
        <f>IF(ISBLANK(Fran!GS15)," ",IF(Fran!GS15&gt;=50,IF(Fran!GS15&lt;75,Fran!GS15," ")," "))</f>
        <v xml:space="preserve"> </v>
      </c>
      <c r="AW54" s="177" t="str">
        <f>IF(ISBLANK(Fran!GW15)," ",IF(Fran!GW15&gt;=50,IF(Fran!GW15&lt;75,Fran!GW15," ")," "))</f>
        <v xml:space="preserve"> </v>
      </c>
      <c r="AX54" s="177" t="str">
        <f>IF(ISBLANK(Fran!HD15)," ",IF(Fran!HD15&gt;=50,IF(Fran!HD15&lt;75,Fran!HD15," ")," "))</f>
        <v xml:space="preserve"> </v>
      </c>
      <c r="AY54" s="177" t="str">
        <f>IF(ISBLANK(Fran!HH15)," ",IF(Fran!HH15&gt;=50,IF(Fran!HH15&lt;75,Fran!HH15," ")," "))</f>
        <v xml:space="preserve"> </v>
      </c>
      <c r="AZ54" s="177" t="str">
        <f>IF(ISBLANK(Fran!HL15)," ",IF(Fran!HL15&gt;=50,IF(Fran!HL15&lt;75,Fran!HL15," ")," "))</f>
        <v xml:space="preserve"> </v>
      </c>
      <c r="BA54" s="177" t="str">
        <f>IF(ISBLANK(Fran!HP15)," ",IF(Fran!HP15&gt;=50,IF(Fran!HP15&lt;75,Fran!HP15," ")," "))</f>
        <v xml:space="preserve"> </v>
      </c>
      <c r="BB54" s="177" t="str">
        <f>IF(ISBLANK(Fran!HT15)," ",IF(Fran!HT15&gt;=50,IF(Fran!HT15&lt;75,Fran!HT15," ")," "))</f>
        <v xml:space="preserve"> </v>
      </c>
      <c r="BC54" s="177" t="str">
        <f>IF(ISBLANK(Fran!IA15)," ",IF(Fran!IA15&gt;=50,IF(Fran!IA15&lt;75,Fran!IA15," ")," "))</f>
        <v xml:space="preserve"> </v>
      </c>
      <c r="BD54" s="177" t="str">
        <f>IF(ISBLANK(Fran!IE15)," ",IF(Fran!IE15&gt;=50,IF(Fran!IE15&lt;75,Fran!IE15," ")," "))</f>
        <v xml:space="preserve"> </v>
      </c>
      <c r="BE54" s="177" t="str">
        <f>IF(ISBLANK(Fran!II15)," ",IF(Fran!II15&gt;=50,IF(Fran!II15&lt;75,Fran!II15," ")," "))</f>
        <v xml:space="preserve"> </v>
      </c>
      <c r="BF54" s="177" t="str">
        <f>IF(ISBLANK(Fran!IM15)," ",IF(Fran!IM15&gt;=50,IF(Fran!IM15&lt;75,Fran!IM15," ")," "))</f>
        <v xml:space="preserve"> </v>
      </c>
      <c r="BG54" s="177" t="str">
        <f>IF(ISBLANK(Fran!IQ15)," ",IF(Fran!IQ15&gt;=50,IF(Fran!IQ15&lt;75,Fran!IQ15," ")," "))</f>
        <v xml:space="preserve"> </v>
      </c>
      <c r="BH54" s="177" t="str">
        <f>IF(ISBLANK(Fran!IX15)," ",IF(Fran!IX15&gt;=50,IF(Fran!IX15&lt;75,Fran!IX15," ")," "))</f>
        <v xml:space="preserve"> </v>
      </c>
      <c r="BI54" s="270"/>
      <c r="BJ54" s="271"/>
      <c r="BK54" s="177" t="str">
        <f>IF(ISBLANK(Fran!JB15)," ",IF(Fran!JB15&gt;=50,IF(Fran!JB15&lt;75,Fran!JB15," ")," "))</f>
        <v xml:space="preserve"> </v>
      </c>
      <c r="BL54" s="177" t="str">
        <f>IF(ISBLANK(Fran!JF15)," ",IF(Fran!JF15&gt;=50,IF(Fran!JF15&lt;75,Fran!JF15," ")," "))</f>
        <v xml:space="preserve"> </v>
      </c>
      <c r="BM54" s="177" t="str">
        <f>IF(ISBLANK(Fran!JJ15)," ",IF(Fran!JJ15&gt;=50,IF(Fran!JJ15&lt;75,Fran!JJ15," ")," "))</f>
        <v xml:space="preserve"> </v>
      </c>
      <c r="BN54" s="177" t="str">
        <f>IF(ISBLANK(Fran!JN15)," ",IF(Fran!JN15&gt;=50,IF(Fran!JN15&lt;75,Fran!JN15," ")," "))</f>
        <v xml:space="preserve"> </v>
      </c>
      <c r="BO54" s="177" t="str">
        <f>IF(ISBLANK(Fran!JU15)," ",IF(Fran!JU15&gt;=50,IF(Fran!JU15&lt;75,Fran!JU15," ")," "))</f>
        <v xml:space="preserve"> </v>
      </c>
      <c r="BP54" s="177" t="str">
        <f>IF(ISBLANK(Fran!JY15)," ",IF(Fran!JY15&gt;=50,IF(Fran!JY15&lt;75,Fran!JY15," ")," "))</f>
        <v xml:space="preserve"> </v>
      </c>
      <c r="BQ54" s="177" t="str">
        <f>IF(ISBLANK(Fran!KC15)," ",IF(Fran!KC15&gt;=50,IF(Fran!KC15&lt;75,Fran!KC15," ")," "))</f>
        <v xml:space="preserve"> </v>
      </c>
      <c r="BR54" s="177" t="str">
        <f>IF(ISBLANK(Fran!KG15)," ",IF(Fran!KG15&gt;=50,IF(Fran!KG15&lt;75,Fran!KG15," ")," "))</f>
        <v xml:space="preserve"> </v>
      </c>
      <c r="BS54" s="177" t="str">
        <f>IF(ISBLANK(Fran!KK15)," ",IF(Fran!KK15&gt;=50,IF(Fran!KK15&lt;75,Fran!KK15," ")," "))</f>
        <v xml:space="preserve"> </v>
      </c>
      <c r="BT54" s="177" t="str">
        <f>IF(ISBLANK(Fran!KR15)," ",IF(Fran!KR15&gt;=50,IF(Fran!KR15&lt;75,Fran!KR15," ")," "))</f>
        <v xml:space="preserve"> </v>
      </c>
      <c r="BU54" s="177" t="str">
        <f>IF(ISBLANK(Fran!KV15)," ",IF(Fran!KV15&gt;=50,IF(Fran!KV15&lt;75,Fran!KV15," ")," "))</f>
        <v xml:space="preserve"> </v>
      </c>
      <c r="BV54" s="177" t="str">
        <f>IF(ISBLANK(Fran!KZ15)," ",IF(Fran!KZ15&gt;=50,IF(Fran!KZ15&lt;75,Fran!KZ15," ")," "))</f>
        <v xml:space="preserve"> </v>
      </c>
      <c r="BW54" s="177" t="str">
        <f>IF(ISBLANK(Fran!LD15)," ",IF(Fran!LD15&gt;=50,IF(Fran!LD15&lt;75,Fran!LD15," ")," "))</f>
        <v xml:space="preserve"> </v>
      </c>
      <c r="BX54" s="177" t="str">
        <f>IF(ISBLANK(Fran!LH15)," ",IF(Fran!LH15&gt;=50,IF(Fran!LH15&lt;75,Fran!LH15," ")," "))</f>
        <v xml:space="preserve"> </v>
      </c>
      <c r="BY54" s="177" t="str">
        <f>IF(ISBLANK(Fran!LO15)," ",IF(Fran!LO15&gt;=50,IF(Fran!LO15&lt;75,Fran!LO15," ")," "))</f>
        <v xml:space="preserve"> </v>
      </c>
    </row>
    <row r="55" spans="1:77" ht="20.100000000000001" hidden="1" customHeight="1" thickBot="1">
      <c r="A55" s="272"/>
      <c r="B55" s="273"/>
      <c r="C55" s="179" t="str">
        <f>IF(ISBLANK(Fran!E15)," ",IF(Fran!E15&lt;50,Fran!E15," "))</f>
        <v xml:space="preserve"> </v>
      </c>
      <c r="D55" s="179" t="str">
        <f>IF(ISBLANK(Fran!I15)," ",IF(Fran!I15&lt;50,Fran!I15," "))</f>
        <v xml:space="preserve"> </v>
      </c>
      <c r="E55" s="179" t="str">
        <f>IF(ISBLANK(Fran!M15)," ",IF(Fran!M15&lt;50,Fran!M15," "))</f>
        <v xml:space="preserve"> </v>
      </c>
      <c r="F55" s="179" t="str">
        <f>IF(ISBLANK(Fran!Q15)," ",IF(Fran!Q15&lt;50,Fran!Q15," "))</f>
        <v xml:space="preserve"> </v>
      </c>
      <c r="G55" s="179" t="str">
        <f>IF(ISBLANK(Fran!U15)," ",IF(Fran!U15&lt;50,Fran!U15," "))</f>
        <v xml:space="preserve"> </v>
      </c>
      <c r="H55" s="179" t="str">
        <f>IF(ISBLANK(Fran!AB15)," ",IF(Fran!AB15&lt;50,Fran!AB15," "))</f>
        <v xml:space="preserve"> </v>
      </c>
      <c r="I55" s="179" t="str">
        <f>IF(ISBLANK(Fran!AF15)," ",IF(Fran!AF15&lt;50,Fran!AF15," "))</f>
        <v xml:space="preserve"> </v>
      </c>
      <c r="J55" s="179" t="str">
        <f>IF(ISBLANK(Fran!AJ15)," ",IF(Fran!AJ15&lt;50,Fran!AJ15," "))</f>
        <v xml:space="preserve"> </v>
      </c>
      <c r="K55" s="179" t="str">
        <f>IF(ISBLANK(Fran!AN15)," ",IF(Fran!AN15&lt;50,Fran!AN15," "))</f>
        <v xml:space="preserve"> </v>
      </c>
      <c r="L55" s="179" t="str">
        <f>IF(ISBLANK(Fran!AR15)," ",IF(Fran!AR15&lt;50,Fran!AR15," "))</f>
        <v xml:space="preserve"> </v>
      </c>
      <c r="M55" s="179" t="str">
        <f>IF(ISBLANK(Fran!AY15)," ",IF(Fran!AY15&lt;50,Fran!AY15," "))</f>
        <v xml:space="preserve"> </v>
      </c>
      <c r="N55" s="179" t="str">
        <f>IF(ISBLANK(Fran!BC15)," ",IF(Fran!BC15&lt;50,Fran!BC15," "))</f>
        <v xml:space="preserve"> </v>
      </c>
      <c r="O55" s="179" t="str">
        <f>IF(ISBLANK(Fran!BG15)," ",IF(Fran!BG15&lt;50,Fran!BG15," "))</f>
        <v xml:space="preserve"> </v>
      </c>
      <c r="P55" s="179" t="str">
        <f>IF(ISBLANK(Fran!BK15)," ",IF(Fran!BK15&lt;50,Fran!BK15," "))</f>
        <v xml:space="preserve"> </v>
      </c>
      <c r="Q55" s="179" t="str">
        <f>IF(ISBLANK(Fran!BO15)," ",IF(Fran!BO15&lt;50,Fran!BO15," "))</f>
        <v xml:space="preserve"> </v>
      </c>
      <c r="R55" s="179" t="str">
        <f>IF(ISBLANK(Fran!BV15)," ",IF(Fran!BV15&lt;50,Fran!BV15," "))</f>
        <v xml:space="preserve"> </v>
      </c>
      <c r="S55" s="179" t="str">
        <f>IF(ISBLANK(Fran!BZ15)," ",IF(Fran!BZ15&lt;50,Fran!BZ15," "))</f>
        <v xml:space="preserve"> </v>
      </c>
      <c r="T55" s="179" t="str">
        <f>IF(ISBLANK(Fran!CD15)," ",IF(Fran!CD15&lt;50,Fran!CD15," "))</f>
        <v xml:space="preserve"> </v>
      </c>
      <c r="U55" s="179" t="str">
        <f>IF(ISBLANK(Fran!CH15)," ",IF(Fran!CH15&lt;50,Fran!CH15," "))</f>
        <v xml:space="preserve"> </v>
      </c>
      <c r="V55" s="179" t="str">
        <f>IF(ISBLANK(Fran!CL15)," ",IF(Fran!CL15&lt;50,Fran!CL15," "))</f>
        <v xml:space="preserve"> </v>
      </c>
      <c r="W55" s="179" t="str">
        <f>IF(ISBLANK(Fran!CS15)," ",IF(Fran!CS15&lt;50,Fran!CS15," "))</f>
        <v xml:space="preserve"> </v>
      </c>
      <c r="X55" s="179" t="str">
        <f>IF(ISBLANK(Fran!CW15)," ",IF(Fran!CW15&lt;50,Fran!CW15," "))</f>
        <v xml:space="preserve"> </v>
      </c>
      <c r="Y55" s="179" t="str">
        <f>IF(ISBLANK(Fran!DA15)," ",IF(Fran!DA15&lt;50,Fran!DA15," "))</f>
        <v xml:space="preserve"> </v>
      </c>
      <c r="Z55" s="179" t="str">
        <f>IF(ISBLANK(Fran!DE15)," ",IF(Fran!DE15&lt;50,Fran!DE15," "))</f>
        <v xml:space="preserve"> </v>
      </c>
      <c r="AA55" s="179" t="str">
        <f>IF(ISBLANK(Fran!DI15)," ",IF(Fran!DI15&lt;50,Fran!DI15," "))</f>
        <v xml:space="preserve"> </v>
      </c>
      <c r="AB55" s="179" t="str">
        <f>IF(ISBLANK(Fran!DP15)," ",IF(Fran!DP15&lt;50,Fran!DP15," "))</f>
        <v xml:space="preserve"> </v>
      </c>
      <c r="AC55" s="179" t="str">
        <f>IF(ISBLANK(Fran!DT15)," ",IF(Fran!DT15&lt;50,Fran!DT15," "))</f>
        <v xml:space="preserve"> </v>
      </c>
      <c r="AD55" s="179" t="str">
        <f>IF(ISBLANK(Fran!DX15)," ",IF(Fran!DX15&lt;50,Fran!DX15," "))</f>
        <v xml:space="preserve"> </v>
      </c>
      <c r="AE55" s="272"/>
      <c r="AF55" s="273"/>
      <c r="AG55" s="179" t="str">
        <f>IF(ISBLANK(Fran!EB15)," ",IF(Fran!EB15&lt;50,Fran!EB15," "))</f>
        <v xml:space="preserve"> </v>
      </c>
      <c r="AH55" s="179" t="str">
        <f>IF(ISBLANK(Fran!EF15)," ",IF(Fran!EF15&lt;50,Fran!EF15," "))</f>
        <v xml:space="preserve"> </v>
      </c>
      <c r="AI55" s="179" t="str">
        <f>IF(ISBLANK(Fran!EM15)," ",IF(Fran!EM15&lt;50,Fran!EM15," "))</f>
        <v xml:space="preserve"> </v>
      </c>
      <c r="AJ55" s="179" t="str">
        <f>IF(ISBLANK(Fran!EQ15)," ",IF(Fran!EQ15&lt;50,Fran!EQ15," "))</f>
        <v xml:space="preserve"> </v>
      </c>
      <c r="AK55" s="179" t="str">
        <f>IF(ISBLANK(Fran!EU15)," ",IF(Fran!EU15&lt;50,Fran!EU15," "))</f>
        <v xml:space="preserve"> </v>
      </c>
      <c r="AL55" s="179" t="str">
        <f>IF(ISBLANK(Fran!EY15)," ",IF(Fran!EY15&lt;50,Fran!EY15," "))</f>
        <v xml:space="preserve"> </v>
      </c>
      <c r="AM55" s="179" t="str">
        <f>IF(ISBLANK(Fran!FC15)," ",IF(Fran!FC15&lt;50,Fran!FC15," "))</f>
        <v xml:space="preserve"> </v>
      </c>
      <c r="AN55" s="179" t="str">
        <f>IF(ISBLANK(Fran!FJ15)," ",IF(Fran!FJ15&lt;50,Fran!FJ15," "))</f>
        <v xml:space="preserve"> </v>
      </c>
      <c r="AO55" s="179" t="str">
        <f>IF(ISBLANK(Fran!FN15)," ",IF(Fran!FN15&lt;50,Fran!FN15," "))</f>
        <v xml:space="preserve"> </v>
      </c>
      <c r="AP55" s="179" t="str">
        <f>IF(ISBLANK(Fran!FR15)," ",IF(Fran!FR15&lt;50,Fran!FR15," "))</f>
        <v xml:space="preserve"> </v>
      </c>
      <c r="AQ55" s="179" t="str">
        <f>IF(ISBLANK(Fran!FV15)," ",IF(Fran!FV15&lt;50,Fran!FV15," "))</f>
        <v xml:space="preserve"> </v>
      </c>
      <c r="AR55" s="179" t="str">
        <f>IF(ISBLANK(Fran!FZ15)," ",IF(Fran!FZ15&lt;50,Fran!FZ15," "))</f>
        <v xml:space="preserve"> </v>
      </c>
      <c r="AS55" s="179" t="str">
        <f>IF(ISBLANK(Fran!GG15)," ",IF(Fran!GG15&lt;50,Fran!GG15," "))</f>
        <v xml:space="preserve"> </v>
      </c>
      <c r="AT55" s="179" t="str">
        <f>IF(ISBLANK(Fran!GK15)," ",IF(Fran!GK15&lt;50,Fran!GK15," "))</f>
        <v xml:space="preserve"> </v>
      </c>
      <c r="AU55" s="179" t="str">
        <f>IF(ISBLANK(Fran!GO15)," ",IF(Fran!GO15&lt;50,Fran!GO15," "))</f>
        <v xml:space="preserve"> </v>
      </c>
      <c r="AV55" s="179" t="str">
        <f>IF(ISBLANK(Fran!GS15)," ",IF(Fran!GS15&lt;50,Fran!GS15," "))</f>
        <v xml:space="preserve"> </v>
      </c>
      <c r="AW55" s="179" t="str">
        <f>IF(ISBLANK(Fran!GW15)," ",IF(Fran!GW15&lt;50,Fran!GW15," "))</f>
        <v xml:space="preserve"> </v>
      </c>
      <c r="AX55" s="179" t="str">
        <f>IF(ISBLANK(Fran!HD15)," ",IF(Fran!HD15&lt;50,Fran!HD15," "))</f>
        <v xml:space="preserve"> </v>
      </c>
      <c r="AY55" s="179" t="str">
        <f>IF(ISBLANK(Fran!HH15)," ",IF(Fran!HH15&lt;50,Fran!HH15," "))</f>
        <v xml:space="preserve"> </v>
      </c>
      <c r="AZ55" s="179" t="str">
        <f>IF(ISBLANK(Fran!HL15)," ",IF(Fran!HL15&lt;50,Fran!HL15," "))</f>
        <v xml:space="preserve"> </v>
      </c>
      <c r="BA55" s="179" t="str">
        <f>IF(ISBLANK(Fran!HP15)," ",IF(Fran!HP15&lt;50,Fran!HP15," "))</f>
        <v xml:space="preserve"> </v>
      </c>
      <c r="BB55" s="179" t="str">
        <f>IF(ISBLANK(Fran!HT15)," ",IF(Fran!HT15&lt;50,Fran!HT15," "))</f>
        <v xml:space="preserve"> </v>
      </c>
      <c r="BC55" s="179" t="str">
        <f>IF(ISBLANK(Fran!IA15)," ",IF(Fran!IA15&lt;50,Fran!IA15," "))</f>
        <v xml:space="preserve"> </v>
      </c>
      <c r="BD55" s="179" t="str">
        <f>IF(ISBLANK(Fran!IE15)," ",IF(Fran!IE15&lt;50,Fran!IE15," "))</f>
        <v xml:space="preserve"> </v>
      </c>
      <c r="BE55" s="179" t="str">
        <f>IF(ISBLANK(Fran!II15)," ",IF(Fran!II15&lt;50,Fran!II15," "))</f>
        <v xml:space="preserve"> </v>
      </c>
      <c r="BF55" s="179" t="str">
        <f>IF(ISBLANK(Fran!IM15)," ",IF(Fran!IM15&lt;50,Fran!IM15," "))</f>
        <v xml:space="preserve"> </v>
      </c>
      <c r="BG55" s="179" t="str">
        <f>IF(ISBLANK(Fran!IQ15)," ",IF(Fran!IQ15&lt;50,Fran!IQ15," "))</f>
        <v xml:space="preserve"> </v>
      </c>
      <c r="BH55" s="179" t="str">
        <f>IF(ISBLANK(Fran!IX15)," ",IF(Fran!IX15&lt;50,Fran!IX15," "))</f>
        <v xml:space="preserve"> </v>
      </c>
      <c r="BI55" s="272"/>
      <c r="BJ55" s="273"/>
      <c r="BK55" s="179" t="str">
        <f>IF(ISBLANK(Fran!JB15)," ",IF(Fran!JB15&lt;50,Fran!JB15," "))</f>
        <v xml:space="preserve"> </v>
      </c>
      <c r="BL55" s="179" t="str">
        <f>IF(ISBLANK(Fran!JF15)," ",IF(Fran!JF15&lt;50,Fran!JF15," "))</f>
        <v xml:space="preserve"> </v>
      </c>
      <c r="BM55" s="179" t="str">
        <f>IF(ISBLANK(Fran!JJ15)," ",IF(Fran!JJ15&lt;50,Fran!JJ15," "))</f>
        <v xml:space="preserve"> </v>
      </c>
      <c r="BN55" s="179" t="str">
        <f>IF(ISBLANK(Fran!JN15)," ",IF(Fran!JN15&lt;50,Fran!JN15," "))</f>
        <v xml:space="preserve"> </v>
      </c>
      <c r="BO55" s="179" t="str">
        <f>IF(ISBLANK(Fran!JU15)," ",IF(Fran!JU15&lt;50,Fran!JU15," "))</f>
        <v xml:space="preserve"> </v>
      </c>
      <c r="BP55" s="179" t="str">
        <f>IF(ISBLANK(Fran!JY15)," ",IF(Fran!JY15&lt;50,Fran!JY15," "))</f>
        <v xml:space="preserve"> </v>
      </c>
      <c r="BQ55" s="179" t="str">
        <f>IF(ISBLANK(Fran!KC15)," ",IF(Fran!KC15&lt;50,Fran!KC15," "))</f>
        <v xml:space="preserve"> </v>
      </c>
      <c r="BR55" s="179" t="str">
        <f>IF(ISBLANK(Fran!KG15)," ",IF(Fran!KG15&lt;50,Fran!KG15," "))</f>
        <v xml:space="preserve"> </v>
      </c>
      <c r="BS55" s="179" t="str">
        <f>IF(ISBLANK(Fran!KK15)," ",IF(Fran!KK15&lt;50,Fran!KK15," "))</f>
        <v xml:space="preserve"> </v>
      </c>
      <c r="BT55" s="179" t="str">
        <f>IF(ISBLANK(Fran!KR15)," ",IF(Fran!KR15&lt;50,Fran!KR15," "))</f>
        <v xml:space="preserve"> </v>
      </c>
      <c r="BU55" s="179" t="str">
        <f>IF(ISBLANK(Fran!KV15)," ",IF(Fran!KV15&lt;50,Fran!KV15," "))</f>
        <v xml:space="preserve"> </v>
      </c>
      <c r="BV55" s="179" t="str">
        <f>IF(ISBLANK(Fran!KZ15)," ",IF(Fran!KZ15&lt;50,Fran!KZ15," "))</f>
        <v xml:space="preserve"> </v>
      </c>
      <c r="BW55" s="179" t="str">
        <f>IF(ISBLANK(Fran!LD15)," ",IF(Fran!LD15&lt;50,Fran!LD15," "))</f>
        <v xml:space="preserve"> </v>
      </c>
      <c r="BX55" s="179" t="str">
        <f>IF(ISBLANK(Fran!LH15)," ",IF(Fran!LH15&lt;50,Fran!LH15," "))</f>
        <v xml:space="preserve"> </v>
      </c>
      <c r="BY55" s="179" t="str">
        <f>IF(ISBLANK(Fran!LO15)," ",IF(Fran!LO15&lt;50,Fran!LO15," "))</f>
        <v xml:space="preserve"> </v>
      </c>
    </row>
    <row r="56" spans="1:77" ht="200.1" customHeight="1" thickBot="1">
      <c r="A56" s="78" t="str">
        <f ca="1">LEFT(Fran!$AU1,8)&amp;" - 1.2     "&amp;Fran!$AU2</f>
        <v>Français - 1.2     C2</v>
      </c>
      <c r="B56" s="79" t="str">
        <f>Fran!$A3&amp;"      "&amp;Fran!$A4</f>
        <v>2010 - 2011      1er Trimestre</v>
      </c>
      <c r="C56" s="77" t="str">
        <f>C28</f>
        <v>Prend la parole .1</v>
      </c>
      <c r="D56" s="77" t="str">
        <f t="shared" ref="D56:Q56" si="0">D28</f>
        <v>Raconte une histoire .2</v>
      </c>
      <c r="E56" s="77" t="str">
        <f t="shared" si="0"/>
        <v>S'exprime clairement à l'oral en utilisa .3</v>
      </c>
      <c r="F56" s="77" t="str">
        <f t="shared" si="0"/>
        <v>Participe en classe à un échange en resp .4</v>
      </c>
      <c r="G56" s="77" t="str">
        <f t="shared" si="0"/>
        <v>Dit de mémoire quelques textes en prose  .5</v>
      </c>
      <c r="H56" s="77" t="str">
        <f t="shared" si="0"/>
        <v>Connaît les lettres de l'alphabet .6</v>
      </c>
      <c r="I56" s="77" t="str">
        <f t="shared" si="0"/>
        <v>Connaît le son de chaque lettre .7</v>
      </c>
      <c r="J56" s="77" t="str">
        <f t="shared" si="0"/>
        <v>Tape les syllabes .8</v>
      </c>
      <c r="K56" s="77" t="str">
        <f t="shared" si="0"/>
        <v>Entend les sons étudiés dans un mot .9</v>
      </c>
      <c r="L56" s="77" t="str">
        <f t="shared" si="0"/>
        <v>Trouve la place du son .10</v>
      </c>
      <c r="M56" s="77" t="str">
        <f t="shared" si="0"/>
        <v>Reconnaît la graphie des sons étudiés .11</v>
      </c>
      <c r="N56" s="77" t="str">
        <f t="shared" si="0"/>
        <v>Lit des syllabes .12</v>
      </c>
      <c r="O56" s="77" t="str">
        <f t="shared" si="0"/>
        <v>Déchiffre des mots .13</v>
      </c>
      <c r="P56" s="77" t="str">
        <f t="shared" si="0"/>
        <v>Lit les mots de la classe  .14</v>
      </c>
      <c r="Q56" s="77" t="str">
        <f t="shared" si="0"/>
        <v>Comprend un texte lu par l'adulte .15</v>
      </c>
      <c r="R56" s="77" t="str">
        <f t="shared" ref="R56:AD56" si="1">R28</f>
        <v>Comprend une phrase lue par l'adulte  .16</v>
      </c>
      <c r="S56" s="77" t="str">
        <f t="shared" si="1"/>
        <v>Comprend une phrase lue seul .17</v>
      </c>
      <c r="T56" s="77" t="str">
        <f t="shared" si="1"/>
        <v>Lit à haute voix en respectant la ponctu .18</v>
      </c>
      <c r="U56" s="77" t="str">
        <f t="shared" si="1"/>
        <v>Lit à haute voix en mettant le ton .19</v>
      </c>
      <c r="V56" s="77" t="str">
        <f t="shared" si="1"/>
        <v>Lit seul, à haute voix, un texte compren .20</v>
      </c>
      <c r="W56" s="77" t="str">
        <f t="shared" si="1"/>
        <v>Ecoute  des textes lus, du patrimoine et .21</v>
      </c>
      <c r="X56" s="77" t="str">
        <f t="shared" si="1"/>
        <v>Lit seul et comprend un énoncé, une cons .22</v>
      </c>
      <c r="Y56" s="77" t="str">
        <f t="shared" si="1"/>
        <v>Dégage le thème d'un paragraphe ou d'un  .23</v>
      </c>
      <c r="Z56" s="77" t="str">
        <f t="shared" si="1"/>
        <v>Lit silencieusement un texte en déchiffr .24</v>
      </c>
      <c r="AA56" s="77" t="str">
        <f t="shared" si="1"/>
        <v>Forme correctement les lettres .25</v>
      </c>
      <c r="AB56" s="77" t="str">
        <f t="shared" si="1"/>
        <v>Ecrit sur les lignes, entre les lignes .26</v>
      </c>
      <c r="AC56" s="77" t="str">
        <f t="shared" si="1"/>
        <v>Recopie un texte intégralement .27</v>
      </c>
      <c r="AD56" s="77" t="str">
        <f t="shared" si="1"/>
        <v>Copie un texte court sans erreur dans un .28</v>
      </c>
      <c r="AE56" s="78" t="str">
        <f ca="1">LEFT(Fran!$AU1,8)&amp;" - 2.2     "&amp;Fran!$AU2</f>
        <v>Français - 2.2     C2</v>
      </c>
      <c r="AF56" s="79" t="str">
        <f>Fran!$A3&amp;"      "&amp;Fran!$A4</f>
        <v>2010 - 2011      1er Trimestre</v>
      </c>
      <c r="AG56" s="77" t="str">
        <f t="shared" ref="AG56:AS56" si="2">AG28</f>
        <v>Ecrit des syllabes .29</v>
      </c>
      <c r="AH56" s="77" t="str">
        <f t="shared" si="2"/>
        <v>Ecrit un mot .30</v>
      </c>
      <c r="AI56" s="77" t="str">
        <f t="shared" si="2"/>
        <v>Ecrit une phrase .31</v>
      </c>
      <c r="AJ56" s="77" t="str">
        <f t="shared" si="2"/>
        <v>Utilise ses connaissances pour mieux écr .32</v>
      </c>
      <c r="AK56" s="77" t="str">
        <f t="shared" si="2"/>
        <v>Ecrit de manière autonome un texte de ci .33</v>
      </c>
      <c r="AL56" s="77" t="str">
        <f t="shared" si="2"/>
        <v>utilise des mots précis pour s'exprimer .33</v>
      </c>
      <c r="AM56" s="77" t="str">
        <f t="shared" si="2"/>
        <v>Donne des synonymes .35</v>
      </c>
      <c r="AN56" s="77" t="str">
        <f t="shared" si="2"/>
        <v>Trouve un mot de sens opposé .36</v>
      </c>
      <c r="AO56" s="77" t="str">
        <f t="shared" si="2"/>
        <v>Regroupe des mots par familles .37</v>
      </c>
      <c r="AP56" s="77" t="str">
        <f t="shared" si="2"/>
        <v>Connaît l'ordre alphabétique .38</v>
      </c>
      <c r="AQ56" s="77" t="str">
        <f t="shared" si="2"/>
        <v>Classe des mots dans l'ordre alphabétiqu .39</v>
      </c>
      <c r="AR56" s="77" t="str">
        <f t="shared" si="2"/>
        <v>Se sert d'un dictionnaire adapté à son â .40</v>
      </c>
      <c r="AS56" s="77" t="str">
        <f t="shared" si="2"/>
        <v>Commence à utiliser l'ordre alphabétique .41</v>
      </c>
      <c r="AT56" s="77" t="str">
        <f t="shared" ref="AT56:BG56" si="3">AT28</f>
        <v>Identifie la phrase .42</v>
      </c>
      <c r="AU56" s="77" t="str">
        <f t="shared" si="3"/>
        <v>Identifie le verbe .43</v>
      </c>
      <c r="AV56" s="77" t="str">
        <f t="shared" si="3"/>
        <v>Identifie le nom .44</v>
      </c>
      <c r="AW56" s="77" t="str">
        <f t="shared" si="3"/>
        <v>Identifie l'article .45</v>
      </c>
      <c r="AX56" s="77" t="str">
        <f t="shared" si="3"/>
        <v>Identifie l'adjectif qualificatif .46</v>
      </c>
      <c r="AY56" s="77" t="str">
        <f t="shared" si="3"/>
        <v>Identifie le pronom personnel (sujet) .47</v>
      </c>
      <c r="AZ56" s="77" t="str">
        <f t="shared" si="3"/>
        <v>Identifie la phrase, le verbe, le nom, l .48</v>
      </c>
      <c r="BA56" s="77" t="str">
        <f t="shared" si="3"/>
        <v>Repère le verbe d'une phrase et son suje .49</v>
      </c>
      <c r="BB56" s="77" t="str">
        <f t="shared" si="3"/>
        <v>Trouve l'infinitif d'un verbe .50</v>
      </c>
      <c r="BC56" s="77" t="str">
        <f t="shared" si="3"/>
        <v>Conjugue les verbes du 1er groupe au pré .51</v>
      </c>
      <c r="BD56" s="77" t="str">
        <f t="shared" si="3"/>
        <v>Conjugue le verbe  avoir au présent .52</v>
      </c>
      <c r="BE56" s="77" t="str">
        <f t="shared" si="3"/>
        <v>Conjugue le verbe être  au présent .53</v>
      </c>
      <c r="BF56" s="77" t="str">
        <f t="shared" si="3"/>
        <v>Conjugue le verbe faire au présent de l' .54</v>
      </c>
      <c r="BG56" s="77" t="str">
        <f t="shared" si="3"/>
        <v>Conjugue le verbe aller au présent de l' .55</v>
      </c>
      <c r="BH56" s="77" t="str">
        <f>BH28</f>
        <v>Conjugue le verbe dire au présent de l'i .56</v>
      </c>
      <c r="BI56" s="78" t="str">
        <f ca="1">LEFT(Fran!$AU1,8)&amp;" - 3.2     "&amp;Fran!$AU2</f>
        <v>Français - 3.2     C2</v>
      </c>
      <c r="BJ56" s="79" t="str">
        <f>Fran!$A3&amp;"      "&amp;Fran!$A4</f>
        <v>2010 - 2011      1er Trimestre</v>
      </c>
      <c r="BK56" s="77" t="str">
        <f t="shared" ref="BK56:BW56" si="4">BK28</f>
        <v>Conjugue le verbe venir au présent de l' .57</v>
      </c>
      <c r="BL56" s="77" t="str">
        <f t="shared" si="4"/>
        <v>Conjugue les verbes du 1er groupe au fut .58</v>
      </c>
      <c r="BM56" s="77" t="str">
        <f t="shared" si="4"/>
        <v>Conjugue le verbe  avoir au futur .59</v>
      </c>
      <c r="BN56" s="77" t="str">
        <f t="shared" si="4"/>
        <v>Conjugue le verbe être  au futur .60</v>
      </c>
      <c r="BO56" s="77" t="str">
        <f t="shared" si="4"/>
        <v>Conjugue les verbes du 1er groupe au pas .61</v>
      </c>
      <c r="BP56" s="77" t="str">
        <f t="shared" si="4"/>
        <v>Conjugue le verbe  avoir au passé-compos .62</v>
      </c>
      <c r="BQ56" s="77" t="str">
        <f t="shared" si="4"/>
        <v>Conjugue le verbe être  au passé-composé .63</v>
      </c>
      <c r="BR56" s="77" t="str">
        <f t="shared" si="4"/>
        <v>Conjugue les verbes du 1er groupe, être  .64</v>
      </c>
      <c r="BS56" s="77" t="str">
        <f t="shared" si="4"/>
        <v>Distingue le présent, du futur et du pas .65</v>
      </c>
      <c r="BT56" s="77" t="str">
        <f t="shared" si="4"/>
        <v>Ecrit en respectant les correspondances  .66</v>
      </c>
      <c r="BU56" s="77" t="str">
        <f t="shared" si="4"/>
        <v>Ecris sans erreur des mots mémorisés .67</v>
      </c>
      <c r="BV56" s="77" t="str">
        <f t="shared" si="4"/>
        <v>Accorde le verbe avec le sujet .68</v>
      </c>
      <c r="BW56" s="77" t="str">
        <f t="shared" si="4"/>
        <v>Accorde le nom avec le déterminant .69</v>
      </c>
      <c r="BX56" s="77" t="str">
        <f>BX28</f>
        <v>Effectue les accords déterminant-nom-adj .70</v>
      </c>
      <c r="BY56" s="77" t="str">
        <f>BY28</f>
        <v>Orthographie correctement des formes con .71</v>
      </c>
    </row>
    <row r="57" spans="1:77" ht="20.100000000000001" hidden="1" customHeight="1">
      <c r="A57" s="268" t="str">
        <f>LEFT(Fran!$A32,1)&amp;LEFT(Fran!$B32,1)</f>
        <v/>
      </c>
      <c r="B57" s="269"/>
      <c r="C57" s="175" t="str">
        <f>IF(ISBLANK(Fran!E32)," ",IF(Fran!E32&gt;=75,Fran!E32," "))</f>
        <v/>
      </c>
      <c r="D57" s="175" t="str">
        <f>IF(ISBLANK(Fran!I32)," ",IF(Fran!I32&gt;=75,Fran!I32," "))</f>
        <v/>
      </c>
      <c r="E57" s="175" t="str">
        <f>IF(ISBLANK(Fran!M32)," ",IF(Fran!M32&gt;=75,Fran!M32," "))</f>
        <v/>
      </c>
      <c r="F57" s="175" t="str">
        <f>IF(ISBLANK(Fran!Q32)," ",IF(Fran!Q32&gt;=75,Fran!Q32," "))</f>
        <v/>
      </c>
      <c r="G57" s="175" t="str">
        <f>IF(ISBLANK(Fran!U32)," ",IF(Fran!U32&gt;=75,Fran!U32," "))</f>
        <v/>
      </c>
      <c r="H57" s="175" t="str">
        <f>IF(ISBLANK(Fran!AB32)," ",IF(Fran!AB32&gt;=75,Fran!AB32," "))</f>
        <v/>
      </c>
      <c r="I57" s="175" t="str">
        <f>IF(ISBLANK(Fran!AF32)," ",IF(Fran!AF32&gt;=75,Fran!AF32," "))</f>
        <v/>
      </c>
      <c r="J57" s="175" t="str">
        <f>IF(ISBLANK(Fran!AJ32)," ",IF(Fran!AJ32&gt;=75,Fran!AJ32," "))</f>
        <v/>
      </c>
      <c r="K57" s="175" t="str">
        <f>IF(ISBLANK(Fran!AN32)," ",IF(Fran!AN32&gt;=75,Fran!AN32," "))</f>
        <v/>
      </c>
      <c r="L57" s="175" t="str">
        <f>IF(ISBLANK(Fran!AR32)," ",IF(Fran!AR32&gt;=75,Fran!AR32," "))</f>
        <v/>
      </c>
      <c r="M57" s="175" t="str">
        <f>IF(ISBLANK(Fran!AY32)," ",IF(Fran!AY32&gt;=75,Fran!AY32," "))</f>
        <v/>
      </c>
      <c r="N57" s="175" t="str">
        <f>IF(ISBLANK(Fran!BC32)," ",IF(Fran!BC32&gt;=75,Fran!BC32," "))</f>
        <v/>
      </c>
      <c r="O57" s="175" t="str">
        <f>IF(ISBLANK(Fran!BG32)," ",IF(Fran!BG32&gt;=75,Fran!BG32," "))</f>
        <v/>
      </c>
      <c r="P57" s="175" t="str">
        <f>IF(ISBLANK(Fran!BK32)," ",IF(Fran!BK32&gt;=75,Fran!BK32," "))</f>
        <v/>
      </c>
      <c r="Q57" s="175" t="str">
        <f>IF(ISBLANK(Fran!BO32)," ",IF(Fran!BO32&gt;=75,Fran!BO32," "))</f>
        <v/>
      </c>
      <c r="R57" s="175" t="str">
        <f>IF(ISBLANK(Fran!BV32)," ",IF(Fran!BV32&gt;=75,Fran!BV32," "))</f>
        <v/>
      </c>
      <c r="S57" s="175" t="str">
        <f>IF(ISBLANK(Fran!BZ32)," ",IF(Fran!BZ32&gt;=75,Fran!BZ32," "))</f>
        <v/>
      </c>
      <c r="T57" s="175" t="str">
        <f>IF(ISBLANK(Fran!CD32)," ",IF(Fran!CD32&gt;=75,Fran!CD32," "))</f>
        <v/>
      </c>
      <c r="U57" s="175" t="str">
        <f>IF(ISBLANK(Fran!CH32)," ",IF(Fran!CH32&gt;=75,Fran!CH32," "))</f>
        <v/>
      </c>
      <c r="V57" s="175" t="str">
        <f>IF(ISBLANK(Fran!CL32)," ",IF(Fran!CL32&gt;=75,Fran!CL32," "))</f>
        <v/>
      </c>
      <c r="W57" s="175" t="str">
        <f>IF(ISBLANK(Fran!CS32)," ",IF(Fran!CS32&gt;=75,Fran!CS32," "))</f>
        <v/>
      </c>
      <c r="X57" s="175" t="str">
        <f>IF(ISBLANK(Fran!CW32)," ",IF(Fran!CW32&gt;=75,Fran!CW32," "))</f>
        <v/>
      </c>
      <c r="Y57" s="175" t="str">
        <f>IF(ISBLANK(Fran!DA32)," ",IF(Fran!DA32&gt;=75,Fran!DA32," "))</f>
        <v/>
      </c>
      <c r="Z57" s="175" t="str">
        <f>IF(ISBLANK(Fran!DE32)," ",IF(Fran!DE32&gt;=75,Fran!DE32," "))</f>
        <v/>
      </c>
      <c r="AA57" s="175" t="str">
        <f>IF(ISBLANK(Fran!DI32)," ",IF(Fran!DI32&gt;=75,Fran!DI32," "))</f>
        <v/>
      </c>
      <c r="AB57" s="175" t="str">
        <f>IF(ISBLANK(Fran!DP32)," ",IF(Fran!DP32&gt;=75,Fran!DP32," "))</f>
        <v/>
      </c>
      <c r="AC57" s="175" t="str">
        <f>IF(ISBLANK(Fran!DT32)," ",IF(Fran!DT32&gt;=75,Fran!DT32," "))</f>
        <v/>
      </c>
      <c r="AD57" s="175" t="str">
        <f>IF(ISBLANK(Fran!DX32)," ",IF(Fran!DX32&gt;=75,Fran!DX32," "))</f>
        <v/>
      </c>
      <c r="AE57" s="268" t="str">
        <f>LEFT(Fran!$A32,1)&amp;LEFT(Fran!$B32,1)</f>
        <v/>
      </c>
      <c r="AF57" s="269"/>
      <c r="AG57" s="175" t="str">
        <f>IF(ISBLANK(Fran!EB32)," ",IF(Fran!EB32&gt;=75,Fran!EB32," "))</f>
        <v/>
      </c>
      <c r="AH57" s="175" t="str">
        <f>IF(ISBLANK(Fran!EF32)," ",IF(Fran!EF32&gt;=75,Fran!EF32," "))</f>
        <v/>
      </c>
      <c r="AI57" s="175" t="str">
        <f>IF(ISBLANK(Fran!EM32)," ",IF(Fran!EM32&gt;=75,Fran!EM32," "))</f>
        <v/>
      </c>
      <c r="AJ57" s="175" t="str">
        <f>IF(ISBLANK(Fran!EQ32)," ",IF(Fran!EQ32&gt;=75,Fran!EQ32," "))</f>
        <v/>
      </c>
      <c r="AK57" s="175" t="str">
        <f>IF(ISBLANK(Fran!EU32)," ",IF(Fran!EU32&gt;=75,Fran!EU32," "))</f>
        <v/>
      </c>
      <c r="AL57" s="175" t="str">
        <f>IF(ISBLANK(Fran!EY32)," ",IF(Fran!EY32&gt;=75,Fran!EY32," "))</f>
        <v/>
      </c>
      <c r="AM57" s="175" t="str">
        <f>IF(ISBLANK(Fran!FC32)," ",IF(Fran!FC32&gt;=75,Fran!FC32," "))</f>
        <v/>
      </c>
      <c r="AN57" s="175" t="str">
        <f>IF(ISBLANK(Fran!FJ32)," ",IF(Fran!FJ32&gt;=75,Fran!FJ32," "))</f>
        <v/>
      </c>
      <c r="AO57" s="175" t="str">
        <f>IF(ISBLANK(Fran!FN32)," ",IF(Fran!FN32&gt;=75,Fran!FN32," "))</f>
        <v/>
      </c>
      <c r="AP57" s="175" t="str">
        <f>IF(ISBLANK(Fran!FR32)," ",IF(Fran!FR32&gt;=75,Fran!FR32," "))</f>
        <v/>
      </c>
      <c r="AQ57" s="175" t="str">
        <f>IF(ISBLANK(Fran!FV32)," ",IF(Fran!FV32&gt;=75,Fran!FV32," "))</f>
        <v/>
      </c>
      <c r="AR57" s="175" t="str">
        <f>IF(ISBLANK(Fran!FZ32)," ",IF(Fran!FZ32&gt;=75,Fran!FZ32," "))</f>
        <v/>
      </c>
      <c r="AS57" s="175" t="str">
        <f>IF(ISBLANK(Fran!GG32)," ",IF(Fran!GG32&gt;=75,Fran!GG32," "))</f>
        <v/>
      </c>
      <c r="AT57" s="175" t="str">
        <f>IF(ISBLANK(Fran!GK32)," ",IF(Fran!GK32&gt;=75,Fran!GK32," "))</f>
        <v/>
      </c>
      <c r="AU57" s="175" t="str">
        <f>IF(ISBLANK(Fran!GO32)," ",IF(Fran!GO32&gt;=75,Fran!GO32," "))</f>
        <v/>
      </c>
      <c r="AV57" s="175" t="str">
        <f>IF(ISBLANK(Fran!GS32)," ",IF(Fran!GS32&gt;=75,Fran!GS32," "))</f>
        <v/>
      </c>
      <c r="AW57" s="175" t="str">
        <f>IF(ISBLANK(Fran!GW32)," ",IF(Fran!GW32&gt;=75,Fran!GW32," "))</f>
        <v/>
      </c>
      <c r="AX57" s="175" t="str">
        <f>IF(ISBLANK(Fran!HD32)," ",IF(Fran!HD32&gt;=75,Fran!HD32," "))</f>
        <v/>
      </c>
      <c r="AY57" s="175" t="str">
        <f>IF(ISBLANK(Fran!HH32)," ",IF(Fran!HH32&gt;=75,Fran!HH32," "))</f>
        <v/>
      </c>
      <c r="AZ57" s="175" t="str">
        <f>IF(ISBLANK(Fran!HL32)," ",IF(Fran!HL32&gt;=75,Fran!HL32," "))</f>
        <v/>
      </c>
      <c r="BA57" s="175" t="str">
        <f>IF(ISBLANK(Fran!HP32)," ",IF(Fran!HP32&gt;=75,Fran!HP32," "))</f>
        <v/>
      </c>
      <c r="BB57" s="175" t="str">
        <f>IF(ISBLANK(Fran!HT32)," ",IF(Fran!HT32&gt;=75,Fran!HT32," "))</f>
        <v/>
      </c>
      <c r="BC57" s="175" t="str">
        <f>IF(ISBLANK(Fran!IA32)," ",IF(Fran!IA32&gt;=75,Fran!IA32," "))</f>
        <v/>
      </c>
      <c r="BD57" s="175" t="str">
        <f>IF(ISBLANK(Fran!IE32)," ",IF(Fran!IE32&gt;=75,Fran!IE32," "))</f>
        <v/>
      </c>
      <c r="BE57" s="175" t="str">
        <f>IF(ISBLANK(Fran!II32)," ",IF(Fran!II32&gt;=75,Fran!II32," "))</f>
        <v/>
      </c>
      <c r="BF57" s="175" t="str">
        <f>IF(ISBLANK(Fran!IM32)," ",IF(Fran!IM32&gt;=75,Fran!IM32," "))</f>
        <v/>
      </c>
      <c r="BG57" s="175" t="str">
        <f>IF(ISBLANK(Fran!IQ32)," ",IF(Fran!IQ32&gt;=75,Fran!IQ32," "))</f>
        <v/>
      </c>
      <c r="BH57" s="175" t="str">
        <f>IF(ISBLANK(Fran!IX32)," ",IF(Fran!IX32&gt;=75,Fran!IX32," "))</f>
        <v/>
      </c>
      <c r="BI57" s="268" t="str">
        <f>LEFT(Fran!$A32,1)&amp;LEFT(Fran!$B32,1)</f>
        <v/>
      </c>
      <c r="BJ57" s="269"/>
      <c r="BK57" s="175" t="str">
        <f>IF(ISBLANK(Fran!JB32)," ",IF(Fran!JB32&gt;=75,Fran!JB32," "))</f>
        <v/>
      </c>
      <c r="BL57" s="175" t="str">
        <f>IF(ISBLANK(Fran!JF32)," ",IF(Fran!JF32&gt;=75,Fran!JF32," "))</f>
        <v/>
      </c>
      <c r="BM57" s="175" t="str">
        <f>IF(ISBLANK(Fran!JJ32)," ",IF(Fran!JJ32&gt;=75,Fran!JJ32," "))</f>
        <v/>
      </c>
      <c r="BN57" s="175" t="str">
        <f>IF(ISBLANK(Fran!JN32)," ",IF(Fran!JN32&gt;=75,Fran!JN32," "))</f>
        <v/>
      </c>
      <c r="BO57" s="175" t="str">
        <f>IF(ISBLANK(Fran!JU32)," ",IF(Fran!JU32&gt;=75,Fran!JU32," "))</f>
        <v/>
      </c>
      <c r="BP57" s="175" t="str">
        <f>IF(ISBLANK(Fran!JY32)," ",IF(Fran!JY32&gt;=75,Fran!JY32," "))</f>
        <v/>
      </c>
      <c r="BQ57" s="175" t="str">
        <f>IF(ISBLANK(Fran!KC32)," ",IF(Fran!KC32&gt;=75,Fran!KC32," "))</f>
        <v/>
      </c>
      <c r="BR57" s="175" t="str">
        <f>IF(ISBLANK(Fran!KG32)," ",IF(Fran!KG32&gt;=75,Fran!KG32," "))</f>
        <v/>
      </c>
      <c r="BS57" s="175" t="str">
        <f>IF(ISBLANK(Fran!KK32)," ",IF(Fran!KK32&gt;=75,Fran!KK32," "))</f>
        <v/>
      </c>
      <c r="BT57" s="175" t="str">
        <f>IF(ISBLANK(Fran!KR32)," ",IF(Fran!KR32&gt;=75,Fran!KR32," "))</f>
        <v/>
      </c>
      <c r="BU57" s="175" t="str">
        <f>IF(ISBLANK(Fran!KV32)," ",IF(Fran!KV32&gt;=75,Fran!KV32," "))</f>
        <v/>
      </c>
      <c r="BV57" s="175" t="str">
        <f>IF(ISBLANK(Fran!KZ32)," ",IF(Fran!KZ32&gt;=75,Fran!KZ32," "))</f>
        <v/>
      </c>
      <c r="BW57" s="175" t="str">
        <f>IF(ISBLANK(Fran!LD32)," ",IF(Fran!LD32&gt;=75,Fran!LD32," "))</f>
        <v/>
      </c>
      <c r="BX57" s="175" t="str">
        <f>IF(ISBLANK(Fran!LH32)," ",IF(Fran!LH32&gt;=75,Fran!LH32," "))</f>
        <v/>
      </c>
      <c r="BY57" s="175" t="str">
        <f>IF(ISBLANK(Fran!LO32)," ",IF(Fran!LO32&gt;=75,Fran!LO32," "))</f>
        <v/>
      </c>
    </row>
    <row r="58" spans="1:77" ht="20.100000000000001" hidden="1" customHeight="1">
      <c r="A58" s="270"/>
      <c r="B58" s="271"/>
      <c r="C58" s="177" t="str">
        <f>IF(ISBLANK(Fran!E32)," ",IF(Fran!E32&gt;=50,IF(Fran!E32&lt;75,Fran!E32," ")," "))</f>
        <v xml:space="preserve"> </v>
      </c>
      <c r="D58" s="177" t="str">
        <f>IF(ISBLANK(Fran!I32)," ",IF(Fran!I32&gt;=50,IF(Fran!I32&lt;75,Fran!I32," ")," "))</f>
        <v xml:space="preserve"> </v>
      </c>
      <c r="E58" s="177" t="str">
        <f>IF(ISBLANK(Fran!M32)," ",IF(Fran!M32&gt;=50,IF(Fran!M32&lt;75,Fran!M32," ")," "))</f>
        <v xml:space="preserve"> </v>
      </c>
      <c r="F58" s="177" t="str">
        <f>IF(ISBLANK(Fran!Q32)," ",IF(Fran!Q32&gt;=50,IF(Fran!Q32&lt;75,Fran!Q32," ")," "))</f>
        <v xml:space="preserve"> </v>
      </c>
      <c r="G58" s="177" t="str">
        <f>IF(ISBLANK(Fran!U32)," ",IF(Fran!U32&gt;=50,IF(Fran!U32&lt;75,Fran!U32," ")," "))</f>
        <v xml:space="preserve"> </v>
      </c>
      <c r="H58" s="177" t="str">
        <f>IF(ISBLANK(Fran!AB32)," ",IF(Fran!AB32&gt;=50,IF(Fran!AB32&lt;75,Fran!AB32," ")," "))</f>
        <v xml:space="preserve"> </v>
      </c>
      <c r="I58" s="177" t="str">
        <f>IF(ISBLANK(Fran!AF32)," ",IF(Fran!AF32&gt;=50,IF(Fran!AF32&lt;75,Fran!AF32," ")," "))</f>
        <v xml:space="preserve"> </v>
      </c>
      <c r="J58" s="177" t="str">
        <f>IF(ISBLANK(Fran!AJ32)," ",IF(Fran!AJ32&gt;=50,IF(Fran!AJ32&lt;75,Fran!AJ32," ")," "))</f>
        <v xml:space="preserve"> </v>
      </c>
      <c r="K58" s="177" t="str">
        <f>IF(ISBLANK(Fran!AN32)," ",IF(Fran!AN32&gt;=50,IF(Fran!AN32&lt;75,Fran!AN32," ")," "))</f>
        <v xml:space="preserve"> </v>
      </c>
      <c r="L58" s="177" t="str">
        <f>IF(ISBLANK(Fran!AR32)," ",IF(Fran!AR32&gt;=50,IF(Fran!AR32&lt;75,Fran!AR32," ")," "))</f>
        <v xml:space="preserve"> </v>
      </c>
      <c r="M58" s="177" t="str">
        <f>IF(ISBLANK(Fran!AY32)," ",IF(Fran!AY32&gt;=50,IF(Fran!AY32&lt;75,Fran!AY32," ")," "))</f>
        <v xml:space="preserve"> </v>
      </c>
      <c r="N58" s="177" t="str">
        <f>IF(ISBLANK(Fran!BC32)," ",IF(Fran!BC32&gt;=50,IF(Fran!BC32&lt;75,Fran!BC32," ")," "))</f>
        <v xml:space="preserve"> </v>
      </c>
      <c r="O58" s="177" t="str">
        <f>IF(ISBLANK(Fran!BG32)," ",IF(Fran!BG32&gt;=50,IF(Fran!BG32&lt;75,Fran!BG32," ")," "))</f>
        <v xml:space="preserve"> </v>
      </c>
      <c r="P58" s="177" t="str">
        <f>IF(ISBLANK(Fran!BK32)," ",IF(Fran!BK32&gt;=50,IF(Fran!BK32&lt;75,Fran!BK32," ")," "))</f>
        <v xml:space="preserve"> </v>
      </c>
      <c r="Q58" s="177" t="str">
        <f>IF(ISBLANK(Fran!BO32)," ",IF(Fran!BO32&gt;=50,IF(Fran!BO32&lt;75,Fran!BO32," ")," "))</f>
        <v xml:space="preserve"> </v>
      </c>
      <c r="R58" s="177" t="str">
        <f>IF(ISBLANK(Fran!BV32)," ",IF(Fran!BV32&gt;=50,IF(Fran!BV32&lt;75,Fran!BV32," ")," "))</f>
        <v xml:space="preserve"> </v>
      </c>
      <c r="S58" s="177" t="str">
        <f>IF(ISBLANK(Fran!BZ32)," ",IF(Fran!BZ32&gt;=50,IF(Fran!BZ32&lt;75,Fran!BZ32," ")," "))</f>
        <v xml:space="preserve"> </v>
      </c>
      <c r="T58" s="177" t="str">
        <f>IF(ISBLANK(Fran!CD32)," ",IF(Fran!CD32&gt;=50,IF(Fran!CD32&lt;75,Fran!CD32," ")," "))</f>
        <v xml:space="preserve"> </v>
      </c>
      <c r="U58" s="177" t="str">
        <f>IF(ISBLANK(Fran!CH32)," ",IF(Fran!CH32&gt;=50,IF(Fran!CH32&lt;75,Fran!CH32," ")," "))</f>
        <v xml:space="preserve"> </v>
      </c>
      <c r="V58" s="177" t="str">
        <f>IF(ISBLANK(Fran!CL32)," ",IF(Fran!CL32&gt;=50,IF(Fran!CL32&lt;75,Fran!CL32," ")," "))</f>
        <v xml:space="preserve"> </v>
      </c>
      <c r="W58" s="177" t="str">
        <f>IF(ISBLANK(Fran!CS32)," ",IF(Fran!CS32&gt;=50,IF(Fran!CS32&lt;75,Fran!CS32," ")," "))</f>
        <v xml:space="preserve"> </v>
      </c>
      <c r="X58" s="177" t="str">
        <f>IF(ISBLANK(Fran!CW32)," ",IF(Fran!CW32&gt;=50,IF(Fran!CW32&lt;75,Fran!CW32," ")," "))</f>
        <v xml:space="preserve"> </v>
      </c>
      <c r="Y58" s="177" t="str">
        <f>IF(ISBLANK(Fran!DA32)," ",IF(Fran!DA32&gt;=50,IF(Fran!DA32&lt;75,Fran!DA32," ")," "))</f>
        <v xml:space="preserve"> </v>
      </c>
      <c r="Z58" s="177" t="str">
        <f>IF(ISBLANK(Fran!DE32)," ",IF(Fran!DE32&gt;=50,IF(Fran!DE32&lt;75,Fran!DE32," ")," "))</f>
        <v xml:space="preserve"> </v>
      </c>
      <c r="AA58" s="177" t="str">
        <f>IF(ISBLANK(Fran!DI32)," ",IF(Fran!DI32&gt;=50,IF(Fran!DI32&lt;75,Fran!DI32," ")," "))</f>
        <v xml:space="preserve"> </v>
      </c>
      <c r="AB58" s="177" t="str">
        <f>IF(ISBLANK(Fran!DP32)," ",IF(Fran!DP32&gt;=50,IF(Fran!DP32&lt;75,Fran!DP32," ")," "))</f>
        <v xml:space="preserve"> </v>
      </c>
      <c r="AC58" s="177" t="str">
        <f>IF(ISBLANK(Fran!DT32)," ",IF(Fran!DT32&gt;=50,IF(Fran!DT32&lt;75,Fran!DT32," ")," "))</f>
        <v xml:space="preserve"> </v>
      </c>
      <c r="AD58" s="177" t="str">
        <f>IF(ISBLANK(Fran!DX32)," ",IF(Fran!DX32&gt;=50,IF(Fran!DX32&lt;75,Fran!DX32," ")," "))</f>
        <v xml:space="preserve"> </v>
      </c>
      <c r="AE58" s="270"/>
      <c r="AF58" s="271"/>
      <c r="AG58" s="177" t="str">
        <f>IF(ISBLANK(Fran!EB32)," ",IF(Fran!EB32&gt;=50,IF(Fran!EB32&lt;75,Fran!EB32," ")," "))</f>
        <v xml:space="preserve"> </v>
      </c>
      <c r="AH58" s="177" t="str">
        <f>IF(ISBLANK(Fran!EF32)," ",IF(Fran!EF32&gt;=50,IF(Fran!EF32&lt;75,Fran!EF32," ")," "))</f>
        <v xml:space="preserve"> </v>
      </c>
      <c r="AI58" s="177" t="str">
        <f>IF(ISBLANK(Fran!EM32)," ",IF(Fran!EM32&gt;=50,IF(Fran!EM32&lt;75,Fran!EM32," ")," "))</f>
        <v xml:space="preserve"> </v>
      </c>
      <c r="AJ58" s="177" t="str">
        <f>IF(ISBLANK(Fran!EQ32)," ",IF(Fran!EQ32&gt;=50,IF(Fran!EQ32&lt;75,Fran!EQ32," ")," "))</f>
        <v xml:space="preserve"> </v>
      </c>
      <c r="AK58" s="177" t="str">
        <f>IF(ISBLANK(Fran!EU32)," ",IF(Fran!EU32&gt;=50,IF(Fran!EU32&lt;75,Fran!EU32," ")," "))</f>
        <v xml:space="preserve"> </v>
      </c>
      <c r="AL58" s="177" t="str">
        <f>IF(ISBLANK(Fran!EY32)," ",IF(Fran!EY32&gt;=50,IF(Fran!EY32&lt;75,Fran!EY32," ")," "))</f>
        <v xml:space="preserve"> </v>
      </c>
      <c r="AM58" s="177" t="str">
        <f>IF(ISBLANK(Fran!FC32)," ",IF(Fran!FC32&gt;=50,IF(Fran!FC32&lt;75,Fran!FC32," ")," "))</f>
        <v xml:space="preserve"> </v>
      </c>
      <c r="AN58" s="177" t="str">
        <f>IF(ISBLANK(Fran!FJ32)," ",IF(Fran!FJ32&gt;=50,IF(Fran!FJ32&lt;75,Fran!FJ32," ")," "))</f>
        <v xml:space="preserve"> </v>
      </c>
      <c r="AO58" s="177" t="str">
        <f>IF(ISBLANK(Fran!FN32)," ",IF(Fran!FN32&gt;=50,IF(Fran!FN32&lt;75,Fran!FN32," ")," "))</f>
        <v xml:space="preserve"> </v>
      </c>
      <c r="AP58" s="177" t="str">
        <f>IF(ISBLANK(Fran!FR32)," ",IF(Fran!FR32&gt;=50,IF(Fran!FR32&lt;75,Fran!FR32," ")," "))</f>
        <v xml:space="preserve"> </v>
      </c>
      <c r="AQ58" s="177" t="str">
        <f>IF(ISBLANK(Fran!FV32)," ",IF(Fran!FV32&gt;=50,IF(Fran!FV32&lt;75,Fran!FV32," ")," "))</f>
        <v xml:space="preserve"> </v>
      </c>
      <c r="AR58" s="177" t="str">
        <f>IF(ISBLANK(Fran!FZ32)," ",IF(Fran!FZ32&gt;=50,IF(Fran!FZ32&lt;75,Fran!FZ32," ")," "))</f>
        <v xml:space="preserve"> </v>
      </c>
      <c r="AS58" s="177" t="str">
        <f>IF(ISBLANK(Fran!GG32)," ",IF(Fran!GG32&gt;=50,IF(Fran!GG32&lt;75,Fran!GG32," ")," "))</f>
        <v xml:space="preserve"> </v>
      </c>
      <c r="AT58" s="177" t="str">
        <f>IF(ISBLANK(Fran!GK32)," ",IF(Fran!GK32&gt;=50,IF(Fran!GK32&lt;75,Fran!GK32," ")," "))</f>
        <v xml:space="preserve"> </v>
      </c>
      <c r="AU58" s="177" t="str">
        <f>IF(ISBLANK(Fran!GO32)," ",IF(Fran!GO32&gt;=50,IF(Fran!GO32&lt;75,Fran!GO32," ")," "))</f>
        <v xml:space="preserve"> </v>
      </c>
      <c r="AV58" s="177" t="str">
        <f>IF(ISBLANK(Fran!GS32)," ",IF(Fran!GS32&gt;=50,IF(Fran!GS32&lt;75,Fran!GS32," ")," "))</f>
        <v xml:space="preserve"> </v>
      </c>
      <c r="AW58" s="177" t="str">
        <f>IF(ISBLANK(Fran!GW32)," ",IF(Fran!GW32&gt;=50,IF(Fran!GW32&lt;75,Fran!GW32," ")," "))</f>
        <v xml:space="preserve"> </v>
      </c>
      <c r="AX58" s="177" t="str">
        <f>IF(ISBLANK(Fran!HD32)," ",IF(Fran!HD32&gt;=50,IF(Fran!HD32&lt;75,Fran!HD32," ")," "))</f>
        <v xml:space="preserve"> </v>
      </c>
      <c r="AY58" s="177" t="str">
        <f>IF(ISBLANK(Fran!HH32)," ",IF(Fran!HH32&gt;=50,IF(Fran!HH32&lt;75,Fran!HH32," ")," "))</f>
        <v xml:space="preserve"> </v>
      </c>
      <c r="AZ58" s="177" t="str">
        <f>IF(ISBLANK(Fran!HL32)," ",IF(Fran!HL32&gt;=50,IF(Fran!HL32&lt;75,Fran!HL32," ")," "))</f>
        <v xml:space="preserve"> </v>
      </c>
      <c r="BA58" s="177" t="str">
        <f>IF(ISBLANK(Fran!HP32)," ",IF(Fran!HP32&gt;=50,IF(Fran!HP32&lt;75,Fran!HP32," ")," "))</f>
        <v xml:space="preserve"> </v>
      </c>
      <c r="BB58" s="177" t="str">
        <f>IF(ISBLANK(Fran!HT32)," ",IF(Fran!HT32&gt;=50,IF(Fran!HT32&lt;75,Fran!HT32," ")," "))</f>
        <v xml:space="preserve"> </v>
      </c>
      <c r="BC58" s="177" t="str">
        <f>IF(ISBLANK(Fran!IA32)," ",IF(Fran!IA32&gt;=50,IF(Fran!IA32&lt;75,Fran!IA32," ")," "))</f>
        <v xml:space="preserve"> </v>
      </c>
      <c r="BD58" s="177" t="str">
        <f>IF(ISBLANK(Fran!IE32)," ",IF(Fran!IE32&gt;=50,IF(Fran!IE32&lt;75,Fran!IE32," ")," "))</f>
        <v xml:space="preserve"> </v>
      </c>
      <c r="BE58" s="177" t="str">
        <f>IF(ISBLANK(Fran!II32)," ",IF(Fran!II32&gt;=50,IF(Fran!II32&lt;75,Fran!II32," ")," "))</f>
        <v xml:space="preserve"> </v>
      </c>
      <c r="BF58" s="177" t="str">
        <f>IF(ISBLANK(Fran!IM32)," ",IF(Fran!IM32&gt;=50,IF(Fran!IM32&lt;75,Fran!IM32," ")," "))</f>
        <v xml:space="preserve"> </v>
      </c>
      <c r="BG58" s="177" t="str">
        <f>IF(ISBLANK(Fran!IQ32)," ",IF(Fran!IQ32&gt;=50,IF(Fran!IQ32&lt;75,Fran!IQ32," ")," "))</f>
        <v xml:space="preserve"> </v>
      </c>
      <c r="BH58" s="177" t="str">
        <f>IF(ISBLANK(Fran!IX32)," ",IF(Fran!IX32&gt;=50,IF(Fran!IX32&lt;75,Fran!IX32," ")," "))</f>
        <v xml:space="preserve"> </v>
      </c>
      <c r="BI58" s="270"/>
      <c r="BJ58" s="271"/>
      <c r="BK58" s="177" t="str">
        <f>IF(ISBLANK(Fran!JB32)," ",IF(Fran!JB32&gt;=50,IF(Fran!JB32&lt;75,Fran!JB32," ")," "))</f>
        <v xml:space="preserve"> </v>
      </c>
      <c r="BL58" s="177" t="str">
        <f>IF(ISBLANK(Fran!JF32)," ",IF(Fran!JF32&gt;=50,IF(Fran!JF32&lt;75,Fran!JF32," ")," "))</f>
        <v xml:space="preserve"> </v>
      </c>
      <c r="BM58" s="177" t="str">
        <f>IF(ISBLANK(Fran!JJ32)," ",IF(Fran!JJ32&gt;=50,IF(Fran!JJ32&lt;75,Fran!JJ32," ")," "))</f>
        <v xml:space="preserve"> </v>
      </c>
      <c r="BN58" s="177" t="str">
        <f>IF(ISBLANK(Fran!JN32)," ",IF(Fran!JN32&gt;=50,IF(Fran!JN32&lt;75,Fran!JN32," ")," "))</f>
        <v xml:space="preserve"> </v>
      </c>
      <c r="BO58" s="177" t="str">
        <f>IF(ISBLANK(Fran!JU32)," ",IF(Fran!JU32&gt;=50,IF(Fran!JU32&lt;75,Fran!JU32," ")," "))</f>
        <v xml:space="preserve"> </v>
      </c>
      <c r="BP58" s="177" t="str">
        <f>IF(ISBLANK(Fran!JY32)," ",IF(Fran!JY32&gt;=50,IF(Fran!JY32&lt;75,Fran!JY32," ")," "))</f>
        <v xml:space="preserve"> </v>
      </c>
      <c r="BQ58" s="177" t="str">
        <f>IF(ISBLANK(Fran!KC32)," ",IF(Fran!KC32&gt;=50,IF(Fran!KC32&lt;75,Fran!KC32," ")," "))</f>
        <v xml:space="preserve"> </v>
      </c>
      <c r="BR58" s="177" t="str">
        <f>IF(ISBLANK(Fran!KG32)," ",IF(Fran!KG32&gt;=50,IF(Fran!KG32&lt;75,Fran!KG32," ")," "))</f>
        <v xml:space="preserve"> </v>
      </c>
      <c r="BS58" s="177" t="str">
        <f>IF(ISBLANK(Fran!KK32)," ",IF(Fran!KK32&gt;=50,IF(Fran!KK32&lt;75,Fran!KK32," ")," "))</f>
        <v xml:space="preserve"> </v>
      </c>
      <c r="BT58" s="177" t="str">
        <f>IF(ISBLANK(Fran!KR32)," ",IF(Fran!KR32&gt;=50,IF(Fran!KR32&lt;75,Fran!KR32," ")," "))</f>
        <v xml:space="preserve"> </v>
      </c>
      <c r="BU58" s="177" t="str">
        <f>IF(ISBLANK(Fran!KV32)," ",IF(Fran!KV32&gt;=50,IF(Fran!KV32&lt;75,Fran!KV32," ")," "))</f>
        <v xml:space="preserve"> </v>
      </c>
      <c r="BV58" s="177" t="str">
        <f>IF(ISBLANK(Fran!KZ32)," ",IF(Fran!KZ32&gt;=50,IF(Fran!KZ32&lt;75,Fran!KZ32," ")," "))</f>
        <v xml:space="preserve"> </v>
      </c>
      <c r="BW58" s="177" t="str">
        <f>IF(ISBLANK(Fran!LD32)," ",IF(Fran!LD32&gt;=50,IF(Fran!LD32&lt;75,Fran!LD32," ")," "))</f>
        <v xml:space="preserve"> </v>
      </c>
      <c r="BX58" s="177" t="str">
        <f>IF(ISBLANK(Fran!LH32)," ",IF(Fran!LH32&gt;=50,IF(Fran!LH32&lt;75,Fran!LH32," ")," "))</f>
        <v xml:space="preserve"> </v>
      </c>
      <c r="BY58" s="177" t="str">
        <f>IF(ISBLANK(Fran!LO32)," ",IF(Fran!LO32&gt;=50,IF(Fran!LO32&lt;75,Fran!LO32," ")," "))</f>
        <v xml:space="preserve"> </v>
      </c>
    </row>
    <row r="59" spans="1:77" ht="20.100000000000001" hidden="1" customHeight="1" thickBot="1">
      <c r="A59" s="272"/>
      <c r="B59" s="273"/>
      <c r="C59" s="179" t="str">
        <f>IF(ISBLANK(Fran!E32)," ",IF(Fran!E32&lt;50,Fran!E32," "))</f>
        <v xml:space="preserve"> </v>
      </c>
      <c r="D59" s="179" t="str">
        <f>IF(ISBLANK(Fran!I32)," ",IF(Fran!I32&lt;50,Fran!I32," "))</f>
        <v xml:space="preserve"> </v>
      </c>
      <c r="E59" s="179" t="str">
        <f>IF(ISBLANK(Fran!M32)," ",IF(Fran!M32&lt;50,Fran!M32," "))</f>
        <v xml:space="preserve"> </v>
      </c>
      <c r="F59" s="179" t="str">
        <f>IF(ISBLANK(Fran!Q32)," ",IF(Fran!Q32&lt;50,Fran!Q32," "))</f>
        <v xml:space="preserve"> </v>
      </c>
      <c r="G59" s="179" t="str">
        <f>IF(ISBLANK(Fran!U32)," ",IF(Fran!U32&lt;50,Fran!U32," "))</f>
        <v xml:space="preserve"> </v>
      </c>
      <c r="H59" s="179" t="str">
        <f>IF(ISBLANK(Fran!AB32)," ",IF(Fran!AB32&lt;50,Fran!AB32," "))</f>
        <v xml:space="preserve"> </v>
      </c>
      <c r="I59" s="179" t="str">
        <f>IF(ISBLANK(Fran!AF32)," ",IF(Fran!AF32&lt;50,Fran!AF32," "))</f>
        <v xml:space="preserve"> </v>
      </c>
      <c r="J59" s="179" t="str">
        <f>IF(ISBLANK(Fran!AJ32)," ",IF(Fran!AJ32&lt;50,Fran!AJ32," "))</f>
        <v xml:space="preserve"> </v>
      </c>
      <c r="K59" s="179" t="str">
        <f>IF(ISBLANK(Fran!AN32)," ",IF(Fran!AN32&lt;50,Fran!AN32," "))</f>
        <v xml:space="preserve"> </v>
      </c>
      <c r="L59" s="179" t="str">
        <f>IF(ISBLANK(Fran!AR32)," ",IF(Fran!AR32&lt;50,Fran!AR32," "))</f>
        <v xml:space="preserve"> </v>
      </c>
      <c r="M59" s="179" t="str">
        <f>IF(ISBLANK(Fran!AY32)," ",IF(Fran!AY32&lt;50,Fran!AY32," "))</f>
        <v xml:space="preserve"> </v>
      </c>
      <c r="N59" s="179" t="str">
        <f>IF(ISBLANK(Fran!BC32)," ",IF(Fran!BC32&lt;50,Fran!BC32," "))</f>
        <v xml:space="preserve"> </v>
      </c>
      <c r="O59" s="179" t="str">
        <f>IF(ISBLANK(Fran!BG32)," ",IF(Fran!BG32&lt;50,Fran!BG32," "))</f>
        <v xml:space="preserve"> </v>
      </c>
      <c r="P59" s="179" t="str">
        <f>IF(ISBLANK(Fran!BK32)," ",IF(Fran!BK32&lt;50,Fran!BK32," "))</f>
        <v xml:space="preserve"> </v>
      </c>
      <c r="Q59" s="179" t="str">
        <f>IF(ISBLANK(Fran!BO32)," ",IF(Fran!BO32&lt;50,Fran!BO32," "))</f>
        <v xml:space="preserve"> </v>
      </c>
      <c r="R59" s="179" t="str">
        <f>IF(ISBLANK(Fran!BV32)," ",IF(Fran!BV32&lt;50,Fran!BV32," "))</f>
        <v xml:space="preserve"> </v>
      </c>
      <c r="S59" s="179" t="str">
        <f>IF(ISBLANK(Fran!BZ32)," ",IF(Fran!BZ32&lt;50,Fran!BZ32," "))</f>
        <v xml:space="preserve"> </v>
      </c>
      <c r="T59" s="179" t="str">
        <f>IF(ISBLANK(Fran!CD32)," ",IF(Fran!CD32&lt;50,Fran!CD32," "))</f>
        <v xml:space="preserve"> </v>
      </c>
      <c r="U59" s="179" t="str">
        <f>IF(ISBLANK(Fran!CH32)," ",IF(Fran!CH32&lt;50,Fran!CH32," "))</f>
        <v xml:space="preserve"> </v>
      </c>
      <c r="V59" s="179" t="str">
        <f>IF(ISBLANK(Fran!CL32)," ",IF(Fran!CL32&lt;50,Fran!CL32," "))</f>
        <v xml:space="preserve"> </v>
      </c>
      <c r="W59" s="179" t="str">
        <f>IF(ISBLANK(Fran!CS32)," ",IF(Fran!CS32&lt;50,Fran!CS32," "))</f>
        <v xml:space="preserve"> </v>
      </c>
      <c r="X59" s="179" t="str">
        <f>IF(ISBLANK(Fran!CW32)," ",IF(Fran!CW32&lt;50,Fran!CW32," "))</f>
        <v xml:space="preserve"> </v>
      </c>
      <c r="Y59" s="179" t="str">
        <f>IF(ISBLANK(Fran!DA32)," ",IF(Fran!DA32&lt;50,Fran!DA32," "))</f>
        <v xml:space="preserve"> </v>
      </c>
      <c r="Z59" s="179" t="str">
        <f>IF(ISBLANK(Fran!DE32)," ",IF(Fran!DE32&lt;50,Fran!DE32," "))</f>
        <v xml:space="preserve"> </v>
      </c>
      <c r="AA59" s="179" t="str">
        <f>IF(ISBLANK(Fran!DI32)," ",IF(Fran!DI32&lt;50,Fran!DI32," "))</f>
        <v xml:space="preserve"> </v>
      </c>
      <c r="AB59" s="179" t="str">
        <f>IF(ISBLANK(Fran!DP32)," ",IF(Fran!DP32&lt;50,Fran!DP32," "))</f>
        <v xml:space="preserve"> </v>
      </c>
      <c r="AC59" s="179" t="str">
        <f>IF(ISBLANK(Fran!DT32)," ",IF(Fran!DT32&lt;50,Fran!DT32," "))</f>
        <v xml:space="preserve"> </v>
      </c>
      <c r="AD59" s="179" t="str">
        <f>IF(ISBLANK(Fran!DX32)," ",IF(Fran!DX32&lt;50,Fran!DX32," "))</f>
        <v xml:space="preserve"> </v>
      </c>
      <c r="AE59" s="272"/>
      <c r="AF59" s="273"/>
      <c r="AG59" s="179" t="str">
        <f>IF(ISBLANK(Fran!EB32)," ",IF(Fran!EB32&lt;50,Fran!EB32," "))</f>
        <v xml:space="preserve"> </v>
      </c>
      <c r="AH59" s="179" t="str">
        <f>IF(ISBLANK(Fran!EF32)," ",IF(Fran!EF32&lt;50,Fran!EF32," "))</f>
        <v xml:space="preserve"> </v>
      </c>
      <c r="AI59" s="179" t="str">
        <f>IF(ISBLANK(Fran!EM32)," ",IF(Fran!EM32&lt;50,Fran!EM32," "))</f>
        <v xml:space="preserve"> </v>
      </c>
      <c r="AJ59" s="179" t="str">
        <f>IF(ISBLANK(Fran!EQ32)," ",IF(Fran!EQ32&lt;50,Fran!EQ32," "))</f>
        <v xml:space="preserve"> </v>
      </c>
      <c r="AK59" s="179" t="str">
        <f>IF(ISBLANK(Fran!EU32)," ",IF(Fran!EU32&lt;50,Fran!EU32," "))</f>
        <v xml:space="preserve"> </v>
      </c>
      <c r="AL59" s="179" t="str">
        <f>IF(ISBLANK(Fran!EY32)," ",IF(Fran!EY32&lt;50,Fran!EY32," "))</f>
        <v xml:space="preserve"> </v>
      </c>
      <c r="AM59" s="179" t="str">
        <f>IF(ISBLANK(Fran!FC32)," ",IF(Fran!FC32&lt;50,Fran!FC32," "))</f>
        <v xml:space="preserve"> </v>
      </c>
      <c r="AN59" s="179" t="str">
        <f>IF(ISBLANK(Fran!FJ32)," ",IF(Fran!FJ32&lt;50,Fran!FJ32," "))</f>
        <v xml:space="preserve"> </v>
      </c>
      <c r="AO59" s="179" t="str">
        <f>IF(ISBLANK(Fran!FN32)," ",IF(Fran!FN32&lt;50,Fran!FN32," "))</f>
        <v xml:space="preserve"> </v>
      </c>
      <c r="AP59" s="179" t="str">
        <f>IF(ISBLANK(Fran!FR32)," ",IF(Fran!FR32&lt;50,Fran!FR32," "))</f>
        <v xml:space="preserve"> </v>
      </c>
      <c r="AQ59" s="179" t="str">
        <f>IF(ISBLANK(Fran!FV32)," ",IF(Fran!FV32&lt;50,Fran!FV32," "))</f>
        <v xml:space="preserve"> </v>
      </c>
      <c r="AR59" s="179" t="str">
        <f>IF(ISBLANK(Fran!FZ32)," ",IF(Fran!FZ32&lt;50,Fran!FZ32," "))</f>
        <v xml:space="preserve"> </v>
      </c>
      <c r="AS59" s="179" t="str">
        <f>IF(ISBLANK(Fran!GG32)," ",IF(Fran!GG32&lt;50,Fran!GG32," "))</f>
        <v xml:space="preserve"> </v>
      </c>
      <c r="AT59" s="179" t="str">
        <f>IF(ISBLANK(Fran!GK32)," ",IF(Fran!GK32&lt;50,Fran!GK32," "))</f>
        <v xml:space="preserve"> </v>
      </c>
      <c r="AU59" s="179" t="str">
        <f>IF(ISBLANK(Fran!GO32)," ",IF(Fran!GO32&lt;50,Fran!GO32," "))</f>
        <v xml:space="preserve"> </v>
      </c>
      <c r="AV59" s="179" t="str">
        <f>IF(ISBLANK(Fran!GS32)," ",IF(Fran!GS32&lt;50,Fran!GS32," "))</f>
        <v xml:space="preserve"> </v>
      </c>
      <c r="AW59" s="179" t="str">
        <f>IF(ISBLANK(Fran!GW32)," ",IF(Fran!GW32&lt;50,Fran!GW32," "))</f>
        <v xml:space="preserve"> </v>
      </c>
      <c r="AX59" s="179" t="str">
        <f>IF(ISBLANK(Fran!HD32)," ",IF(Fran!HD32&lt;50,Fran!HD32," "))</f>
        <v xml:space="preserve"> </v>
      </c>
      <c r="AY59" s="179" t="str">
        <f>IF(ISBLANK(Fran!HH32)," ",IF(Fran!HH32&lt;50,Fran!HH32," "))</f>
        <v xml:space="preserve"> </v>
      </c>
      <c r="AZ59" s="179" t="str">
        <f>IF(ISBLANK(Fran!HL32)," ",IF(Fran!HL32&lt;50,Fran!HL32," "))</f>
        <v xml:space="preserve"> </v>
      </c>
      <c r="BA59" s="179" t="str">
        <f>IF(ISBLANK(Fran!HP32)," ",IF(Fran!HP32&lt;50,Fran!HP32," "))</f>
        <v xml:space="preserve"> </v>
      </c>
      <c r="BB59" s="179" t="str">
        <f>IF(ISBLANK(Fran!HT32)," ",IF(Fran!HT32&lt;50,Fran!HT32," "))</f>
        <v xml:space="preserve"> </v>
      </c>
      <c r="BC59" s="179" t="str">
        <f>IF(ISBLANK(Fran!IA32)," ",IF(Fran!IA32&lt;50,Fran!IA32," "))</f>
        <v xml:space="preserve"> </v>
      </c>
      <c r="BD59" s="179" t="str">
        <f>IF(ISBLANK(Fran!IE32)," ",IF(Fran!IE32&lt;50,Fran!IE32," "))</f>
        <v xml:space="preserve"> </v>
      </c>
      <c r="BE59" s="179" t="str">
        <f>IF(ISBLANK(Fran!II32)," ",IF(Fran!II32&lt;50,Fran!II32," "))</f>
        <v xml:space="preserve"> </v>
      </c>
      <c r="BF59" s="179" t="str">
        <f>IF(ISBLANK(Fran!IM32)," ",IF(Fran!IM32&lt;50,Fran!IM32," "))</f>
        <v xml:space="preserve"> </v>
      </c>
      <c r="BG59" s="179" t="str">
        <f>IF(ISBLANK(Fran!IQ32)," ",IF(Fran!IQ32&lt;50,Fran!IQ32," "))</f>
        <v xml:space="preserve"> </v>
      </c>
      <c r="BH59" s="179" t="str">
        <f>IF(ISBLANK(Fran!IX32)," ",IF(Fran!IX32&lt;50,Fran!IX32," "))</f>
        <v xml:space="preserve"> </v>
      </c>
      <c r="BI59" s="272"/>
      <c r="BJ59" s="273"/>
      <c r="BK59" s="179" t="str">
        <f>IF(ISBLANK(Fran!JB32)," ",IF(Fran!JB32&lt;50,Fran!JB32," "))</f>
        <v xml:space="preserve"> </v>
      </c>
      <c r="BL59" s="179" t="str">
        <f>IF(ISBLANK(Fran!JF32)," ",IF(Fran!JF32&lt;50,Fran!JF32," "))</f>
        <v xml:space="preserve"> </v>
      </c>
      <c r="BM59" s="179" t="str">
        <f>IF(ISBLANK(Fran!JJ32)," ",IF(Fran!JJ32&lt;50,Fran!JJ32," "))</f>
        <v xml:space="preserve"> </v>
      </c>
      <c r="BN59" s="179" t="str">
        <f>IF(ISBLANK(Fran!JN32)," ",IF(Fran!JN32&lt;50,Fran!JN32," "))</f>
        <v xml:space="preserve"> </v>
      </c>
      <c r="BO59" s="179" t="str">
        <f>IF(ISBLANK(Fran!JU32)," ",IF(Fran!JU32&lt;50,Fran!JU32," "))</f>
        <v xml:space="preserve"> </v>
      </c>
      <c r="BP59" s="179" t="str">
        <f>IF(ISBLANK(Fran!JY32)," ",IF(Fran!JY32&lt;50,Fran!JY32," "))</f>
        <v xml:space="preserve"> </v>
      </c>
      <c r="BQ59" s="179" t="str">
        <f>IF(ISBLANK(Fran!KC32)," ",IF(Fran!KC32&lt;50,Fran!KC32," "))</f>
        <v xml:space="preserve"> </v>
      </c>
      <c r="BR59" s="179" t="str">
        <f>IF(ISBLANK(Fran!KG32)," ",IF(Fran!KG32&lt;50,Fran!KG32," "))</f>
        <v xml:space="preserve"> </v>
      </c>
      <c r="BS59" s="179" t="str">
        <f>IF(ISBLANK(Fran!KK32)," ",IF(Fran!KK32&lt;50,Fran!KK32," "))</f>
        <v xml:space="preserve"> </v>
      </c>
      <c r="BT59" s="179" t="str">
        <f>IF(ISBLANK(Fran!KR32)," ",IF(Fran!KR32&lt;50,Fran!KR32," "))</f>
        <v xml:space="preserve"> </v>
      </c>
      <c r="BU59" s="179" t="str">
        <f>IF(ISBLANK(Fran!KV32)," ",IF(Fran!KV32&lt;50,Fran!KV32," "))</f>
        <v xml:space="preserve"> </v>
      </c>
      <c r="BV59" s="179" t="str">
        <f>IF(ISBLANK(Fran!KZ32)," ",IF(Fran!KZ32&lt;50,Fran!KZ32," "))</f>
        <v xml:space="preserve"> </v>
      </c>
      <c r="BW59" s="179" t="str">
        <f>IF(ISBLANK(Fran!LD32)," ",IF(Fran!LD32&lt;50,Fran!LD32," "))</f>
        <v xml:space="preserve"> </v>
      </c>
      <c r="BX59" s="179" t="str">
        <f>IF(ISBLANK(Fran!LH32)," ",IF(Fran!LH32&lt;50,Fran!LH32," "))</f>
        <v xml:space="preserve"> </v>
      </c>
      <c r="BY59" s="179" t="str">
        <f>IF(ISBLANK(Fran!LO32)," ",IF(Fran!LO32&lt;50,Fran!LO32," "))</f>
        <v xml:space="preserve"> </v>
      </c>
    </row>
    <row r="60" spans="1:77" ht="20.100000000000001" hidden="1" customHeight="1">
      <c r="A60" s="268" t="str">
        <f>LEFT(Fran!$A31,1)&amp;LEFT(Fran!$B31,1)</f>
        <v/>
      </c>
      <c r="B60" s="269"/>
      <c r="C60" s="175" t="str">
        <f>IF(ISBLANK(Fran!E31)," ",IF(Fran!E31&gt;=75,Fran!E31," "))</f>
        <v/>
      </c>
      <c r="D60" s="175" t="str">
        <f>IF(ISBLANK(Fran!I31)," ",IF(Fran!I31&gt;=75,Fran!I31," "))</f>
        <v/>
      </c>
      <c r="E60" s="175" t="str">
        <f>IF(ISBLANK(Fran!M31)," ",IF(Fran!M31&gt;=75,Fran!M31," "))</f>
        <v/>
      </c>
      <c r="F60" s="175" t="str">
        <f>IF(ISBLANK(Fran!Q31)," ",IF(Fran!Q31&gt;=75,Fran!Q31," "))</f>
        <v/>
      </c>
      <c r="G60" s="175" t="str">
        <f>IF(ISBLANK(Fran!U31)," ",IF(Fran!U31&gt;=75,Fran!U31," "))</f>
        <v/>
      </c>
      <c r="H60" s="175" t="str">
        <f>IF(ISBLANK(Fran!AB31)," ",IF(Fran!AB31&gt;=75,Fran!AB31," "))</f>
        <v/>
      </c>
      <c r="I60" s="175" t="str">
        <f>IF(ISBLANK(Fran!AF31)," ",IF(Fran!AF31&gt;=75,Fran!AF31," "))</f>
        <v/>
      </c>
      <c r="J60" s="175" t="str">
        <f>IF(ISBLANK(Fran!AJ31)," ",IF(Fran!AJ31&gt;=75,Fran!AJ31," "))</f>
        <v/>
      </c>
      <c r="K60" s="175" t="str">
        <f>IF(ISBLANK(Fran!AN31)," ",IF(Fran!AN31&gt;=75,Fran!AN31," "))</f>
        <v/>
      </c>
      <c r="L60" s="175" t="str">
        <f>IF(ISBLANK(Fran!AR31)," ",IF(Fran!AR31&gt;=75,Fran!AR31," "))</f>
        <v/>
      </c>
      <c r="M60" s="175" t="str">
        <f>IF(ISBLANK(Fran!AY31)," ",IF(Fran!AY31&gt;=75,Fran!AY31," "))</f>
        <v/>
      </c>
      <c r="N60" s="175" t="str">
        <f>IF(ISBLANK(Fran!BC31)," ",IF(Fran!BC31&gt;=75,Fran!BC31," "))</f>
        <v/>
      </c>
      <c r="O60" s="175" t="str">
        <f>IF(ISBLANK(Fran!BG31)," ",IF(Fran!BG31&gt;=75,Fran!BG31," "))</f>
        <v/>
      </c>
      <c r="P60" s="175" t="str">
        <f>IF(ISBLANK(Fran!BK31)," ",IF(Fran!BK31&gt;=75,Fran!BK31," "))</f>
        <v/>
      </c>
      <c r="Q60" s="175" t="str">
        <f>IF(ISBLANK(Fran!BO31)," ",IF(Fran!BO31&gt;=75,Fran!BO31," "))</f>
        <v/>
      </c>
      <c r="R60" s="175" t="str">
        <f>IF(ISBLANK(Fran!BV31)," ",IF(Fran!BV31&gt;=75,Fran!BV31," "))</f>
        <v/>
      </c>
      <c r="S60" s="175" t="str">
        <f>IF(ISBLANK(Fran!BZ31)," ",IF(Fran!BZ31&gt;=75,Fran!BZ31," "))</f>
        <v/>
      </c>
      <c r="T60" s="175" t="str">
        <f>IF(ISBLANK(Fran!CD31)," ",IF(Fran!CD31&gt;=75,Fran!CD31," "))</f>
        <v/>
      </c>
      <c r="U60" s="175" t="str">
        <f>IF(ISBLANK(Fran!CH31)," ",IF(Fran!CH31&gt;=75,Fran!CH31," "))</f>
        <v/>
      </c>
      <c r="V60" s="175" t="str">
        <f>IF(ISBLANK(Fran!CL31)," ",IF(Fran!CL31&gt;=75,Fran!CL31," "))</f>
        <v/>
      </c>
      <c r="W60" s="175" t="str">
        <f>IF(ISBLANK(Fran!CS31)," ",IF(Fran!CS31&gt;=75,Fran!CS31," "))</f>
        <v/>
      </c>
      <c r="X60" s="175" t="str">
        <f>IF(ISBLANK(Fran!CW31)," ",IF(Fran!CW31&gt;=75,Fran!CW31," "))</f>
        <v/>
      </c>
      <c r="Y60" s="175" t="str">
        <f>IF(ISBLANK(Fran!DA31)," ",IF(Fran!DA31&gt;=75,Fran!DA31," "))</f>
        <v/>
      </c>
      <c r="Z60" s="175" t="str">
        <f>IF(ISBLANK(Fran!DE31)," ",IF(Fran!DE31&gt;=75,Fran!DE31," "))</f>
        <v/>
      </c>
      <c r="AA60" s="175" t="str">
        <f>IF(ISBLANK(Fran!DI31)," ",IF(Fran!DI31&gt;=75,Fran!DI31," "))</f>
        <v/>
      </c>
      <c r="AB60" s="175" t="str">
        <f>IF(ISBLANK(Fran!DP31)," ",IF(Fran!DP31&gt;=75,Fran!DP31," "))</f>
        <v/>
      </c>
      <c r="AC60" s="175" t="str">
        <f>IF(ISBLANK(Fran!DT31)," ",IF(Fran!DT31&gt;=75,Fran!DT31," "))</f>
        <v/>
      </c>
      <c r="AD60" s="175" t="str">
        <f>IF(ISBLANK(Fran!DX31)," ",IF(Fran!DX31&gt;=75,Fran!DX31," "))</f>
        <v/>
      </c>
      <c r="AE60" s="268" t="str">
        <f>LEFT(Fran!$A31,1)&amp;LEFT(Fran!$B31,1)</f>
        <v/>
      </c>
      <c r="AF60" s="269"/>
      <c r="AG60" s="175" t="str">
        <f>IF(ISBLANK(Fran!EB31)," ",IF(Fran!EB31&gt;=75,Fran!EB31," "))</f>
        <v/>
      </c>
      <c r="AH60" s="175" t="str">
        <f>IF(ISBLANK(Fran!EF31)," ",IF(Fran!EF31&gt;=75,Fran!EF31," "))</f>
        <v/>
      </c>
      <c r="AI60" s="175" t="str">
        <f>IF(ISBLANK(Fran!EM31)," ",IF(Fran!EM31&gt;=75,Fran!EM31," "))</f>
        <v/>
      </c>
      <c r="AJ60" s="175" t="str">
        <f>IF(ISBLANK(Fran!EQ31)," ",IF(Fran!EQ31&gt;=75,Fran!EQ31," "))</f>
        <v/>
      </c>
      <c r="AK60" s="175" t="str">
        <f>IF(ISBLANK(Fran!EU31)," ",IF(Fran!EU31&gt;=75,Fran!EU31," "))</f>
        <v/>
      </c>
      <c r="AL60" s="175" t="str">
        <f>IF(ISBLANK(Fran!EY31)," ",IF(Fran!EY31&gt;=75,Fran!EY31," "))</f>
        <v/>
      </c>
      <c r="AM60" s="175" t="str">
        <f>IF(ISBLANK(Fran!FC31)," ",IF(Fran!FC31&gt;=75,Fran!FC31," "))</f>
        <v/>
      </c>
      <c r="AN60" s="175" t="str">
        <f>IF(ISBLANK(Fran!FJ31)," ",IF(Fran!FJ31&gt;=75,Fran!FJ31," "))</f>
        <v/>
      </c>
      <c r="AO60" s="175" t="str">
        <f>IF(ISBLANK(Fran!FN31)," ",IF(Fran!FN31&gt;=75,Fran!FN31," "))</f>
        <v/>
      </c>
      <c r="AP60" s="175" t="str">
        <f>IF(ISBLANK(Fran!FR31)," ",IF(Fran!FR31&gt;=75,Fran!FR31," "))</f>
        <v/>
      </c>
      <c r="AQ60" s="175" t="str">
        <f>IF(ISBLANK(Fran!FV31)," ",IF(Fran!FV31&gt;=75,Fran!FV31," "))</f>
        <v/>
      </c>
      <c r="AR60" s="175" t="str">
        <f>IF(ISBLANK(Fran!FZ31)," ",IF(Fran!FZ31&gt;=75,Fran!FZ31," "))</f>
        <v/>
      </c>
      <c r="AS60" s="175" t="str">
        <f>IF(ISBLANK(Fran!GG31)," ",IF(Fran!GG31&gt;=75,Fran!GG31," "))</f>
        <v/>
      </c>
      <c r="AT60" s="175" t="str">
        <f>IF(ISBLANK(Fran!GK31)," ",IF(Fran!GK31&gt;=75,Fran!GK31," "))</f>
        <v/>
      </c>
      <c r="AU60" s="175" t="str">
        <f>IF(ISBLANK(Fran!GO31)," ",IF(Fran!GO31&gt;=75,Fran!GO31," "))</f>
        <v/>
      </c>
      <c r="AV60" s="175" t="str">
        <f>IF(ISBLANK(Fran!GS31)," ",IF(Fran!GS31&gt;=75,Fran!GS31," "))</f>
        <v/>
      </c>
      <c r="AW60" s="175" t="str">
        <f>IF(ISBLANK(Fran!GW31)," ",IF(Fran!GW31&gt;=75,Fran!GW31," "))</f>
        <v/>
      </c>
      <c r="AX60" s="175" t="str">
        <f>IF(ISBLANK(Fran!HD31)," ",IF(Fran!HD31&gt;=75,Fran!HD31," "))</f>
        <v/>
      </c>
      <c r="AY60" s="175" t="str">
        <f>IF(ISBLANK(Fran!HH31)," ",IF(Fran!HH31&gt;=75,Fran!HH31," "))</f>
        <v/>
      </c>
      <c r="AZ60" s="175" t="str">
        <f>IF(ISBLANK(Fran!HL31)," ",IF(Fran!HL31&gt;=75,Fran!HL31," "))</f>
        <v/>
      </c>
      <c r="BA60" s="175" t="str">
        <f>IF(ISBLANK(Fran!HP31)," ",IF(Fran!HP31&gt;=75,Fran!HP31," "))</f>
        <v/>
      </c>
      <c r="BB60" s="175" t="str">
        <f>IF(ISBLANK(Fran!HT31)," ",IF(Fran!HT31&gt;=75,Fran!HT31," "))</f>
        <v/>
      </c>
      <c r="BC60" s="175" t="str">
        <f>IF(ISBLANK(Fran!IA31)," ",IF(Fran!IA31&gt;=75,Fran!IA31," "))</f>
        <v/>
      </c>
      <c r="BD60" s="175" t="str">
        <f>IF(ISBLANK(Fran!IE31)," ",IF(Fran!IE31&gt;=75,Fran!IE31," "))</f>
        <v/>
      </c>
      <c r="BE60" s="175" t="str">
        <f>IF(ISBLANK(Fran!II31)," ",IF(Fran!II31&gt;=75,Fran!II31," "))</f>
        <v/>
      </c>
      <c r="BF60" s="175" t="str">
        <f>IF(ISBLANK(Fran!IM31)," ",IF(Fran!IM31&gt;=75,Fran!IM31," "))</f>
        <v/>
      </c>
      <c r="BG60" s="175" t="str">
        <f>IF(ISBLANK(Fran!IQ31)," ",IF(Fran!IQ31&gt;=75,Fran!IQ31," "))</f>
        <v/>
      </c>
      <c r="BH60" s="175" t="str">
        <f>IF(ISBLANK(Fran!IX31)," ",IF(Fran!IX31&gt;=75,Fran!IX31," "))</f>
        <v/>
      </c>
      <c r="BI60" s="268" t="str">
        <f>LEFT(Fran!$A31,1)&amp;LEFT(Fran!$B31,1)</f>
        <v/>
      </c>
      <c r="BJ60" s="269"/>
      <c r="BK60" s="175" t="str">
        <f>IF(ISBLANK(Fran!JB31)," ",IF(Fran!JB31&gt;=75,Fran!JB31," "))</f>
        <v/>
      </c>
      <c r="BL60" s="175" t="str">
        <f>IF(ISBLANK(Fran!JF31)," ",IF(Fran!JF31&gt;=75,Fran!JF31," "))</f>
        <v/>
      </c>
      <c r="BM60" s="175" t="str">
        <f>IF(ISBLANK(Fran!JJ31)," ",IF(Fran!JJ31&gt;=75,Fran!JJ31," "))</f>
        <v/>
      </c>
      <c r="BN60" s="175" t="str">
        <f>IF(ISBLANK(Fran!JN31)," ",IF(Fran!JN31&gt;=75,Fran!JN31," "))</f>
        <v/>
      </c>
      <c r="BO60" s="175" t="str">
        <f>IF(ISBLANK(Fran!JU31)," ",IF(Fran!JU31&gt;=75,Fran!JU31," "))</f>
        <v/>
      </c>
      <c r="BP60" s="175" t="str">
        <f>IF(ISBLANK(Fran!JY31)," ",IF(Fran!JY31&gt;=75,Fran!JY31," "))</f>
        <v/>
      </c>
      <c r="BQ60" s="175" t="str">
        <f>IF(ISBLANK(Fran!KC31)," ",IF(Fran!KC31&gt;=75,Fran!KC31," "))</f>
        <v/>
      </c>
      <c r="BR60" s="175" t="str">
        <f>IF(ISBLANK(Fran!KG31)," ",IF(Fran!KG31&gt;=75,Fran!KG31," "))</f>
        <v/>
      </c>
      <c r="BS60" s="175" t="str">
        <f>IF(ISBLANK(Fran!KK31)," ",IF(Fran!KK31&gt;=75,Fran!KK31," "))</f>
        <v/>
      </c>
      <c r="BT60" s="175" t="str">
        <f>IF(ISBLANK(Fran!KR31)," ",IF(Fran!KR31&gt;=75,Fran!KR31," "))</f>
        <v/>
      </c>
      <c r="BU60" s="175" t="str">
        <f>IF(ISBLANK(Fran!KV31)," ",IF(Fran!KV31&gt;=75,Fran!KV31," "))</f>
        <v/>
      </c>
      <c r="BV60" s="175" t="str">
        <f>IF(ISBLANK(Fran!KZ31)," ",IF(Fran!KZ31&gt;=75,Fran!KZ31," "))</f>
        <v/>
      </c>
      <c r="BW60" s="175" t="str">
        <f>IF(ISBLANK(Fran!LD31)," ",IF(Fran!LD31&gt;=75,Fran!LD31," "))</f>
        <v/>
      </c>
      <c r="BX60" s="175" t="str">
        <f>IF(ISBLANK(Fran!LH31)," ",IF(Fran!LH31&gt;=75,Fran!LH31," "))</f>
        <v/>
      </c>
      <c r="BY60" s="175" t="str">
        <f>IF(ISBLANK(Fran!LO31)," ",IF(Fran!LO31&gt;=75,Fran!LO31," "))</f>
        <v/>
      </c>
    </row>
    <row r="61" spans="1:77" ht="20.100000000000001" hidden="1" customHeight="1">
      <c r="A61" s="270"/>
      <c r="B61" s="271"/>
      <c r="C61" s="177" t="str">
        <f>IF(ISBLANK(Fran!E31)," ",IF(Fran!E31&gt;=50,IF(Fran!E31&lt;75,Fran!E31," ")," "))</f>
        <v xml:space="preserve"> </v>
      </c>
      <c r="D61" s="177" t="str">
        <f>IF(ISBLANK(Fran!I31)," ",IF(Fran!I31&gt;=50,IF(Fran!I31&lt;75,Fran!I31," ")," "))</f>
        <v xml:space="preserve"> </v>
      </c>
      <c r="E61" s="177" t="str">
        <f>IF(ISBLANK(Fran!M31)," ",IF(Fran!M31&gt;=50,IF(Fran!M31&lt;75,Fran!M31," ")," "))</f>
        <v xml:space="preserve"> </v>
      </c>
      <c r="F61" s="177" t="str">
        <f>IF(ISBLANK(Fran!Q31)," ",IF(Fran!Q31&gt;=50,IF(Fran!Q31&lt;75,Fran!Q31," ")," "))</f>
        <v xml:space="preserve"> </v>
      </c>
      <c r="G61" s="177" t="str">
        <f>IF(ISBLANK(Fran!U31)," ",IF(Fran!U31&gt;=50,IF(Fran!U31&lt;75,Fran!U31," ")," "))</f>
        <v xml:space="preserve"> </v>
      </c>
      <c r="H61" s="177" t="str">
        <f>IF(ISBLANK(Fran!AB31)," ",IF(Fran!AB31&gt;=50,IF(Fran!AB31&lt;75,Fran!AB31," ")," "))</f>
        <v xml:space="preserve"> </v>
      </c>
      <c r="I61" s="177" t="str">
        <f>IF(ISBLANK(Fran!AF31)," ",IF(Fran!AF31&gt;=50,IF(Fran!AF31&lt;75,Fran!AF31," ")," "))</f>
        <v xml:space="preserve"> </v>
      </c>
      <c r="J61" s="177" t="str">
        <f>IF(ISBLANK(Fran!AJ31)," ",IF(Fran!AJ31&gt;=50,IF(Fran!AJ31&lt;75,Fran!AJ31," ")," "))</f>
        <v xml:space="preserve"> </v>
      </c>
      <c r="K61" s="177" t="str">
        <f>IF(ISBLANK(Fran!AN31)," ",IF(Fran!AN31&gt;=50,IF(Fran!AN31&lt;75,Fran!AN31," ")," "))</f>
        <v xml:space="preserve"> </v>
      </c>
      <c r="L61" s="177" t="str">
        <f>IF(ISBLANK(Fran!AR31)," ",IF(Fran!AR31&gt;=50,IF(Fran!AR31&lt;75,Fran!AR31," ")," "))</f>
        <v xml:space="preserve"> </v>
      </c>
      <c r="M61" s="177" t="str">
        <f>IF(ISBLANK(Fran!AY31)," ",IF(Fran!AY31&gt;=50,IF(Fran!AY31&lt;75,Fran!AY31," ")," "))</f>
        <v xml:space="preserve"> </v>
      </c>
      <c r="N61" s="177" t="str">
        <f>IF(ISBLANK(Fran!BC31)," ",IF(Fran!BC31&gt;=50,IF(Fran!BC31&lt;75,Fran!BC31," ")," "))</f>
        <v xml:space="preserve"> </v>
      </c>
      <c r="O61" s="177" t="str">
        <f>IF(ISBLANK(Fran!BG31)," ",IF(Fran!BG31&gt;=50,IF(Fran!BG31&lt;75,Fran!BG31," ")," "))</f>
        <v xml:space="preserve"> </v>
      </c>
      <c r="P61" s="177" t="str">
        <f>IF(ISBLANK(Fran!BK31)," ",IF(Fran!BK31&gt;=50,IF(Fran!BK31&lt;75,Fran!BK31," ")," "))</f>
        <v xml:space="preserve"> </v>
      </c>
      <c r="Q61" s="177" t="str">
        <f>IF(ISBLANK(Fran!BO31)," ",IF(Fran!BO31&gt;=50,IF(Fran!BO31&lt;75,Fran!BO31," ")," "))</f>
        <v xml:space="preserve"> </v>
      </c>
      <c r="R61" s="177" t="str">
        <f>IF(ISBLANK(Fran!BV31)," ",IF(Fran!BV31&gt;=50,IF(Fran!BV31&lt;75,Fran!BV31," ")," "))</f>
        <v xml:space="preserve"> </v>
      </c>
      <c r="S61" s="177" t="str">
        <f>IF(ISBLANK(Fran!BZ31)," ",IF(Fran!BZ31&gt;=50,IF(Fran!BZ31&lt;75,Fran!BZ31," ")," "))</f>
        <v xml:space="preserve"> </v>
      </c>
      <c r="T61" s="177" t="str">
        <f>IF(ISBLANK(Fran!CD31)," ",IF(Fran!CD31&gt;=50,IF(Fran!CD31&lt;75,Fran!CD31," ")," "))</f>
        <v xml:space="preserve"> </v>
      </c>
      <c r="U61" s="177" t="str">
        <f>IF(ISBLANK(Fran!CH31)," ",IF(Fran!CH31&gt;=50,IF(Fran!CH31&lt;75,Fran!CH31," ")," "))</f>
        <v xml:space="preserve"> </v>
      </c>
      <c r="V61" s="177" t="str">
        <f>IF(ISBLANK(Fran!CL31)," ",IF(Fran!CL31&gt;=50,IF(Fran!CL31&lt;75,Fran!CL31," ")," "))</f>
        <v xml:space="preserve"> </v>
      </c>
      <c r="W61" s="177" t="str">
        <f>IF(ISBLANK(Fran!CS31)," ",IF(Fran!CS31&gt;=50,IF(Fran!CS31&lt;75,Fran!CS31," ")," "))</f>
        <v xml:space="preserve"> </v>
      </c>
      <c r="X61" s="177" t="str">
        <f>IF(ISBLANK(Fran!CW31)," ",IF(Fran!CW31&gt;=50,IF(Fran!CW31&lt;75,Fran!CW31," ")," "))</f>
        <v xml:space="preserve"> </v>
      </c>
      <c r="Y61" s="177" t="str">
        <f>IF(ISBLANK(Fran!DA31)," ",IF(Fran!DA31&gt;=50,IF(Fran!DA31&lt;75,Fran!DA31," ")," "))</f>
        <v xml:space="preserve"> </v>
      </c>
      <c r="Z61" s="177" t="str">
        <f>IF(ISBLANK(Fran!DE31)," ",IF(Fran!DE31&gt;=50,IF(Fran!DE31&lt;75,Fran!DE31," ")," "))</f>
        <v xml:space="preserve"> </v>
      </c>
      <c r="AA61" s="177" t="str">
        <f>IF(ISBLANK(Fran!DI31)," ",IF(Fran!DI31&gt;=50,IF(Fran!DI31&lt;75,Fran!DI31," ")," "))</f>
        <v xml:space="preserve"> </v>
      </c>
      <c r="AB61" s="177" t="str">
        <f>IF(ISBLANK(Fran!DP31)," ",IF(Fran!DP31&gt;=50,IF(Fran!DP31&lt;75,Fran!DP31," ")," "))</f>
        <v xml:space="preserve"> </v>
      </c>
      <c r="AC61" s="177" t="str">
        <f>IF(ISBLANK(Fran!DT31)," ",IF(Fran!DT31&gt;=50,IF(Fran!DT31&lt;75,Fran!DT31," ")," "))</f>
        <v xml:space="preserve"> </v>
      </c>
      <c r="AD61" s="177" t="str">
        <f>IF(ISBLANK(Fran!DX31)," ",IF(Fran!DX31&gt;=50,IF(Fran!DX31&lt;75,Fran!DX31," ")," "))</f>
        <v xml:space="preserve"> </v>
      </c>
      <c r="AE61" s="270"/>
      <c r="AF61" s="271"/>
      <c r="AG61" s="177" t="str">
        <f>IF(ISBLANK(Fran!EB31)," ",IF(Fran!EB31&gt;=50,IF(Fran!EB31&lt;75,Fran!EB31," ")," "))</f>
        <v xml:space="preserve"> </v>
      </c>
      <c r="AH61" s="177" t="str">
        <f>IF(ISBLANK(Fran!EF31)," ",IF(Fran!EF31&gt;=50,IF(Fran!EF31&lt;75,Fran!EF31," ")," "))</f>
        <v xml:space="preserve"> </v>
      </c>
      <c r="AI61" s="177" t="str">
        <f>IF(ISBLANK(Fran!EM31)," ",IF(Fran!EM31&gt;=50,IF(Fran!EM31&lt;75,Fran!EM31," ")," "))</f>
        <v xml:space="preserve"> </v>
      </c>
      <c r="AJ61" s="177" t="str">
        <f>IF(ISBLANK(Fran!EQ31)," ",IF(Fran!EQ31&gt;=50,IF(Fran!EQ31&lt;75,Fran!EQ31," ")," "))</f>
        <v xml:space="preserve"> </v>
      </c>
      <c r="AK61" s="177" t="str">
        <f>IF(ISBLANK(Fran!EU31)," ",IF(Fran!EU31&gt;=50,IF(Fran!EU31&lt;75,Fran!EU31," ")," "))</f>
        <v xml:space="preserve"> </v>
      </c>
      <c r="AL61" s="177" t="str">
        <f>IF(ISBLANK(Fran!EY31)," ",IF(Fran!EY31&gt;=50,IF(Fran!EY31&lt;75,Fran!EY31," ")," "))</f>
        <v xml:space="preserve"> </v>
      </c>
      <c r="AM61" s="177" t="str">
        <f>IF(ISBLANK(Fran!FC31)," ",IF(Fran!FC31&gt;=50,IF(Fran!FC31&lt;75,Fran!FC31," ")," "))</f>
        <v xml:space="preserve"> </v>
      </c>
      <c r="AN61" s="177" t="str">
        <f>IF(ISBLANK(Fran!FJ31)," ",IF(Fran!FJ31&gt;=50,IF(Fran!FJ31&lt;75,Fran!FJ31," ")," "))</f>
        <v xml:space="preserve"> </v>
      </c>
      <c r="AO61" s="177" t="str">
        <f>IF(ISBLANK(Fran!FN31)," ",IF(Fran!FN31&gt;=50,IF(Fran!FN31&lt;75,Fran!FN31," ")," "))</f>
        <v xml:space="preserve"> </v>
      </c>
      <c r="AP61" s="177" t="str">
        <f>IF(ISBLANK(Fran!FR31)," ",IF(Fran!FR31&gt;=50,IF(Fran!FR31&lt;75,Fran!FR31," ")," "))</f>
        <v xml:space="preserve"> </v>
      </c>
      <c r="AQ61" s="177" t="str">
        <f>IF(ISBLANK(Fran!FV31)," ",IF(Fran!FV31&gt;=50,IF(Fran!FV31&lt;75,Fran!FV31," ")," "))</f>
        <v xml:space="preserve"> </v>
      </c>
      <c r="AR61" s="177" t="str">
        <f>IF(ISBLANK(Fran!FZ31)," ",IF(Fran!FZ31&gt;=50,IF(Fran!FZ31&lt;75,Fran!FZ31," ")," "))</f>
        <v xml:space="preserve"> </v>
      </c>
      <c r="AS61" s="177" t="str">
        <f>IF(ISBLANK(Fran!GG31)," ",IF(Fran!GG31&gt;=50,IF(Fran!GG31&lt;75,Fran!GG31," ")," "))</f>
        <v xml:space="preserve"> </v>
      </c>
      <c r="AT61" s="177" t="str">
        <f>IF(ISBLANK(Fran!GK31)," ",IF(Fran!GK31&gt;=50,IF(Fran!GK31&lt;75,Fran!GK31," ")," "))</f>
        <v xml:space="preserve"> </v>
      </c>
      <c r="AU61" s="177" t="str">
        <f>IF(ISBLANK(Fran!GO31)," ",IF(Fran!GO31&gt;=50,IF(Fran!GO31&lt;75,Fran!GO31," ")," "))</f>
        <v xml:space="preserve"> </v>
      </c>
      <c r="AV61" s="177" t="str">
        <f>IF(ISBLANK(Fran!GS31)," ",IF(Fran!GS31&gt;=50,IF(Fran!GS31&lt;75,Fran!GS31," ")," "))</f>
        <v xml:space="preserve"> </v>
      </c>
      <c r="AW61" s="177" t="str">
        <f>IF(ISBLANK(Fran!GW31)," ",IF(Fran!GW31&gt;=50,IF(Fran!GW31&lt;75,Fran!GW31," ")," "))</f>
        <v xml:space="preserve"> </v>
      </c>
      <c r="AX61" s="177" t="str">
        <f>IF(ISBLANK(Fran!HD31)," ",IF(Fran!HD31&gt;=50,IF(Fran!HD31&lt;75,Fran!HD31," ")," "))</f>
        <v xml:space="preserve"> </v>
      </c>
      <c r="AY61" s="177" t="str">
        <f>IF(ISBLANK(Fran!HH31)," ",IF(Fran!HH31&gt;=50,IF(Fran!HH31&lt;75,Fran!HH31," ")," "))</f>
        <v xml:space="preserve"> </v>
      </c>
      <c r="AZ61" s="177" t="str">
        <f>IF(ISBLANK(Fran!HL31)," ",IF(Fran!HL31&gt;=50,IF(Fran!HL31&lt;75,Fran!HL31," ")," "))</f>
        <v xml:space="preserve"> </v>
      </c>
      <c r="BA61" s="177" t="str">
        <f>IF(ISBLANK(Fran!HP31)," ",IF(Fran!HP31&gt;=50,IF(Fran!HP31&lt;75,Fran!HP31," ")," "))</f>
        <v xml:space="preserve"> </v>
      </c>
      <c r="BB61" s="177" t="str">
        <f>IF(ISBLANK(Fran!HT31)," ",IF(Fran!HT31&gt;=50,IF(Fran!HT31&lt;75,Fran!HT31," ")," "))</f>
        <v xml:space="preserve"> </v>
      </c>
      <c r="BC61" s="177" t="str">
        <f>IF(ISBLANK(Fran!IA31)," ",IF(Fran!IA31&gt;=50,IF(Fran!IA31&lt;75,Fran!IA31," ")," "))</f>
        <v xml:space="preserve"> </v>
      </c>
      <c r="BD61" s="177" t="str">
        <f>IF(ISBLANK(Fran!IE31)," ",IF(Fran!IE31&gt;=50,IF(Fran!IE31&lt;75,Fran!IE31," ")," "))</f>
        <v xml:space="preserve"> </v>
      </c>
      <c r="BE61" s="177" t="str">
        <f>IF(ISBLANK(Fran!II31)," ",IF(Fran!II31&gt;=50,IF(Fran!II31&lt;75,Fran!II31," ")," "))</f>
        <v xml:space="preserve"> </v>
      </c>
      <c r="BF61" s="177" t="str">
        <f>IF(ISBLANK(Fran!IM31)," ",IF(Fran!IM31&gt;=50,IF(Fran!IM31&lt;75,Fran!IM31," ")," "))</f>
        <v xml:space="preserve"> </v>
      </c>
      <c r="BG61" s="177" t="str">
        <f>IF(ISBLANK(Fran!IQ31)," ",IF(Fran!IQ31&gt;=50,IF(Fran!IQ31&lt;75,Fran!IQ31," ")," "))</f>
        <v xml:space="preserve"> </v>
      </c>
      <c r="BH61" s="177" t="str">
        <f>IF(ISBLANK(Fran!IX31)," ",IF(Fran!IX31&gt;=50,IF(Fran!IX31&lt;75,Fran!IX31," ")," "))</f>
        <v xml:space="preserve"> </v>
      </c>
      <c r="BI61" s="270"/>
      <c r="BJ61" s="271"/>
      <c r="BK61" s="177" t="str">
        <f>IF(ISBLANK(Fran!JB31)," ",IF(Fran!JB31&gt;=50,IF(Fran!JB31&lt;75,Fran!JB31," ")," "))</f>
        <v xml:space="preserve"> </v>
      </c>
      <c r="BL61" s="177" t="str">
        <f>IF(ISBLANK(Fran!JF31)," ",IF(Fran!JF31&gt;=50,IF(Fran!JF31&lt;75,Fran!JF31," ")," "))</f>
        <v xml:space="preserve"> </v>
      </c>
      <c r="BM61" s="177" t="str">
        <f>IF(ISBLANK(Fran!JJ31)," ",IF(Fran!JJ31&gt;=50,IF(Fran!JJ31&lt;75,Fran!JJ31," ")," "))</f>
        <v xml:space="preserve"> </v>
      </c>
      <c r="BN61" s="177" t="str">
        <f>IF(ISBLANK(Fran!JN31)," ",IF(Fran!JN31&gt;=50,IF(Fran!JN31&lt;75,Fran!JN31," ")," "))</f>
        <v xml:space="preserve"> </v>
      </c>
      <c r="BO61" s="177" t="str">
        <f>IF(ISBLANK(Fran!JU31)," ",IF(Fran!JU31&gt;=50,IF(Fran!JU31&lt;75,Fran!JU31," ")," "))</f>
        <v xml:space="preserve"> </v>
      </c>
      <c r="BP61" s="177" t="str">
        <f>IF(ISBLANK(Fran!JY31)," ",IF(Fran!JY31&gt;=50,IF(Fran!JY31&lt;75,Fran!JY31," ")," "))</f>
        <v xml:space="preserve"> </v>
      </c>
      <c r="BQ61" s="177" t="str">
        <f>IF(ISBLANK(Fran!KC31)," ",IF(Fran!KC31&gt;=50,IF(Fran!KC31&lt;75,Fran!KC31," ")," "))</f>
        <v xml:space="preserve"> </v>
      </c>
      <c r="BR61" s="177" t="str">
        <f>IF(ISBLANK(Fran!KG31)," ",IF(Fran!KG31&gt;=50,IF(Fran!KG31&lt;75,Fran!KG31," ")," "))</f>
        <v xml:space="preserve"> </v>
      </c>
      <c r="BS61" s="177" t="str">
        <f>IF(ISBLANK(Fran!KK31)," ",IF(Fran!KK31&gt;=50,IF(Fran!KK31&lt;75,Fran!KK31," ")," "))</f>
        <v xml:space="preserve"> </v>
      </c>
      <c r="BT61" s="177" t="str">
        <f>IF(ISBLANK(Fran!KR31)," ",IF(Fran!KR31&gt;=50,IF(Fran!KR31&lt;75,Fran!KR31," ")," "))</f>
        <v xml:space="preserve"> </v>
      </c>
      <c r="BU61" s="177" t="str">
        <f>IF(ISBLANK(Fran!KV31)," ",IF(Fran!KV31&gt;=50,IF(Fran!KV31&lt;75,Fran!KV31," ")," "))</f>
        <v xml:space="preserve"> </v>
      </c>
      <c r="BV61" s="177" t="str">
        <f>IF(ISBLANK(Fran!KZ31)," ",IF(Fran!KZ31&gt;=50,IF(Fran!KZ31&lt;75,Fran!KZ31," ")," "))</f>
        <v xml:space="preserve"> </v>
      </c>
      <c r="BW61" s="177" t="str">
        <f>IF(ISBLANK(Fran!LD31)," ",IF(Fran!LD31&gt;=50,IF(Fran!LD31&lt;75,Fran!LD31," ")," "))</f>
        <v xml:space="preserve"> </v>
      </c>
      <c r="BX61" s="177" t="str">
        <f>IF(ISBLANK(Fran!LH31)," ",IF(Fran!LH31&gt;=50,IF(Fran!LH31&lt;75,Fran!LH31," ")," "))</f>
        <v xml:space="preserve"> </v>
      </c>
      <c r="BY61" s="177" t="str">
        <f>IF(ISBLANK(Fran!LO31)," ",IF(Fran!LO31&gt;=50,IF(Fran!LO31&lt;75,Fran!LO31," ")," "))</f>
        <v xml:space="preserve"> </v>
      </c>
    </row>
    <row r="62" spans="1:77" ht="20.100000000000001" hidden="1" customHeight="1" thickBot="1">
      <c r="A62" s="272"/>
      <c r="B62" s="273"/>
      <c r="C62" s="179" t="str">
        <f>IF(ISBLANK(Fran!E31)," ",IF(Fran!E31&lt;50,Fran!E31," "))</f>
        <v xml:space="preserve"> </v>
      </c>
      <c r="D62" s="179" t="str">
        <f>IF(ISBLANK(Fran!I31)," ",IF(Fran!I31&lt;50,Fran!I31," "))</f>
        <v xml:space="preserve"> </v>
      </c>
      <c r="E62" s="179" t="str">
        <f>IF(ISBLANK(Fran!M31)," ",IF(Fran!M31&lt;50,Fran!M31," "))</f>
        <v xml:space="preserve"> </v>
      </c>
      <c r="F62" s="179" t="str">
        <f>IF(ISBLANK(Fran!Q31)," ",IF(Fran!Q31&lt;50,Fran!Q31," "))</f>
        <v xml:space="preserve"> </v>
      </c>
      <c r="G62" s="179" t="str">
        <f>IF(ISBLANK(Fran!U31)," ",IF(Fran!U31&lt;50,Fran!U31," "))</f>
        <v xml:space="preserve"> </v>
      </c>
      <c r="H62" s="179" t="str">
        <f>IF(ISBLANK(Fran!AB31)," ",IF(Fran!AB31&lt;50,Fran!AB31," "))</f>
        <v xml:space="preserve"> </v>
      </c>
      <c r="I62" s="179" t="str">
        <f>IF(ISBLANK(Fran!AF31)," ",IF(Fran!AF31&lt;50,Fran!AF31," "))</f>
        <v xml:space="preserve"> </v>
      </c>
      <c r="J62" s="179" t="str">
        <f>IF(ISBLANK(Fran!AJ31)," ",IF(Fran!AJ31&lt;50,Fran!AJ31," "))</f>
        <v xml:space="preserve"> </v>
      </c>
      <c r="K62" s="179" t="str">
        <f>IF(ISBLANK(Fran!AN31)," ",IF(Fran!AN31&lt;50,Fran!AN31," "))</f>
        <v xml:space="preserve"> </v>
      </c>
      <c r="L62" s="179" t="str">
        <f>IF(ISBLANK(Fran!AR31)," ",IF(Fran!AR31&lt;50,Fran!AR31," "))</f>
        <v xml:space="preserve"> </v>
      </c>
      <c r="M62" s="179" t="str">
        <f>IF(ISBLANK(Fran!AY31)," ",IF(Fran!AY31&lt;50,Fran!AY31," "))</f>
        <v xml:space="preserve"> </v>
      </c>
      <c r="N62" s="179" t="str">
        <f>IF(ISBLANK(Fran!BC31)," ",IF(Fran!BC31&lt;50,Fran!BC31," "))</f>
        <v xml:space="preserve"> </v>
      </c>
      <c r="O62" s="179" t="str">
        <f>IF(ISBLANK(Fran!BG31)," ",IF(Fran!BG31&lt;50,Fran!BG31," "))</f>
        <v xml:space="preserve"> </v>
      </c>
      <c r="P62" s="179" t="str">
        <f>IF(ISBLANK(Fran!BK31)," ",IF(Fran!BK31&lt;50,Fran!BK31," "))</f>
        <v xml:space="preserve"> </v>
      </c>
      <c r="Q62" s="179" t="str">
        <f>IF(ISBLANK(Fran!BO31)," ",IF(Fran!BO31&lt;50,Fran!BO31," "))</f>
        <v xml:space="preserve"> </v>
      </c>
      <c r="R62" s="179" t="str">
        <f>IF(ISBLANK(Fran!BV31)," ",IF(Fran!BV31&lt;50,Fran!BV31," "))</f>
        <v xml:space="preserve"> </v>
      </c>
      <c r="S62" s="179" t="str">
        <f>IF(ISBLANK(Fran!BZ31)," ",IF(Fran!BZ31&lt;50,Fran!BZ31," "))</f>
        <v xml:space="preserve"> </v>
      </c>
      <c r="T62" s="179" t="str">
        <f>IF(ISBLANK(Fran!CD31)," ",IF(Fran!CD31&lt;50,Fran!CD31," "))</f>
        <v xml:space="preserve"> </v>
      </c>
      <c r="U62" s="179" t="str">
        <f>IF(ISBLANK(Fran!CH31)," ",IF(Fran!CH31&lt;50,Fran!CH31," "))</f>
        <v xml:space="preserve"> </v>
      </c>
      <c r="V62" s="179" t="str">
        <f>IF(ISBLANK(Fran!CL31)," ",IF(Fran!CL31&lt;50,Fran!CL31," "))</f>
        <v xml:space="preserve"> </v>
      </c>
      <c r="W62" s="179" t="str">
        <f>IF(ISBLANK(Fran!CS31)," ",IF(Fran!CS31&lt;50,Fran!CS31," "))</f>
        <v xml:space="preserve"> </v>
      </c>
      <c r="X62" s="179" t="str">
        <f>IF(ISBLANK(Fran!CW31)," ",IF(Fran!CW31&lt;50,Fran!CW31," "))</f>
        <v xml:space="preserve"> </v>
      </c>
      <c r="Y62" s="179" t="str">
        <f>IF(ISBLANK(Fran!DA31)," ",IF(Fran!DA31&lt;50,Fran!DA31," "))</f>
        <v xml:space="preserve"> </v>
      </c>
      <c r="Z62" s="179" t="str">
        <f>IF(ISBLANK(Fran!DE31)," ",IF(Fran!DE31&lt;50,Fran!DE31," "))</f>
        <v xml:space="preserve"> </v>
      </c>
      <c r="AA62" s="179" t="str">
        <f>IF(ISBLANK(Fran!DI31)," ",IF(Fran!DI31&lt;50,Fran!DI31," "))</f>
        <v xml:space="preserve"> </v>
      </c>
      <c r="AB62" s="179" t="str">
        <f>IF(ISBLANK(Fran!DP31)," ",IF(Fran!DP31&lt;50,Fran!DP31," "))</f>
        <v xml:space="preserve"> </v>
      </c>
      <c r="AC62" s="179" t="str">
        <f>IF(ISBLANK(Fran!DT31)," ",IF(Fran!DT31&lt;50,Fran!DT31," "))</f>
        <v xml:space="preserve"> </v>
      </c>
      <c r="AD62" s="179" t="str">
        <f>IF(ISBLANK(Fran!DX31)," ",IF(Fran!DX31&lt;50,Fran!DX31," "))</f>
        <v xml:space="preserve"> </v>
      </c>
      <c r="AE62" s="272"/>
      <c r="AF62" s="273"/>
      <c r="AG62" s="179" t="str">
        <f>IF(ISBLANK(Fran!EB31)," ",IF(Fran!EB31&lt;50,Fran!EB31," "))</f>
        <v xml:space="preserve"> </v>
      </c>
      <c r="AH62" s="179" t="str">
        <f>IF(ISBLANK(Fran!EF31)," ",IF(Fran!EF31&lt;50,Fran!EF31," "))</f>
        <v xml:space="preserve"> </v>
      </c>
      <c r="AI62" s="179" t="str">
        <f>IF(ISBLANK(Fran!EM31)," ",IF(Fran!EM31&lt;50,Fran!EM31," "))</f>
        <v xml:space="preserve"> </v>
      </c>
      <c r="AJ62" s="179" t="str">
        <f>IF(ISBLANK(Fran!EQ31)," ",IF(Fran!EQ31&lt;50,Fran!EQ31," "))</f>
        <v xml:space="preserve"> </v>
      </c>
      <c r="AK62" s="179" t="str">
        <f>IF(ISBLANK(Fran!EU31)," ",IF(Fran!EU31&lt;50,Fran!EU31," "))</f>
        <v xml:space="preserve"> </v>
      </c>
      <c r="AL62" s="179" t="str">
        <f>IF(ISBLANK(Fran!EY31)," ",IF(Fran!EY31&lt;50,Fran!EY31," "))</f>
        <v xml:space="preserve"> </v>
      </c>
      <c r="AM62" s="179" t="str">
        <f>IF(ISBLANK(Fran!FC31)," ",IF(Fran!FC31&lt;50,Fran!FC31," "))</f>
        <v xml:space="preserve"> </v>
      </c>
      <c r="AN62" s="179" t="str">
        <f>IF(ISBLANK(Fran!FJ31)," ",IF(Fran!FJ31&lt;50,Fran!FJ31," "))</f>
        <v xml:space="preserve"> </v>
      </c>
      <c r="AO62" s="179" t="str">
        <f>IF(ISBLANK(Fran!FN31)," ",IF(Fran!FN31&lt;50,Fran!FN31," "))</f>
        <v xml:space="preserve"> </v>
      </c>
      <c r="AP62" s="179" t="str">
        <f>IF(ISBLANK(Fran!FR31)," ",IF(Fran!FR31&lt;50,Fran!FR31," "))</f>
        <v xml:space="preserve"> </v>
      </c>
      <c r="AQ62" s="179" t="str">
        <f>IF(ISBLANK(Fran!FV31)," ",IF(Fran!FV31&lt;50,Fran!FV31," "))</f>
        <v xml:space="preserve"> </v>
      </c>
      <c r="AR62" s="179" t="str">
        <f>IF(ISBLANK(Fran!FZ31)," ",IF(Fran!FZ31&lt;50,Fran!FZ31," "))</f>
        <v xml:space="preserve"> </v>
      </c>
      <c r="AS62" s="179" t="str">
        <f>IF(ISBLANK(Fran!GG31)," ",IF(Fran!GG31&lt;50,Fran!GG31," "))</f>
        <v xml:space="preserve"> </v>
      </c>
      <c r="AT62" s="179" t="str">
        <f>IF(ISBLANK(Fran!GK31)," ",IF(Fran!GK31&lt;50,Fran!GK31," "))</f>
        <v xml:space="preserve"> </v>
      </c>
      <c r="AU62" s="179" t="str">
        <f>IF(ISBLANK(Fran!GO31)," ",IF(Fran!GO31&lt;50,Fran!GO31," "))</f>
        <v xml:space="preserve"> </v>
      </c>
      <c r="AV62" s="179" t="str">
        <f>IF(ISBLANK(Fran!GS31)," ",IF(Fran!GS31&lt;50,Fran!GS31," "))</f>
        <v xml:space="preserve"> </v>
      </c>
      <c r="AW62" s="179" t="str">
        <f>IF(ISBLANK(Fran!GW31)," ",IF(Fran!GW31&lt;50,Fran!GW31," "))</f>
        <v xml:space="preserve"> </v>
      </c>
      <c r="AX62" s="179" t="str">
        <f>IF(ISBLANK(Fran!HD31)," ",IF(Fran!HD31&lt;50,Fran!HD31," "))</f>
        <v xml:space="preserve"> </v>
      </c>
      <c r="AY62" s="179" t="str">
        <f>IF(ISBLANK(Fran!HH31)," ",IF(Fran!HH31&lt;50,Fran!HH31," "))</f>
        <v xml:space="preserve"> </v>
      </c>
      <c r="AZ62" s="179" t="str">
        <f>IF(ISBLANK(Fran!HL31)," ",IF(Fran!HL31&lt;50,Fran!HL31," "))</f>
        <v xml:space="preserve"> </v>
      </c>
      <c r="BA62" s="179" t="str">
        <f>IF(ISBLANK(Fran!HP31)," ",IF(Fran!HP31&lt;50,Fran!HP31," "))</f>
        <v xml:space="preserve"> </v>
      </c>
      <c r="BB62" s="179" t="str">
        <f>IF(ISBLANK(Fran!HT31)," ",IF(Fran!HT31&lt;50,Fran!HT31," "))</f>
        <v xml:space="preserve"> </v>
      </c>
      <c r="BC62" s="179" t="str">
        <f>IF(ISBLANK(Fran!IA31)," ",IF(Fran!IA31&lt;50,Fran!IA31," "))</f>
        <v xml:space="preserve"> </v>
      </c>
      <c r="BD62" s="179" t="str">
        <f>IF(ISBLANK(Fran!IE31)," ",IF(Fran!IE31&lt;50,Fran!IE31," "))</f>
        <v xml:space="preserve"> </v>
      </c>
      <c r="BE62" s="179" t="str">
        <f>IF(ISBLANK(Fran!II31)," ",IF(Fran!II31&lt;50,Fran!II31," "))</f>
        <v xml:space="preserve"> </v>
      </c>
      <c r="BF62" s="179" t="str">
        <f>IF(ISBLANK(Fran!IM31)," ",IF(Fran!IM31&lt;50,Fran!IM31," "))</f>
        <v xml:space="preserve"> </v>
      </c>
      <c r="BG62" s="179" t="str">
        <f>IF(ISBLANK(Fran!IQ31)," ",IF(Fran!IQ31&lt;50,Fran!IQ31," "))</f>
        <v xml:space="preserve"> </v>
      </c>
      <c r="BH62" s="179" t="str">
        <f>IF(ISBLANK(Fran!IX31)," ",IF(Fran!IX31&lt;50,Fran!IX31," "))</f>
        <v xml:space="preserve"> </v>
      </c>
      <c r="BI62" s="272"/>
      <c r="BJ62" s="273"/>
      <c r="BK62" s="179" t="str">
        <f>IF(ISBLANK(Fran!JB31)," ",IF(Fran!JB31&lt;50,Fran!JB31," "))</f>
        <v xml:space="preserve"> </v>
      </c>
      <c r="BL62" s="179" t="str">
        <f>IF(ISBLANK(Fran!JF31)," ",IF(Fran!JF31&lt;50,Fran!JF31," "))</f>
        <v xml:space="preserve"> </v>
      </c>
      <c r="BM62" s="179" t="str">
        <f>IF(ISBLANK(Fran!JJ31)," ",IF(Fran!JJ31&lt;50,Fran!JJ31," "))</f>
        <v xml:space="preserve"> </v>
      </c>
      <c r="BN62" s="179" t="str">
        <f>IF(ISBLANK(Fran!JN31)," ",IF(Fran!JN31&lt;50,Fran!JN31," "))</f>
        <v xml:space="preserve"> </v>
      </c>
      <c r="BO62" s="179" t="str">
        <f>IF(ISBLANK(Fran!JU31)," ",IF(Fran!JU31&lt;50,Fran!JU31," "))</f>
        <v xml:space="preserve"> </v>
      </c>
      <c r="BP62" s="179" t="str">
        <f>IF(ISBLANK(Fran!JY31)," ",IF(Fran!JY31&lt;50,Fran!JY31," "))</f>
        <v xml:space="preserve"> </v>
      </c>
      <c r="BQ62" s="179" t="str">
        <f>IF(ISBLANK(Fran!KC31)," ",IF(Fran!KC31&lt;50,Fran!KC31," "))</f>
        <v xml:space="preserve"> </v>
      </c>
      <c r="BR62" s="179" t="str">
        <f>IF(ISBLANK(Fran!KG31)," ",IF(Fran!KG31&lt;50,Fran!KG31," "))</f>
        <v xml:space="preserve"> </v>
      </c>
      <c r="BS62" s="179" t="str">
        <f>IF(ISBLANK(Fran!KK31)," ",IF(Fran!KK31&lt;50,Fran!KK31," "))</f>
        <v xml:space="preserve"> </v>
      </c>
      <c r="BT62" s="179" t="str">
        <f>IF(ISBLANK(Fran!KR31)," ",IF(Fran!KR31&lt;50,Fran!KR31," "))</f>
        <v xml:space="preserve"> </v>
      </c>
      <c r="BU62" s="179" t="str">
        <f>IF(ISBLANK(Fran!KV31)," ",IF(Fran!KV31&lt;50,Fran!KV31," "))</f>
        <v xml:space="preserve"> </v>
      </c>
      <c r="BV62" s="179" t="str">
        <f>IF(ISBLANK(Fran!KZ31)," ",IF(Fran!KZ31&lt;50,Fran!KZ31," "))</f>
        <v xml:space="preserve"> </v>
      </c>
      <c r="BW62" s="179" t="str">
        <f>IF(ISBLANK(Fran!LD31)," ",IF(Fran!LD31&lt;50,Fran!LD31," "))</f>
        <v xml:space="preserve"> </v>
      </c>
      <c r="BX62" s="179" t="str">
        <f>IF(ISBLANK(Fran!LH31)," ",IF(Fran!LH31&lt;50,Fran!LH31," "))</f>
        <v xml:space="preserve"> </v>
      </c>
      <c r="BY62" s="179" t="str">
        <f>IF(ISBLANK(Fran!LO31)," ",IF(Fran!LO31&lt;50,Fran!LO31," "))</f>
        <v xml:space="preserve"> </v>
      </c>
    </row>
    <row r="63" spans="1:77" ht="20.100000000000001" hidden="1" customHeight="1">
      <c r="A63" s="268" t="str">
        <f>LEFT(Fran!$A30,1)&amp;LEFT(Fran!$B30,1)</f>
        <v/>
      </c>
      <c r="B63" s="269"/>
      <c r="C63" s="175" t="str">
        <f>IF(ISBLANK(Fran!E30)," ",IF(Fran!E30&gt;=75,Fran!E30," "))</f>
        <v/>
      </c>
      <c r="D63" s="175" t="str">
        <f>IF(ISBLANK(Fran!I30)," ",IF(Fran!I30&gt;=75,Fran!I30," "))</f>
        <v/>
      </c>
      <c r="E63" s="175" t="str">
        <f>IF(ISBLANK(Fran!M30)," ",IF(Fran!M30&gt;=75,Fran!M30," "))</f>
        <v/>
      </c>
      <c r="F63" s="175" t="str">
        <f>IF(ISBLANK(Fran!Q30)," ",IF(Fran!Q30&gt;=75,Fran!Q30," "))</f>
        <v/>
      </c>
      <c r="G63" s="175" t="str">
        <f>IF(ISBLANK(Fran!U30)," ",IF(Fran!U30&gt;=75,Fran!U30," "))</f>
        <v/>
      </c>
      <c r="H63" s="175" t="str">
        <f>IF(ISBLANK(Fran!AB30)," ",IF(Fran!AB30&gt;=75,Fran!AB30," "))</f>
        <v/>
      </c>
      <c r="I63" s="175" t="str">
        <f>IF(ISBLANK(Fran!AF30)," ",IF(Fran!AF30&gt;=75,Fran!AF30," "))</f>
        <v/>
      </c>
      <c r="J63" s="175" t="str">
        <f>IF(ISBLANK(Fran!AJ30)," ",IF(Fran!AJ30&gt;=75,Fran!AJ30," "))</f>
        <v/>
      </c>
      <c r="K63" s="175" t="str">
        <f>IF(ISBLANK(Fran!AN30)," ",IF(Fran!AN30&gt;=75,Fran!AN30," "))</f>
        <v/>
      </c>
      <c r="L63" s="175" t="str">
        <f>IF(ISBLANK(Fran!AR30)," ",IF(Fran!AR30&gt;=75,Fran!AR30," "))</f>
        <v/>
      </c>
      <c r="M63" s="175" t="str">
        <f>IF(ISBLANK(Fran!AY30)," ",IF(Fran!AY30&gt;=75,Fran!AY30," "))</f>
        <v/>
      </c>
      <c r="N63" s="175" t="str">
        <f>IF(ISBLANK(Fran!BC30)," ",IF(Fran!BC30&gt;=75,Fran!BC30," "))</f>
        <v/>
      </c>
      <c r="O63" s="175" t="str">
        <f>IF(ISBLANK(Fran!BG30)," ",IF(Fran!BG30&gt;=75,Fran!BG30," "))</f>
        <v/>
      </c>
      <c r="P63" s="175" t="str">
        <f>IF(ISBLANK(Fran!BK30)," ",IF(Fran!BK30&gt;=75,Fran!BK30," "))</f>
        <v/>
      </c>
      <c r="Q63" s="175" t="str">
        <f>IF(ISBLANK(Fran!BO30)," ",IF(Fran!BO30&gt;=75,Fran!BO30," "))</f>
        <v/>
      </c>
      <c r="R63" s="175" t="str">
        <f>IF(ISBLANK(Fran!BV30)," ",IF(Fran!BV30&gt;=75,Fran!BV30," "))</f>
        <v/>
      </c>
      <c r="S63" s="175" t="str">
        <f>IF(ISBLANK(Fran!BZ30)," ",IF(Fran!BZ30&gt;=75,Fran!BZ30," "))</f>
        <v/>
      </c>
      <c r="T63" s="175" t="str">
        <f>IF(ISBLANK(Fran!CD30)," ",IF(Fran!CD30&gt;=75,Fran!CD30," "))</f>
        <v/>
      </c>
      <c r="U63" s="175" t="str">
        <f>IF(ISBLANK(Fran!CH30)," ",IF(Fran!CH30&gt;=75,Fran!CH30," "))</f>
        <v/>
      </c>
      <c r="V63" s="175" t="str">
        <f>IF(ISBLANK(Fran!CL30)," ",IF(Fran!CL30&gt;=75,Fran!CL30," "))</f>
        <v/>
      </c>
      <c r="W63" s="175" t="str">
        <f>IF(ISBLANK(Fran!CS30)," ",IF(Fran!CS30&gt;=75,Fran!CS30," "))</f>
        <v/>
      </c>
      <c r="X63" s="175" t="str">
        <f>IF(ISBLANK(Fran!CW30)," ",IF(Fran!CW30&gt;=75,Fran!CW30," "))</f>
        <v/>
      </c>
      <c r="Y63" s="175" t="str">
        <f>IF(ISBLANK(Fran!DA30)," ",IF(Fran!DA30&gt;=75,Fran!DA30," "))</f>
        <v/>
      </c>
      <c r="Z63" s="175" t="str">
        <f>IF(ISBLANK(Fran!DE30)," ",IF(Fran!DE30&gt;=75,Fran!DE30," "))</f>
        <v/>
      </c>
      <c r="AA63" s="175" t="str">
        <f>IF(ISBLANK(Fran!DI30)," ",IF(Fran!DI30&gt;=75,Fran!DI30," "))</f>
        <v/>
      </c>
      <c r="AB63" s="175" t="str">
        <f>IF(ISBLANK(Fran!DP30)," ",IF(Fran!DP30&gt;=75,Fran!DP30," "))</f>
        <v/>
      </c>
      <c r="AC63" s="175" t="str">
        <f>IF(ISBLANK(Fran!DT30)," ",IF(Fran!DT30&gt;=75,Fran!DT30," "))</f>
        <v/>
      </c>
      <c r="AD63" s="175" t="str">
        <f>IF(ISBLANK(Fran!DX30)," ",IF(Fran!DX30&gt;=75,Fran!DX30," "))</f>
        <v/>
      </c>
      <c r="AE63" s="268" t="str">
        <f>LEFT(Fran!$A30,1)&amp;LEFT(Fran!$B30,1)</f>
        <v/>
      </c>
      <c r="AF63" s="269"/>
      <c r="AG63" s="175" t="str">
        <f>IF(ISBLANK(Fran!EB30)," ",IF(Fran!EB30&gt;=75,Fran!EB30," "))</f>
        <v/>
      </c>
      <c r="AH63" s="175" t="str">
        <f>IF(ISBLANK(Fran!EF30)," ",IF(Fran!EF30&gt;=75,Fran!EF30," "))</f>
        <v/>
      </c>
      <c r="AI63" s="175" t="str">
        <f>IF(ISBLANK(Fran!EM30)," ",IF(Fran!EM30&gt;=75,Fran!EM30," "))</f>
        <v/>
      </c>
      <c r="AJ63" s="175" t="str">
        <f>IF(ISBLANK(Fran!EQ30)," ",IF(Fran!EQ30&gt;=75,Fran!EQ30," "))</f>
        <v/>
      </c>
      <c r="AK63" s="175" t="str">
        <f>IF(ISBLANK(Fran!EU30)," ",IF(Fran!EU30&gt;=75,Fran!EU30," "))</f>
        <v/>
      </c>
      <c r="AL63" s="175" t="str">
        <f>IF(ISBLANK(Fran!EY30)," ",IF(Fran!EY30&gt;=75,Fran!EY30," "))</f>
        <v/>
      </c>
      <c r="AM63" s="175" t="str">
        <f>IF(ISBLANK(Fran!FC30)," ",IF(Fran!FC30&gt;=75,Fran!FC30," "))</f>
        <v/>
      </c>
      <c r="AN63" s="175" t="str">
        <f>IF(ISBLANK(Fran!FJ30)," ",IF(Fran!FJ30&gt;=75,Fran!FJ30," "))</f>
        <v/>
      </c>
      <c r="AO63" s="175" t="str">
        <f>IF(ISBLANK(Fran!FN30)," ",IF(Fran!FN30&gt;=75,Fran!FN30," "))</f>
        <v/>
      </c>
      <c r="AP63" s="175" t="str">
        <f>IF(ISBLANK(Fran!FR30)," ",IF(Fran!FR30&gt;=75,Fran!FR30," "))</f>
        <v/>
      </c>
      <c r="AQ63" s="175" t="str">
        <f>IF(ISBLANK(Fran!FV30)," ",IF(Fran!FV30&gt;=75,Fran!FV30," "))</f>
        <v/>
      </c>
      <c r="AR63" s="175" t="str">
        <f>IF(ISBLANK(Fran!FZ30)," ",IF(Fran!FZ30&gt;=75,Fran!FZ30," "))</f>
        <v/>
      </c>
      <c r="AS63" s="175" t="str">
        <f>IF(ISBLANK(Fran!GG30)," ",IF(Fran!GG30&gt;=75,Fran!GG30," "))</f>
        <v/>
      </c>
      <c r="AT63" s="175" t="str">
        <f>IF(ISBLANK(Fran!GK30)," ",IF(Fran!GK30&gt;=75,Fran!GK30," "))</f>
        <v/>
      </c>
      <c r="AU63" s="175" t="str">
        <f>IF(ISBLANK(Fran!GO30)," ",IF(Fran!GO30&gt;=75,Fran!GO30," "))</f>
        <v/>
      </c>
      <c r="AV63" s="175" t="str">
        <f>IF(ISBLANK(Fran!GS30)," ",IF(Fran!GS30&gt;=75,Fran!GS30," "))</f>
        <v/>
      </c>
      <c r="AW63" s="175" t="str">
        <f>IF(ISBLANK(Fran!GW30)," ",IF(Fran!GW30&gt;=75,Fran!GW30," "))</f>
        <v/>
      </c>
      <c r="AX63" s="175" t="str">
        <f>IF(ISBLANK(Fran!HD30)," ",IF(Fran!HD30&gt;=75,Fran!HD30," "))</f>
        <v/>
      </c>
      <c r="AY63" s="175" t="str">
        <f>IF(ISBLANK(Fran!HH30)," ",IF(Fran!HH30&gt;=75,Fran!HH30," "))</f>
        <v/>
      </c>
      <c r="AZ63" s="175" t="str">
        <f>IF(ISBLANK(Fran!HL30)," ",IF(Fran!HL30&gt;=75,Fran!HL30," "))</f>
        <v/>
      </c>
      <c r="BA63" s="175" t="str">
        <f>IF(ISBLANK(Fran!HP30)," ",IF(Fran!HP30&gt;=75,Fran!HP30," "))</f>
        <v/>
      </c>
      <c r="BB63" s="175" t="str">
        <f>IF(ISBLANK(Fran!HT30)," ",IF(Fran!HT30&gt;=75,Fran!HT30," "))</f>
        <v/>
      </c>
      <c r="BC63" s="175" t="str">
        <f>IF(ISBLANK(Fran!IA30)," ",IF(Fran!IA30&gt;=75,Fran!IA30," "))</f>
        <v/>
      </c>
      <c r="BD63" s="175" t="str">
        <f>IF(ISBLANK(Fran!IE30)," ",IF(Fran!IE30&gt;=75,Fran!IE30," "))</f>
        <v/>
      </c>
      <c r="BE63" s="175" t="str">
        <f>IF(ISBLANK(Fran!II30)," ",IF(Fran!II30&gt;=75,Fran!II30," "))</f>
        <v/>
      </c>
      <c r="BF63" s="175" t="str">
        <f>IF(ISBLANK(Fran!IM30)," ",IF(Fran!IM30&gt;=75,Fran!IM30," "))</f>
        <v/>
      </c>
      <c r="BG63" s="175" t="str">
        <f>IF(ISBLANK(Fran!IQ30)," ",IF(Fran!IQ30&gt;=75,Fran!IQ30," "))</f>
        <v/>
      </c>
      <c r="BH63" s="175" t="str">
        <f>IF(ISBLANK(Fran!IX30)," ",IF(Fran!IX30&gt;=75,Fran!IX30," "))</f>
        <v/>
      </c>
      <c r="BI63" s="268" t="str">
        <f>LEFT(Fran!$A30,1)&amp;LEFT(Fran!$B30,1)</f>
        <v/>
      </c>
      <c r="BJ63" s="269"/>
      <c r="BK63" s="175" t="str">
        <f>IF(ISBLANK(Fran!JB30)," ",IF(Fran!JB30&gt;=75,Fran!JB30," "))</f>
        <v/>
      </c>
      <c r="BL63" s="175" t="str">
        <f>IF(ISBLANK(Fran!JF30)," ",IF(Fran!JF30&gt;=75,Fran!JF30," "))</f>
        <v/>
      </c>
      <c r="BM63" s="175" t="str">
        <f>IF(ISBLANK(Fran!JJ30)," ",IF(Fran!JJ30&gt;=75,Fran!JJ30," "))</f>
        <v/>
      </c>
      <c r="BN63" s="175" t="str">
        <f>IF(ISBLANK(Fran!JN30)," ",IF(Fran!JN30&gt;=75,Fran!JN30," "))</f>
        <v/>
      </c>
      <c r="BO63" s="175" t="str">
        <f>IF(ISBLANK(Fran!JU30)," ",IF(Fran!JU30&gt;=75,Fran!JU30," "))</f>
        <v/>
      </c>
      <c r="BP63" s="175" t="str">
        <f>IF(ISBLANK(Fran!JY30)," ",IF(Fran!JY30&gt;=75,Fran!JY30," "))</f>
        <v/>
      </c>
      <c r="BQ63" s="175" t="str">
        <f>IF(ISBLANK(Fran!KC30)," ",IF(Fran!KC30&gt;=75,Fran!KC30," "))</f>
        <v/>
      </c>
      <c r="BR63" s="175" t="str">
        <f>IF(ISBLANK(Fran!KG30)," ",IF(Fran!KG30&gt;=75,Fran!KG30," "))</f>
        <v/>
      </c>
      <c r="BS63" s="175" t="str">
        <f>IF(ISBLANK(Fran!KK30)," ",IF(Fran!KK30&gt;=75,Fran!KK30," "))</f>
        <v/>
      </c>
      <c r="BT63" s="175" t="str">
        <f>IF(ISBLANK(Fran!KR30)," ",IF(Fran!KR30&gt;=75,Fran!KR30," "))</f>
        <v/>
      </c>
      <c r="BU63" s="175" t="str">
        <f>IF(ISBLANK(Fran!KV30)," ",IF(Fran!KV30&gt;=75,Fran!KV30," "))</f>
        <v/>
      </c>
      <c r="BV63" s="175" t="str">
        <f>IF(ISBLANK(Fran!KZ30)," ",IF(Fran!KZ30&gt;=75,Fran!KZ30," "))</f>
        <v/>
      </c>
      <c r="BW63" s="175" t="str">
        <f>IF(ISBLANK(Fran!LD30)," ",IF(Fran!LD30&gt;=75,Fran!LD30," "))</f>
        <v/>
      </c>
      <c r="BX63" s="175" t="str">
        <f>IF(ISBLANK(Fran!LH30)," ",IF(Fran!LH30&gt;=75,Fran!LH30," "))</f>
        <v/>
      </c>
      <c r="BY63" s="175" t="str">
        <f>IF(ISBLANK(Fran!LO30)," ",IF(Fran!LO30&gt;=75,Fran!LO30," "))</f>
        <v/>
      </c>
    </row>
    <row r="64" spans="1:77" ht="20.100000000000001" hidden="1" customHeight="1">
      <c r="A64" s="270"/>
      <c r="B64" s="271"/>
      <c r="C64" s="177" t="str">
        <f>IF(ISBLANK(Fran!E30)," ",IF(Fran!E30&gt;=50,IF(Fran!E30&lt;75,Fran!E30," ")," "))</f>
        <v xml:space="preserve"> </v>
      </c>
      <c r="D64" s="177" t="str">
        <f>IF(ISBLANK(Fran!I30)," ",IF(Fran!I30&gt;=50,IF(Fran!I30&lt;75,Fran!I30," ")," "))</f>
        <v xml:space="preserve"> </v>
      </c>
      <c r="E64" s="177" t="str">
        <f>IF(ISBLANK(Fran!M30)," ",IF(Fran!M30&gt;=50,IF(Fran!M30&lt;75,Fran!M30," ")," "))</f>
        <v xml:space="preserve"> </v>
      </c>
      <c r="F64" s="177" t="str">
        <f>IF(ISBLANK(Fran!Q30)," ",IF(Fran!Q30&gt;=50,IF(Fran!Q30&lt;75,Fran!Q30," ")," "))</f>
        <v xml:space="preserve"> </v>
      </c>
      <c r="G64" s="177" t="str">
        <f>IF(ISBLANK(Fran!U30)," ",IF(Fran!U30&gt;=50,IF(Fran!U30&lt;75,Fran!U30," ")," "))</f>
        <v xml:space="preserve"> </v>
      </c>
      <c r="H64" s="177" t="str">
        <f>IF(ISBLANK(Fran!AB30)," ",IF(Fran!AB30&gt;=50,IF(Fran!AB30&lt;75,Fran!AB30," ")," "))</f>
        <v xml:space="preserve"> </v>
      </c>
      <c r="I64" s="177" t="str">
        <f>IF(ISBLANK(Fran!AF30)," ",IF(Fran!AF30&gt;=50,IF(Fran!AF30&lt;75,Fran!AF30," ")," "))</f>
        <v xml:space="preserve"> </v>
      </c>
      <c r="J64" s="177" t="str">
        <f>IF(ISBLANK(Fran!AJ30)," ",IF(Fran!AJ30&gt;=50,IF(Fran!AJ30&lt;75,Fran!AJ30," ")," "))</f>
        <v xml:space="preserve"> </v>
      </c>
      <c r="K64" s="177" t="str">
        <f>IF(ISBLANK(Fran!AN30)," ",IF(Fran!AN30&gt;=50,IF(Fran!AN30&lt;75,Fran!AN30," ")," "))</f>
        <v xml:space="preserve"> </v>
      </c>
      <c r="L64" s="177" t="str">
        <f>IF(ISBLANK(Fran!AR30)," ",IF(Fran!AR30&gt;=50,IF(Fran!AR30&lt;75,Fran!AR30," ")," "))</f>
        <v xml:space="preserve"> </v>
      </c>
      <c r="M64" s="177" t="str">
        <f>IF(ISBLANK(Fran!AY30)," ",IF(Fran!AY30&gt;=50,IF(Fran!AY30&lt;75,Fran!AY30," ")," "))</f>
        <v xml:space="preserve"> </v>
      </c>
      <c r="N64" s="177" t="str">
        <f>IF(ISBLANK(Fran!BC30)," ",IF(Fran!BC30&gt;=50,IF(Fran!BC30&lt;75,Fran!BC30," ")," "))</f>
        <v xml:space="preserve"> </v>
      </c>
      <c r="O64" s="177" t="str">
        <f>IF(ISBLANK(Fran!BG30)," ",IF(Fran!BG30&gt;=50,IF(Fran!BG30&lt;75,Fran!BG30," ")," "))</f>
        <v xml:space="preserve"> </v>
      </c>
      <c r="P64" s="177" t="str">
        <f>IF(ISBLANK(Fran!BK30)," ",IF(Fran!BK30&gt;=50,IF(Fran!BK30&lt;75,Fran!BK30," ")," "))</f>
        <v xml:space="preserve"> </v>
      </c>
      <c r="Q64" s="177" t="str">
        <f>IF(ISBLANK(Fran!BO30)," ",IF(Fran!BO30&gt;=50,IF(Fran!BO30&lt;75,Fran!BO30," ")," "))</f>
        <v xml:space="preserve"> </v>
      </c>
      <c r="R64" s="177" t="str">
        <f>IF(ISBLANK(Fran!BV30)," ",IF(Fran!BV30&gt;=50,IF(Fran!BV30&lt;75,Fran!BV30," ")," "))</f>
        <v xml:space="preserve"> </v>
      </c>
      <c r="S64" s="177" t="str">
        <f>IF(ISBLANK(Fran!BZ30)," ",IF(Fran!BZ30&gt;=50,IF(Fran!BZ30&lt;75,Fran!BZ30," ")," "))</f>
        <v xml:space="preserve"> </v>
      </c>
      <c r="T64" s="177" t="str">
        <f>IF(ISBLANK(Fran!CD30)," ",IF(Fran!CD30&gt;=50,IF(Fran!CD30&lt;75,Fran!CD30," ")," "))</f>
        <v xml:space="preserve"> </v>
      </c>
      <c r="U64" s="177" t="str">
        <f>IF(ISBLANK(Fran!CH30)," ",IF(Fran!CH30&gt;=50,IF(Fran!CH30&lt;75,Fran!CH30," ")," "))</f>
        <v xml:space="preserve"> </v>
      </c>
      <c r="V64" s="177" t="str">
        <f>IF(ISBLANK(Fran!CL30)," ",IF(Fran!CL30&gt;=50,IF(Fran!CL30&lt;75,Fran!CL30," ")," "))</f>
        <v xml:space="preserve"> </v>
      </c>
      <c r="W64" s="177" t="str">
        <f>IF(ISBLANK(Fran!CS30)," ",IF(Fran!CS30&gt;=50,IF(Fran!CS30&lt;75,Fran!CS30," ")," "))</f>
        <v xml:space="preserve"> </v>
      </c>
      <c r="X64" s="177" t="str">
        <f>IF(ISBLANK(Fran!CW30)," ",IF(Fran!CW30&gt;=50,IF(Fran!CW30&lt;75,Fran!CW30," ")," "))</f>
        <v xml:space="preserve"> </v>
      </c>
      <c r="Y64" s="177" t="str">
        <f>IF(ISBLANK(Fran!DA30)," ",IF(Fran!DA30&gt;=50,IF(Fran!DA30&lt;75,Fran!DA30," ")," "))</f>
        <v xml:space="preserve"> </v>
      </c>
      <c r="Z64" s="177" t="str">
        <f>IF(ISBLANK(Fran!DE30)," ",IF(Fran!DE30&gt;=50,IF(Fran!DE30&lt;75,Fran!DE30," ")," "))</f>
        <v xml:space="preserve"> </v>
      </c>
      <c r="AA64" s="177" t="str">
        <f>IF(ISBLANK(Fran!DI30)," ",IF(Fran!DI30&gt;=50,IF(Fran!DI30&lt;75,Fran!DI30," ")," "))</f>
        <v xml:space="preserve"> </v>
      </c>
      <c r="AB64" s="177" t="str">
        <f>IF(ISBLANK(Fran!DP30)," ",IF(Fran!DP30&gt;=50,IF(Fran!DP30&lt;75,Fran!DP30," ")," "))</f>
        <v xml:space="preserve"> </v>
      </c>
      <c r="AC64" s="177" t="str">
        <f>IF(ISBLANK(Fran!DT30)," ",IF(Fran!DT30&gt;=50,IF(Fran!DT30&lt;75,Fran!DT30," ")," "))</f>
        <v xml:space="preserve"> </v>
      </c>
      <c r="AD64" s="177" t="str">
        <f>IF(ISBLANK(Fran!DX30)," ",IF(Fran!DX30&gt;=50,IF(Fran!DX30&lt;75,Fran!DX30," ")," "))</f>
        <v xml:space="preserve"> </v>
      </c>
      <c r="AE64" s="270"/>
      <c r="AF64" s="271"/>
      <c r="AG64" s="177" t="str">
        <f>IF(ISBLANK(Fran!EB30)," ",IF(Fran!EB30&gt;=50,IF(Fran!EB30&lt;75,Fran!EB30," ")," "))</f>
        <v xml:space="preserve"> </v>
      </c>
      <c r="AH64" s="177" t="str">
        <f>IF(ISBLANK(Fran!EF30)," ",IF(Fran!EF30&gt;=50,IF(Fran!EF30&lt;75,Fran!EF30," ")," "))</f>
        <v xml:space="preserve"> </v>
      </c>
      <c r="AI64" s="177" t="str">
        <f>IF(ISBLANK(Fran!EM30)," ",IF(Fran!EM30&gt;=50,IF(Fran!EM30&lt;75,Fran!EM30," ")," "))</f>
        <v xml:space="preserve"> </v>
      </c>
      <c r="AJ64" s="177" t="str">
        <f>IF(ISBLANK(Fran!EQ30)," ",IF(Fran!EQ30&gt;=50,IF(Fran!EQ30&lt;75,Fran!EQ30," ")," "))</f>
        <v xml:space="preserve"> </v>
      </c>
      <c r="AK64" s="177" t="str">
        <f>IF(ISBLANK(Fran!EU30)," ",IF(Fran!EU30&gt;=50,IF(Fran!EU30&lt;75,Fran!EU30," ")," "))</f>
        <v xml:space="preserve"> </v>
      </c>
      <c r="AL64" s="177" t="str">
        <f>IF(ISBLANK(Fran!EY30)," ",IF(Fran!EY30&gt;=50,IF(Fran!EY30&lt;75,Fran!EY30," ")," "))</f>
        <v xml:space="preserve"> </v>
      </c>
      <c r="AM64" s="177" t="str">
        <f>IF(ISBLANK(Fran!FC30)," ",IF(Fran!FC30&gt;=50,IF(Fran!FC30&lt;75,Fran!FC30," ")," "))</f>
        <v xml:space="preserve"> </v>
      </c>
      <c r="AN64" s="177" t="str">
        <f>IF(ISBLANK(Fran!FJ30)," ",IF(Fran!FJ30&gt;=50,IF(Fran!FJ30&lt;75,Fran!FJ30," ")," "))</f>
        <v xml:space="preserve"> </v>
      </c>
      <c r="AO64" s="177" t="str">
        <f>IF(ISBLANK(Fran!FN30)," ",IF(Fran!FN30&gt;=50,IF(Fran!FN30&lt;75,Fran!FN30," ")," "))</f>
        <v xml:space="preserve"> </v>
      </c>
      <c r="AP64" s="177" t="str">
        <f>IF(ISBLANK(Fran!FR30)," ",IF(Fran!FR30&gt;=50,IF(Fran!FR30&lt;75,Fran!FR30," ")," "))</f>
        <v xml:space="preserve"> </v>
      </c>
      <c r="AQ64" s="177" t="str">
        <f>IF(ISBLANK(Fran!FV30)," ",IF(Fran!FV30&gt;=50,IF(Fran!FV30&lt;75,Fran!FV30," ")," "))</f>
        <v xml:space="preserve"> </v>
      </c>
      <c r="AR64" s="177" t="str">
        <f>IF(ISBLANK(Fran!FZ30)," ",IF(Fran!FZ30&gt;=50,IF(Fran!FZ30&lt;75,Fran!FZ30," ")," "))</f>
        <v xml:space="preserve"> </v>
      </c>
      <c r="AS64" s="177" t="str">
        <f>IF(ISBLANK(Fran!GG30)," ",IF(Fran!GG30&gt;=50,IF(Fran!GG30&lt;75,Fran!GG30," ")," "))</f>
        <v xml:space="preserve"> </v>
      </c>
      <c r="AT64" s="177" t="str">
        <f>IF(ISBLANK(Fran!GK30)," ",IF(Fran!GK30&gt;=50,IF(Fran!GK30&lt;75,Fran!GK30," ")," "))</f>
        <v xml:space="preserve"> </v>
      </c>
      <c r="AU64" s="177" t="str">
        <f>IF(ISBLANK(Fran!GO30)," ",IF(Fran!GO30&gt;=50,IF(Fran!GO30&lt;75,Fran!GO30," ")," "))</f>
        <v xml:space="preserve"> </v>
      </c>
      <c r="AV64" s="177" t="str">
        <f>IF(ISBLANK(Fran!GS30)," ",IF(Fran!GS30&gt;=50,IF(Fran!GS30&lt;75,Fran!GS30," ")," "))</f>
        <v xml:space="preserve"> </v>
      </c>
      <c r="AW64" s="177" t="str">
        <f>IF(ISBLANK(Fran!GW30)," ",IF(Fran!GW30&gt;=50,IF(Fran!GW30&lt;75,Fran!GW30," ")," "))</f>
        <v xml:space="preserve"> </v>
      </c>
      <c r="AX64" s="177" t="str">
        <f>IF(ISBLANK(Fran!HD30)," ",IF(Fran!HD30&gt;=50,IF(Fran!HD30&lt;75,Fran!HD30," ")," "))</f>
        <v xml:space="preserve"> </v>
      </c>
      <c r="AY64" s="177" t="str">
        <f>IF(ISBLANK(Fran!HH30)," ",IF(Fran!HH30&gt;=50,IF(Fran!HH30&lt;75,Fran!HH30," ")," "))</f>
        <v xml:space="preserve"> </v>
      </c>
      <c r="AZ64" s="177" t="str">
        <f>IF(ISBLANK(Fran!HL30)," ",IF(Fran!HL30&gt;=50,IF(Fran!HL30&lt;75,Fran!HL30," ")," "))</f>
        <v xml:space="preserve"> </v>
      </c>
      <c r="BA64" s="177" t="str">
        <f>IF(ISBLANK(Fran!HP30)," ",IF(Fran!HP30&gt;=50,IF(Fran!HP30&lt;75,Fran!HP30," ")," "))</f>
        <v xml:space="preserve"> </v>
      </c>
      <c r="BB64" s="177" t="str">
        <f>IF(ISBLANK(Fran!HT30)," ",IF(Fran!HT30&gt;=50,IF(Fran!HT30&lt;75,Fran!HT30," ")," "))</f>
        <v xml:space="preserve"> </v>
      </c>
      <c r="BC64" s="177" t="str">
        <f>IF(ISBLANK(Fran!IA30)," ",IF(Fran!IA30&gt;=50,IF(Fran!IA30&lt;75,Fran!IA30," ")," "))</f>
        <v xml:space="preserve"> </v>
      </c>
      <c r="BD64" s="177" t="str">
        <f>IF(ISBLANK(Fran!IE30)," ",IF(Fran!IE30&gt;=50,IF(Fran!IE30&lt;75,Fran!IE30," ")," "))</f>
        <v xml:space="preserve"> </v>
      </c>
      <c r="BE64" s="177" t="str">
        <f>IF(ISBLANK(Fran!II30)," ",IF(Fran!II30&gt;=50,IF(Fran!II30&lt;75,Fran!II30," ")," "))</f>
        <v xml:space="preserve"> </v>
      </c>
      <c r="BF64" s="177" t="str">
        <f>IF(ISBLANK(Fran!IM30)," ",IF(Fran!IM30&gt;=50,IF(Fran!IM30&lt;75,Fran!IM30," ")," "))</f>
        <v xml:space="preserve"> </v>
      </c>
      <c r="BG64" s="177" t="str">
        <f>IF(ISBLANK(Fran!IQ30)," ",IF(Fran!IQ30&gt;=50,IF(Fran!IQ30&lt;75,Fran!IQ30," ")," "))</f>
        <v xml:space="preserve"> </v>
      </c>
      <c r="BH64" s="177" t="str">
        <f>IF(ISBLANK(Fran!IX30)," ",IF(Fran!IX30&gt;=50,IF(Fran!IX30&lt;75,Fran!IX30," ")," "))</f>
        <v xml:space="preserve"> </v>
      </c>
      <c r="BI64" s="270"/>
      <c r="BJ64" s="271"/>
      <c r="BK64" s="177" t="str">
        <f>IF(ISBLANK(Fran!JB30)," ",IF(Fran!JB30&gt;=50,IF(Fran!JB30&lt;75,Fran!JB30," ")," "))</f>
        <v xml:space="preserve"> </v>
      </c>
      <c r="BL64" s="177" t="str">
        <f>IF(ISBLANK(Fran!JF30)," ",IF(Fran!JF30&gt;=50,IF(Fran!JF30&lt;75,Fran!JF30," ")," "))</f>
        <v xml:space="preserve"> </v>
      </c>
      <c r="BM64" s="177" t="str">
        <f>IF(ISBLANK(Fran!JJ30)," ",IF(Fran!JJ30&gt;=50,IF(Fran!JJ30&lt;75,Fran!JJ30," ")," "))</f>
        <v xml:space="preserve"> </v>
      </c>
      <c r="BN64" s="177" t="str">
        <f>IF(ISBLANK(Fran!JN30)," ",IF(Fran!JN30&gt;=50,IF(Fran!JN30&lt;75,Fran!JN30," ")," "))</f>
        <v xml:space="preserve"> </v>
      </c>
      <c r="BO64" s="177" t="str">
        <f>IF(ISBLANK(Fran!JU30)," ",IF(Fran!JU30&gt;=50,IF(Fran!JU30&lt;75,Fran!JU30," ")," "))</f>
        <v xml:space="preserve"> </v>
      </c>
      <c r="BP64" s="177" t="str">
        <f>IF(ISBLANK(Fran!JY30)," ",IF(Fran!JY30&gt;=50,IF(Fran!JY30&lt;75,Fran!JY30," ")," "))</f>
        <v xml:space="preserve"> </v>
      </c>
      <c r="BQ64" s="177" t="str">
        <f>IF(ISBLANK(Fran!KC30)," ",IF(Fran!KC30&gt;=50,IF(Fran!KC30&lt;75,Fran!KC30," ")," "))</f>
        <v xml:space="preserve"> </v>
      </c>
      <c r="BR64" s="177" t="str">
        <f>IF(ISBLANK(Fran!KG30)," ",IF(Fran!KG30&gt;=50,IF(Fran!KG30&lt;75,Fran!KG30," ")," "))</f>
        <v xml:space="preserve"> </v>
      </c>
      <c r="BS64" s="177" t="str">
        <f>IF(ISBLANK(Fran!KK30)," ",IF(Fran!KK30&gt;=50,IF(Fran!KK30&lt;75,Fran!KK30," ")," "))</f>
        <v xml:space="preserve"> </v>
      </c>
      <c r="BT64" s="177" t="str">
        <f>IF(ISBLANK(Fran!KR30)," ",IF(Fran!KR30&gt;=50,IF(Fran!KR30&lt;75,Fran!KR30," ")," "))</f>
        <v xml:space="preserve"> </v>
      </c>
      <c r="BU64" s="177" t="str">
        <f>IF(ISBLANK(Fran!KV30)," ",IF(Fran!KV30&gt;=50,IF(Fran!KV30&lt;75,Fran!KV30," ")," "))</f>
        <v xml:space="preserve"> </v>
      </c>
      <c r="BV64" s="177" t="str">
        <f>IF(ISBLANK(Fran!KZ30)," ",IF(Fran!KZ30&gt;=50,IF(Fran!KZ30&lt;75,Fran!KZ30," ")," "))</f>
        <v xml:space="preserve"> </v>
      </c>
      <c r="BW64" s="177" t="str">
        <f>IF(ISBLANK(Fran!LD30)," ",IF(Fran!LD30&gt;=50,IF(Fran!LD30&lt;75,Fran!LD30," ")," "))</f>
        <v xml:space="preserve"> </v>
      </c>
      <c r="BX64" s="177" t="str">
        <f>IF(ISBLANK(Fran!LH30)," ",IF(Fran!LH30&gt;=50,IF(Fran!LH30&lt;75,Fran!LH30," ")," "))</f>
        <v xml:space="preserve"> </v>
      </c>
      <c r="BY64" s="177" t="str">
        <f>IF(ISBLANK(Fran!LO30)," ",IF(Fran!LO30&gt;=50,IF(Fran!LO30&lt;75,Fran!LO30," ")," "))</f>
        <v xml:space="preserve"> </v>
      </c>
    </row>
    <row r="65" spans="1:77" ht="20.100000000000001" hidden="1" customHeight="1" thickBot="1">
      <c r="A65" s="272"/>
      <c r="B65" s="273"/>
      <c r="C65" s="179" t="str">
        <f>IF(ISBLANK(Fran!E30)," ",IF(Fran!E30&lt;50,Fran!E30," "))</f>
        <v xml:space="preserve"> </v>
      </c>
      <c r="D65" s="179" t="str">
        <f>IF(ISBLANK(Fran!I30)," ",IF(Fran!I30&lt;50,Fran!I30," "))</f>
        <v xml:space="preserve"> </v>
      </c>
      <c r="E65" s="179" t="str">
        <f>IF(ISBLANK(Fran!M30)," ",IF(Fran!M30&lt;50,Fran!M30," "))</f>
        <v xml:space="preserve"> </v>
      </c>
      <c r="F65" s="179" t="str">
        <f>IF(ISBLANK(Fran!Q30)," ",IF(Fran!Q30&lt;50,Fran!Q30," "))</f>
        <v xml:space="preserve"> </v>
      </c>
      <c r="G65" s="179" t="str">
        <f>IF(ISBLANK(Fran!U30)," ",IF(Fran!U30&lt;50,Fran!U30," "))</f>
        <v xml:space="preserve"> </v>
      </c>
      <c r="H65" s="179" t="str">
        <f>IF(ISBLANK(Fran!AB30)," ",IF(Fran!AB30&lt;50,Fran!AB30," "))</f>
        <v xml:space="preserve"> </v>
      </c>
      <c r="I65" s="179" t="str">
        <f>IF(ISBLANK(Fran!AF30)," ",IF(Fran!AF30&lt;50,Fran!AF30," "))</f>
        <v xml:space="preserve"> </v>
      </c>
      <c r="J65" s="179" t="str">
        <f>IF(ISBLANK(Fran!AJ30)," ",IF(Fran!AJ30&lt;50,Fran!AJ30," "))</f>
        <v xml:space="preserve"> </v>
      </c>
      <c r="K65" s="179" t="str">
        <f>IF(ISBLANK(Fran!AN30)," ",IF(Fran!AN30&lt;50,Fran!AN30," "))</f>
        <v xml:space="preserve"> </v>
      </c>
      <c r="L65" s="179" t="str">
        <f>IF(ISBLANK(Fran!AR30)," ",IF(Fran!AR30&lt;50,Fran!AR30," "))</f>
        <v xml:space="preserve"> </v>
      </c>
      <c r="M65" s="179" t="str">
        <f>IF(ISBLANK(Fran!AY30)," ",IF(Fran!AY30&lt;50,Fran!AY30," "))</f>
        <v xml:space="preserve"> </v>
      </c>
      <c r="N65" s="179" t="str">
        <f>IF(ISBLANK(Fran!BC30)," ",IF(Fran!BC30&lt;50,Fran!BC30," "))</f>
        <v xml:space="preserve"> </v>
      </c>
      <c r="O65" s="179" t="str">
        <f>IF(ISBLANK(Fran!BG30)," ",IF(Fran!BG30&lt;50,Fran!BG30," "))</f>
        <v xml:space="preserve"> </v>
      </c>
      <c r="P65" s="179" t="str">
        <f>IF(ISBLANK(Fran!BK30)," ",IF(Fran!BK30&lt;50,Fran!BK30," "))</f>
        <v xml:space="preserve"> </v>
      </c>
      <c r="Q65" s="179" t="str">
        <f>IF(ISBLANK(Fran!BO30)," ",IF(Fran!BO30&lt;50,Fran!BO30," "))</f>
        <v xml:space="preserve"> </v>
      </c>
      <c r="R65" s="179" t="str">
        <f>IF(ISBLANK(Fran!BV30)," ",IF(Fran!BV30&lt;50,Fran!BV30," "))</f>
        <v xml:space="preserve"> </v>
      </c>
      <c r="S65" s="179" t="str">
        <f>IF(ISBLANK(Fran!BZ30)," ",IF(Fran!BZ30&lt;50,Fran!BZ30," "))</f>
        <v xml:space="preserve"> </v>
      </c>
      <c r="T65" s="179" t="str">
        <f>IF(ISBLANK(Fran!CD30)," ",IF(Fran!CD30&lt;50,Fran!CD30," "))</f>
        <v xml:space="preserve"> </v>
      </c>
      <c r="U65" s="179" t="str">
        <f>IF(ISBLANK(Fran!CH30)," ",IF(Fran!CH30&lt;50,Fran!CH30," "))</f>
        <v xml:space="preserve"> </v>
      </c>
      <c r="V65" s="179" t="str">
        <f>IF(ISBLANK(Fran!CL30)," ",IF(Fran!CL30&lt;50,Fran!CL30," "))</f>
        <v xml:space="preserve"> </v>
      </c>
      <c r="W65" s="179" t="str">
        <f>IF(ISBLANK(Fran!CS30)," ",IF(Fran!CS30&lt;50,Fran!CS30," "))</f>
        <v xml:space="preserve"> </v>
      </c>
      <c r="X65" s="179" t="str">
        <f>IF(ISBLANK(Fran!CW30)," ",IF(Fran!CW30&lt;50,Fran!CW30," "))</f>
        <v xml:space="preserve"> </v>
      </c>
      <c r="Y65" s="179" t="str">
        <f>IF(ISBLANK(Fran!DA30)," ",IF(Fran!DA30&lt;50,Fran!DA30," "))</f>
        <v xml:space="preserve"> </v>
      </c>
      <c r="Z65" s="179" t="str">
        <f>IF(ISBLANK(Fran!DE30)," ",IF(Fran!DE30&lt;50,Fran!DE30," "))</f>
        <v xml:space="preserve"> </v>
      </c>
      <c r="AA65" s="179" t="str">
        <f>IF(ISBLANK(Fran!DI30)," ",IF(Fran!DI30&lt;50,Fran!DI30," "))</f>
        <v xml:space="preserve"> </v>
      </c>
      <c r="AB65" s="179" t="str">
        <f>IF(ISBLANK(Fran!DP30)," ",IF(Fran!DP30&lt;50,Fran!DP30," "))</f>
        <v xml:space="preserve"> </v>
      </c>
      <c r="AC65" s="179" t="str">
        <f>IF(ISBLANK(Fran!DT30)," ",IF(Fran!DT30&lt;50,Fran!DT30," "))</f>
        <v xml:space="preserve"> </v>
      </c>
      <c r="AD65" s="179" t="str">
        <f>IF(ISBLANK(Fran!DX30)," ",IF(Fran!DX30&lt;50,Fran!DX30," "))</f>
        <v xml:space="preserve"> </v>
      </c>
      <c r="AE65" s="272"/>
      <c r="AF65" s="273"/>
      <c r="AG65" s="179" t="str">
        <f>IF(ISBLANK(Fran!EB30)," ",IF(Fran!EB30&lt;50,Fran!EB30," "))</f>
        <v xml:space="preserve"> </v>
      </c>
      <c r="AH65" s="179" t="str">
        <f>IF(ISBLANK(Fran!EF30)," ",IF(Fran!EF30&lt;50,Fran!EF30," "))</f>
        <v xml:space="preserve"> </v>
      </c>
      <c r="AI65" s="179" t="str">
        <f>IF(ISBLANK(Fran!EM30)," ",IF(Fran!EM30&lt;50,Fran!EM30," "))</f>
        <v xml:space="preserve"> </v>
      </c>
      <c r="AJ65" s="179" t="str">
        <f>IF(ISBLANK(Fran!EQ30)," ",IF(Fran!EQ30&lt;50,Fran!EQ30," "))</f>
        <v xml:space="preserve"> </v>
      </c>
      <c r="AK65" s="179" t="str">
        <f>IF(ISBLANK(Fran!EU30)," ",IF(Fran!EU30&lt;50,Fran!EU30," "))</f>
        <v xml:space="preserve"> </v>
      </c>
      <c r="AL65" s="179" t="str">
        <f>IF(ISBLANK(Fran!EY30)," ",IF(Fran!EY30&lt;50,Fran!EY30," "))</f>
        <v xml:space="preserve"> </v>
      </c>
      <c r="AM65" s="179" t="str">
        <f>IF(ISBLANK(Fran!FC30)," ",IF(Fran!FC30&lt;50,Fran!FC30," "))</f>
        <v xml:space="preserve"> </v>
      </c>
      <c r="AN65" s="179" t="str">
        <f>IF(ISBLANK(Fran!FJ30)," ",IF(Fran!FJ30&lt;50,Fran!FJ30," "))</f>
        <v xml:space="preserve"> </v>
      </c>
      <c r="AO65" s="179" t="str">
        <f>IF(ISBLANK(Fran!FN30)," ",IF(Fran!FN30&lt;50,Fran!FN30," "))</f>
        <v xml:space="preserve"> </v>
      </c>
      <c r="AP65" s="179" t="str">
        <f>IF(ISBLANK(Fran!FR30)," ",IF(Fran!FR30&lt;50,Fran!FR30," "))</f>
        <v xml:space="preserve"> </v>
      </c>
      <c r="AQ65" s="179" t="str">
        <f>IF(ISBLANK(Fran!FV30)," ",IF(Fran!FV30&lt;50,Fran!FV30," "))</f>
        <v xml:space="preserve"> </v>
      </c>
      <c r="AR65" s="179" t="str">
        <f>IF(ISBLANK(Fran!FZ30)," ",IF(Fran!FZ30&lt;50,Fran!FZ30," "))</f>
        <v xml:space="preserve"> </v>
      </c>
      <c r="AS65" s="179" t="str">
        <f>IF(ISBLANK(Fran!GG30)," ",IF(Fran!GG30&lt;50,Fran!GG30," "))</f>
        <v xml:space="preserve"> </v>
      </c>
      <c r="AT65" s="179" t="str">
        <f>IF(ISBLANK(Fran!GK30)," ",IF(Fran!GK30&lt;50,Fran!GK30," "))</f>
        <v xml:space="preserve"> </v>
      </c>
      <c r="AU65" s="179" t="str">
        <f>IF(ISBLANK(Fran!GO30)," ",IF(Fran!GO30&lt;50,Fran!GO30," "))</f>
        <v xml:space="preserve"> </v>
      </c>
      <c r="AV65" s="179" t="str">
        <f>IF(ISBLANK(Fran!GS30)," ",IF(Fran!GS30&lt;50,Fran!GS30," "))</f>
        <v xml:space="preserve"> </v>
      </c>
      <c r="AW65" s="179" t="str">
        <f>IF(ISBLANK(Fran!GW30)," ",IF(Fran!GW30&lt;50,Fran!GW30," "))</f>
        <v xml:space="preserve"> </v>
      </c>
      <c r="AX65" s="179" t="str">
        <f>IF(ISBLANK(Fran!HD30)," ",IF(Fran!HD30&lt;50,Fran!HD30," "))</f>
        <v xml:space="preserve"> </v>
      </c>
      <c r="AY65" s="179" t="str">
        <f>IF(ISBLANK(Fran!HH30)," ",IF(Fran!HH30&lt;50,Fran!HH30," "))</f>
        <v xml:space="preserve"> </v>
      </c>
      <c r="AZ65" s="179" t="str">
        <f>IF(ISBLANK(Fran!HL30)," ",IF(Fran!HL30&lt;50,Fran!HL30," "))</f>
        <v xml:space="preserve"> </v>
      </c>
      <c r="BA65" s="179" t="str">
        <f>IF(ISBLANK(Fran!HP30)," ",IF(Fran!HP30&lt;50,Fran!HP30," "))</f>
        <v xml:space="preserve"> </v>
      </c>
      <c r="BB65" s="179" t="str">
        <f>IF(ISBLANK(Fran!HT30)," ",IF(Fran!HT30&lt;50,Fran!HT30," "))</f>
        <v xml:space="preserve"> </v>
      </c>
      <c r="BC65" s="179" t="str">
        <f>IF(ISBLANK(Fran!IA30)," ",IF(Fran!IA30&lt;50,Fran!IA30," "))</f>
        <v xml:space="preserve"> </v>
      </c>
      <c r="BD65" s="179" t="str">
        <f>IF(ISBLANK(Fran!IE30)," ",IF(Fran!IE30&lt;50,Fran!IE30," "))</f>
        <v xml:space="preserve"> </v>
      </c>
      <c r="BE65" s="179" t="str">
        <f>IF(ISBLANK(Fran!II30)," ",IF(Fran!II30&lt;50,Fran!II30," "))</f>
        <v xml:space="preserve"> </v>
      </c>
      <c r="BF65" s="179" t="str">
        <f>IF(ISBLANK(Fran!IM30)," ",IF(Fran!IM30&lt;50,Fran!IM30," "))</f>
        <v xml:space="preserve"> </v>
      </c>
      <c r="BG65" s="179" t="str">
        <f>IF(ISBLANK(Fran!IQ30)," ",IF(Fran!IQ30&lt;50,Fran!IQ30," "))</f>
        <v xml:space="preserve"> </v>
      </c>
      <c r="BH65" s="179" t="str">
        <f>IF(ISBLANK(Fran!IX30)," ",IF(Fran!IX30&lt;50,Fran!IX30," "))</f>
        <v xml:space="preserve"> </v>
      </c>
      <c r="BI65" s="272"/>
      <c r="BJ65" s="273"/>
      <c r="BK65" s="179" t="str">
        <f>IF(ISBLANK(Fran!JB30)," ",IF(Fran!JB30&lt;50,Fran!JB30," "))</f>
        <v xml:space="preserve"> </v>
      </c>
      <c r="BL65" s="179" t="str">
        <f>IF(ISBLANK(Fran!JF30)," ",IF(Fran!JF30&lt;50,Fran!JF30," "))</f>
        <v xml:space="preserve"> </v>
      </c>
      <c r="BM65" s="179" t="str">
        <f>IF(ISBLANK(Fran!JJ30)," ",IF(Fran!JJ30&lt;50,Fran!JJ30," "))</f>
        <v xml:space="preserve"> </v>
      </c>
      <c r="BN65" s="179" t="str">
        <f>IF(ISBLANK(Fran!JN30)," ",IF(Fran!JN30&lt;50,Fran!JN30," "))</f>
        <v xml:space="preserve"> </v>
      </c>
      <c r="BO65" s="179" t="str">
        <f>IF(ISBLANK(Fran!JU30)," ",IF(Fran!JU30&lt;50,Fran!JU30," "))</f>
        <v xml:space="preserve"> </v>
      </c>
      <c r="BP65" s="179" t="str">
        <f>IF(ISBLANK(Fran!JY30)," ",IF(Fran!JY30&lt;50,Fran!JY30," "))</f>
        <v xml:space="preserve"> </v>
      </c>
      <c r="BQ65" s="179" t="str">
        <f>IF(ISBLANK(Fran!KC30)," ",IF(Fran!KC30&lt;50,Fran!KC30," "))</f>
        <v xml:space="preserve"> </v>
      </c>
      <c r="BR65" s="179" t="str">
        <f>IF(ISBLANK(Fran!KG30)," ",IF(Fran!KG30&lt;50,Fran!KG30," "))</f>
        <v xml:space="preserve"> </v>
      </c>
      <c r="BS65" s="179" t="str">
        <f>IF(ISBLANK(Fran!KK30)," ",IF(Fran!KK30&lt;50,Fran!KK30," "))</f>
        <v xml:space="preserve"> </v>
      </c>
      <c r="BT65" s="179" t="str">
        <f>IF(ISBLANK(Fran!KR30)," ",IF(Fran!KR30&lt;50,Fran!KR30," "))</f>
        <v xml:space="preserve"> </v>
      </c>
      <c r="BU65" s="179" t="str">
        <f>IF(ISBLANK(Fran!KV30)," ",IF(Fran!KV30&lt;50,Fran!KV30," "))</f>
        <v xml:space="preserve"> </v>
      </c>
      <c r="BV65" s="179" t="str">
        <f>IF(ISBLANK(Fran!KZ30)," ",IF(Fran!KZ30&lt;50,Fran!KZ30," "))</f>
        <v xml:space="preserve"> </v>
      </c>
      <c r="BW65" s="179" t="str">
        <f>IF(ISBLANK(Fran!LD30)," ",IF(Fran!LD30&lt;50,Fran!LD30," "))</f>
        <v xml:space="preserve"> </v>
      </c>
      <c r="BX65" s="179" t="str">
        <f>IF(ISBLANK(Fran!LH30)," ",IF(Fran!LH30&lt;50,Fran!LH30," "))</f>
        <v xml:space="preserve"> </v>
      </c>
      <c r="BY65" s="179" t="str">
        <f>IF(ISBLANK(Fran!LO30)," ",IF(Fran!LO30&lt;50,Fran!LO30," "))</f>
        <v xml:space="preserve"> </v>
      </c>
    </row>
    <row r="66" spans="1:77" ht="20.100000000000001" hidden="1" customHeight="1">
      <c r="A66" s="268" t="str">
        <f>LEFT(Fran!$A29,1)&amp;LEFT(Fran!$B29,1)</f>
        <v/>
      </c>
      <c r="B66" s="269"/>
      <c r="C66" s="175" t="str">
        <f>IF(ISBLANK(Fran!E29)," ",IF(Fran!E29&gt;=75,Fran!E29," "))</f>
        <v/>
      </c>
      <c r="D66" s="175" t="str">
        <f>IF(ISBLANK(Fran!I29)," ",IF(Fran!I29&gt;=75,Fran!I29," "))</f>
        <v/>
      </c>
      <c r="E66" s="175" t="str">
        <f>IF(ISBLANK(Fran!M29)," ",IF(Fran!M29&gt;=75,Fran!M29," "))</f>
        <v/>
      </c>
      <c r="F66" s="175" t="str">
        <f>IF(ISBLANK(Fran!Q29)," ",IF(Fran!Q29&gt;=75,Fran!Q29," "))</f>
        <v/>
      </c>
      <c r="G66" s="175" t="str">
        <f>IF(ISBLANK(Fran!U29)," ",IF(Fran!U29&gt;=75,Fran!U29," "))</f>
        <v/>
      </c>
      <c r="H66" s="175" t="str">
        <f>IF(ISBLANK(Fran!AB29)," ",IF(Fran!AB29&gt;=75,Fran!AB29," "))</f>
        <v/>
      </c>
      <c r="I66" s="175" t="str">
        <f>IF(ISBLANK(Fran!AF29)," ",IF(Fran!AF29&gt;=75,Fran!AF29," "))</f>
        <v/>
      </c>
      <c r="J66" s="175" t="str">
        <f>IF(ISBLANK(Fran!AJ29)," ",IF(Fran!AJ29&gt;=75,Fran!AJ29," "))</f>
        <v/>
      </c>
      <c r="K66" s="175" t="str">
        <f>IF(ISBLANK(Fran!AN29)," ",IF(Fran!AN29&gt;=75,Fran!AN29," "))</f>
        <v/>
      </c>
      <c r="L66" s="175" t="str">
        <f>IF(ISBLANK(Fran!AR29)," ",IF(Fran!AR29&gt;=75,Fran!AR29," "))</f>
        <v/>
      </c>
      <c r="M66" s="175" t="str">
        <f>IF(ISBLANK(Fran!AY29)," ",IF(Fran!AY29&gt;=75,Fran!AY29," "))</f>
        <v/>
      </c>
      <c r="N66" s="175" t="str">
        <f>IF(ISBLANK(Fran!BC29)," ",IF(Fran!BC29&gt;=75,Fran!BC29," "))</f>
        <v/>
      </c>
      <c r="O66" s="175" t="str">
        <f>IF(ISBLANK(Fran!BG29)," ",IF(Fran!BG29&gt;=75,Fran!BG29," "))</f>
        <v/>
      </c>
      <c r="P66" s="175" t="str">
        <f>IF(ISBLANK(Fran!BK29)," ",IF(Fran!BK29&gt;=75,Fran!BK29," "))</f>
        <v/>
      </c>
      <c r="Q66" s="175" t="str">
        <f>IF(ISBLANK(Fran!BO29)," ",IF(Fran!BO29&gt;=75,Fran!BO29," "))</f>
        <v/>
      </c>
      <c r="R66" s="175" t="str">
        <f>IF(ISBLANK(Fran!BV29)," ",IF(Fran!BV29&gt;=75,Fran!BV29," "))</f>
        <v/>
      </c>
      <c r="S66" s="175" t="str">
        <f>IF(ISBLANK(Fran!BZ29)," ",IF(Fran!BZ29&gt;=75,Fran!BZ29," "))</f>
        <v/>
      </c>
      <c r="T66" s="175" t="str">
        <f>IF(ISBLANK(Fran!CD29)," ",IF(Fran!CD29&gt;=75,Fran!CD29," "))</f>
        <v/>
      </c>
      <c r="U66" s="175" t="str">
        <f>IF(ISBLANK(Fran!CH29)," ",IF(Fran!CH29&gt;=75,Fran!CH29," "))</f>
        <v/>
      </c>
      <c r="V66" s="175" t="str">
        <f>IF(ISBLANK(Fran!CL29)," ",IF(Fran!CL29&gt;=75,Fran!CL29," "))</f>
        <v/>
      </c>
      <c r="W66" s="175" t="str">
        <f>IF(ISBLANK(Fran!CS29)," ",IF(Fran!CS29&gt;=75,Fran!CS29," "))</f>
        <v/>
      </c>
      <c r="X66" s="175" t="str">
        <f>IF(ISBLANK(Fran!CW29)," ",IF(Fran!CW29&gt;=75,Fran!CW29," "))</f>
        <v/>
      </c>
      <c r="Y66" s="175" t="str">
        <f>IF(ISBLANK(Fran!DA29)," ",IF(Fran!DA29&gt;=75,Fran!DA29," "))</f>
        <v/>
      </c>
      <c r="Z66" s="175" t="str">
        <f>IF(ISBLANK(Fran!DE29)," ",IF(Fran!DE29&gt;=75,Fran!DE29," "))</f>
        <v/>
      </c>
      <c r="AA66" s="175" t="str">
        <f>IF(ISBLANK(Fran!DI29)," ",IF(Fran!DI29&gt;=75,Fran!DI29," "))</f>
        <v/>
      </c>
      <c r="AB66" s="175" t="str">
        <f>IF(ISBLANK(Fran!DP29)," ",IF(Fran!DP29&gt;=75,Fran!DP29," "))</f>
        <v/>
      </c>
      <c r="AC66" s="175" t="str">
        <f>IF(ISBLANK(Fran!DT29)," ",IF(Fran!DT29&gt;=75,Fran!DT29," "))</f>
        <v/>
      </c>
      <c r="AD66" s="175" t="str">
        <f>IF(ISBLANK(Fran!DX29)," ",IF(Fran!DX29&gt;=75,Fran!DX29," "))</f>
        <v/>
      </c>
      <c r="AE66" s="268" t="str">
        <f>LEFT(Fran!$A29,1)&amp;LEFT(Fran!$B29,1)</f>
        <v/>
      </c>
      <c r="AF66" s="269"/>
      <c r="AG66" s="175" t="str">
        <f>IF(ISBLANK(Fran!EB29)," ",IF(Fran!EB29&gt;=75,Fran!EB29," "))</f>
        <v/>
      </c>
      <c r="AH66" s="175" t="str">
        <f>IF(ISBLANK(Fran!EF29)," ",IF(Fran!EF29&gt;=75,Fran!EF29," "))</f>
        <v/>
      </c>
      <c r="AI66" s="175" t="str">
        <f>IF(ISBLANK(Fran!EM29)," ",IF(Fran!EM29&gt;=75,Fran!EM29," "))</f>
        <v/>
      </c>
      <c r="AJ66" s="175" t="str">
        <f>IF(ISBLANK(Fran!EQ29)," ",IF(Fran!EQ29&gt;=75,Fran!EQ29," "))</f>
        <v/>
      </c>
      <c r="AK66" s="175" t="str">
        <f>IF(ISBLANK(Fran!EU29)," ",IF(Fran!EU29&gt;=75,Fran!EU29," "))</f>
        <v/>
      </c>
      <c r="AL66" s="175" t="str">
        <f>IF(ISBLANK(Fran!EY29)," ",IF(Fran!EY29&gt;=75,Fran!EY29," "))</f>
        <v/>
      </c>
      <c r="AM66" s="175" t="str">
        <f>IF(ISBLANK(Fran!FC29)," ",IF(Fran!FC29&gt;=75,Fran!FC29," "))</f>
        <v/>
      </c>
      <c r="AN66" s="175" t="str">
        <f>IF(ISBLANK(Fran!FJ29)," ",IF(Fran!FJ29&gt;=75,Fran!FJ29," "))</f>
        <v/>
      </c>
      <c r="AO66" s="175" t="str">
        <f>IF(ISBLANK(Fran!FN29)," ",IF(Fran!FN29&gt;=75,Fran!FN29," "))</f>
        <v/>
      </c>
      <c r="AP66" s="175" t="str">
        <f>IF(ISBLANK(Fran!FR29)," ",IF(Fran!FR29&gt;=75,Fran!FR29," "))</f>
        <v/>
      </c>
      <c r="AQ66" s="175" t="str">
        <f>IF(ISBLANK(Fran!FV29)," ",IF(Fran!FV29&gt;=75,Fran!FV29," "))</f>
        <v/>
      </c>
      <c r="AR66" s="175" t="str">
        <f>IF(ISBLANK(Fran!FZ29)," ",IF(Fran!FZ29&gt;=75,Fran!FZ29," "))</f>
        <v/>
      </c>
      <c r="AS66" s="175" t="str">
        <f>IF(ISBLANK(Fran!GG29)," ",IF(Fran!GG29&gt;=75,Fran!GG29," "))</f>
        <v/>
      </c>
      <c r="AT66" s="175" t="str">
        <f>IF(ISBLANK(Fran!GK29)," ",IF(Fran!GK29&gt;=75,Fran!GK29," "))</f>
        <v/>
      </c>
      <c r="AU66" s="175" t="str">
        <f>IF(ISBLANK(Fran!GO29)," ",IF(Fran!GO29&gt;=75,Fran!GO29," "))</f>
        <v/>
      </c>
      <c r="AV66" s="175" t="str">
        <f>IF(ISBLANK(Fran!GS29)," ",IF(Fran!GS29&gt;=75,Fran!GS29," "))</f>
        <v/>
      </c>
      <c r="AW66" s="175" t="str">
        <f>IF(ISBLANK(Fran!GW29)," ",IF(Fran!GW29&gt;=75,Fran!GW29," "))</f>
        <v/>
      </c>
      <c r="AX66" s="175" t="str">
        <f>IF(ISBLANK(Fran!HD29)," ",IF(Fran!HD29&gt;=75,Fran!HD29," "))</f>
        <v/>
      </c>
      <c r="AY66" s="175" t="str">
        <f>IF(ISBLANK(Fran!HH29)," ",IF(Fran!HH29&gt;=75,Fran!HH29," "))</f>
        <v/>
      </c>
      <c r="AZ66" s="175" t="str">
        <f>IF(ISBLANK(Fran!HL29)," ",IF(Fran!HL29&gt;=75,Fran!HL29," "))</f>
        <v/>
      </c>
      <c r="BA66" s="175" t="str">
        <f>IF(ISBLANK(Fran!HP29)," ",IF(Fran!HP29&gt;=75,Fran!HP29," "))</f>
        <v/>
      </c>
      <c r="BB66" s="175" t="str">
        <f>IF(ISBLANK(Fran!HT29)," ",IF(Fran!HT29&gt;=75,Fran!HT29," "))</f>
        <v/>
      </c>
      <c r="BC66" s="175" t="str">
        <f>IF(ISBLANK(Fran!IA29)," ",IF(Fran!IA29&gt;=75,Fran!IA29," "))</f>
        <v/>
      </c>
      <c r="BD66" s="175" t="str">
        <f>IF(ISBLANK(Fran!IE29)," ",IF(Fran!IE29&gt;=75,Fran!IE29," "))</f>
        <v/>
      </c>
      <c r="BE66" s="175" t="str">
        <f>IF(ISBLANK(Fran!II29)," ",IF(Fran!II29&gt;=75,Fran!II29," "))</f>
        <v/>
      </c>
      <c r="BF66" s="175" t="str">
        <f>IF(ISBLANK(Fran!IM29)," ",IF(Fran!IM29&gt;=75,Fran!IM29," "))</f>
        <v/>
      </c>
      <c r="BG66" s="175" t="str">
        <f>IF(ISBLANK(Fran!IQ29)," ",IF(Fran!IQ29&gt;=75,Fran!IQ29," "))</f>
        <v/>
      </c>
      <c r="BH66" s="175" t="str">
        <f>IF(ISBLANK(Fran!IX29)," ",IF(Fran!IX29&gt;=75,Fran!IX29," "))</f>
        <v/>
      </c>
      <c r="BI66" s="268" t="str">
        <f>LEFT(Fran!$A29,1)&amp;LEFT(Fran!$B29,1)</f>
        <v/>
      </c>
      <c r="BJ66" s="269"/>
      <c r="BK66" s="175" t="str">
        <f>IF(ISBLANK(Fran!JB29)," ",IF(Fran!JB29&gt;=75,Fran!JB29," "))</f>
        <v/>
      </c>
      <c r="BL66" s="175" t="str">
        <f>IF(ISBLANK(Fran!JF29)," ",IF(Fran!JF29&gt;=75,Fran!JF29," "))</f>
        <v/>
      </c>
      <c r="BM66" s="175" t="str">
        <f>IF(ISBLANK(Fran!JJ29)," ",IF(Fran!JJ29&gt;=75,Fran!JJ29," "))</f>
        <v/>
      </c>
      <c r="BN66" s="175" t="str">
        <f>IF(ISBLANK(Fran!JN29)," ",IF(Fran!JN29&gt;=75,Fran!JN29," "))</f>
        <v/>
      </c>
      <c r="BO66" s="175" t="str">
        <f>IF(ISBLANK(Fran!JU29)," ",IF(Fran!JU29&gt;=75,Fran!JU29," "))</f>
        <v/>
      </c>
      <c r="BP66" s="175" t="str">
        <f>IF(ISBLANK(Fran!JY29)," ",IF(Fran!JY29&gt;=75,Fran!JY29," "))</f>
        <v/>
      </c>
      <c r="BQ66" s="175" t="str">
        <f>IF(ISBLANK(Fran!KC29)," ",IF(Fran!KC29&gt;=75,Fran!KC29," "))</f>
        <v/>
      </c>
      <c r="BR66" s="175" t="str">
        <f>IF(ISBLANK(Fran!KG29)," ",IF(Fran!KG29&gt;=75,Fran!KG29," "))</f>
        <v/>
      </c>
      <c r="BS66" s="175" t="str">
        <f>IF(ISBLANK(Fran!KK29)," ",IF(Fran!KK29&gt;=75,Fran!KK29," "))</f>
        <v/>
      </c>
      <c r="BT66" s="175" t="str">
        <f>IF(ISBLANK(Fran!KR29)," ",IF(Fran!KR29&gt;=75,Fran!KR29," "))</f>
        <v/>
      </c>
      <c r="BU66" s="175" t="str">
        <f>IF(ISBLANK(Fran!KV29)," ",IF(Fran!KV29&gt;=75,Fran!KV29," "))</f>
        <v/>
      </c>
      <c r="BV66" s="175" t="str">
        <f>IF(ISBLANK(Fran!KZ29)," ",IF(Fran!KZ29&gt;=75,Fran!KZ29," "))</f>
        <v/>
      </c>
      <c r="BW66" s="175" t="str">
        <f>IF(ISBLANK(Fran!LD29)," ",IF(Fran!LD29&gt;=75,Fran!LD29," "))</f>
        <v/>
      </c>
      <c r="BX66" s="175" t="str">
        <f>IF(ISBLANK(Fran!LH29)," ",IF(Fran!LH29&gt;=75,Fran!LH29," "))</f>
        <v/>
      </c>
      <c r="BY66" s="175" t="str">
        <f>IF(ISBLANK(Fran!LO29)," ",IF(Fran!LO29&gt;=75,Fran!LO29," "))</f>
        <v/>
      </c>
    </row>
    <row r="67" spans="1:77" ht="20.100000000000001" hidden="1" customHeight="1">
      <c r="A67" s="270"/>
      <c r="B67" s="271"/>
      <c r="C67" s="177" t="str">
        <f>IF(ISBLANK(Fran!E29)," ",IF(Fran!E29&gt;=50,IF(Fran!E29&lt;75,Fran!E29," ")," "))</f>
        <v xml:space="preserve"> </v>
      </c>
      <c r="D67" s="177" t="str">
        <f>IF(ISBLANK(Fran!I29)," ",IF(Fran!I29&gt;=50,IF(Fran!I29&lt;75,Fran!I29," ")," "))</f>
        <v xml:space="preserve"> </v>
      </c>
      <c r="E67" s="177" t="str">
        <f>IF(ISBLANK(Fran!M29)," ",IF(Fran!M29&gt;=50,IF(Fran!M29&lt;75,Fran!M29," ")," "))</f>
        <v xml:space="preserve"> </v>
      </c>
      <c r="F67" s="177" t="str">
        <f>IF(ISBLANK(Fran!Q29)," ",IF(Fran!Q29&gt;=50,IF(Fran!Q29&lt;75,Fran!Q29," ")," "))</f>
        <v xml:space="preserve"> </v>
      </c>
      <c r="G67" s="177" t="str">
        <f>IF(ISBLANK(Fran!U29)," ",IF(Fran!U29&gt;=50,IF(Fran!U29&lt;75,Fran!U29," ")," "))</f>
        <v xml:space="preserve"> </v>
      </c>
      <c r="H67" s="177" t="str">
        <f>IF(ISBLANK(Fran!AB29)," ",IF(Fran!AB29&gt;=50,IF(Fran!AB29&lt;75,Fran!AB29," ")," "))</f>
        <v xml:space="preserve"> </v>
      </c>
      <c r="I67" s="177" t="str">
        <f>IF(ISBLANK(Fran!AF29)," ",IF(Fran!AF29&gt;=50,IF(Fran!AF29&lt;75,Fran!AF29," ")," "))</f>
        <v xml:space="preserve"> </v>
      </c>
      <c r="J67" s="177" t="str">
        <f>IF(ISBLANK(Fran!AJ29)," ",IF(Fran!AJ29&gt;=50,IF(Fran!AJ29&lt;75,Fran!AJ29," ")," "))</f>
        <v xml:space="preserve"> </v>
      </c>
      <c r="K67" s="177" t="str">
        <f>IF(ISBLANK(Fran!AN29)," ",IF(Fran!AN29&gt;=50,IF(Fran!AN29&lt;75,Fran!AN29," ")," "))</f>
        <v xml:space="preserve"> </v>
      </c>
      <c r="L67" s="177" t="str">
        <f>IF(ISBLANK(Fran!AR29)," ",IF(Fran!AR29&gt;=50,IF(Fran!AR29&lt;75,Fran!AR29," ")," "))</f>
        <v xml:space="preserve"> </v>
      </c>
      <c r="M67" s="177" t="str">
        <f>IF(ISBLANK(Fran!AY29)," ",IF(Fran!AY29&gt;=50,IF(Fran!AY29&lt;75,Fran!AY29," ")," "))</f>
        <v xml:space="preserve"> </v>
      </c>
      <c r="N67" s="177" t="str">
        <f>IF(ISBLANK(Fran!BC29)," ",IF(Fran!BC29&gt;=50,IF(Fran!BC29&lt;75,Fran!BC29," ")," "))</f>
        <v xml:space="preserve"> </v>
      </c>
      <c r="O67" s="177" t="str">
        <f>IF(ISBLANK(Fran!BG29)," ",IF(Fran!BG29&gt;=50,IF(Fran!BG29&lt;75,Fran!BG29," ")," "))</f>
        <v xml:space="preserve"> </v>
      </c>
      <c r="P67" s="177" t="str">
        <f>IF(ISBLANK(Fran!BK29)," ",IF(Fran!BK29&gt;=50,IF(Fran!BK29&lt;75,Fran!BK29," ")," "))</f>
        <v xml:space="preserve"> </v>
      </c>
      <c r="Q67" s="177" t="str">
        <f>IF(ISBLANK(Fran!BO29)," ",IF(Fran!BO29&gt;=50,IF(Fran!BO29&lt;75,Fran!BO29," ")," "))</f>
        <v xml:space="preserve"> </v>
      </c>
      <c r="R67" s="177" t="str">
        <f>IF(ISBLANK(Fran!BV29)," ",IF(Fran!BV29&gt;=50,IF(Fran!BV29&lt;75,Fran!BV29," ")," "))</f>
        <v xml:space="preserve"> </v>
      </c>
      <c r="S67" s="177" t="str">
        <f>IF(ISBLANK(Fran!BZ29)," ",IF(Fran!BZ29&gt;=50,IF(Fran!BZ29&lt;75,Fran!BZ29," ")," "))</f>
        <v xml:space="preserve"> </v>
      </c>
      <c r="T67" s="177" t="str">
        <f>IF(ISBLANK(Fran!CD29)," ",IF(Fran!CD29&gt;=50,IF(Fran!CD29&lt;75,Fran!CD29," ")," "))</f>
        <v xml:space="preserve"> </v>
      </c>
      <c r="U67" s="177" t="str">
        <f>IF(ISBLANK(Fran!CH29)," ",IF(Fran!CH29&gt;=50,IF(Fran!CH29&lt;75,Fran!CH29," ")," "))</f>
        <v xml:space="preserve"> </v>
      </c>
      <c r="V67" s="177" t="str">
        <f>IF(ISBLANK(Fran!CL29)," ",IF(Fran!CL29&gt;=50,IF(Fran!CL29&lt;75,Fran!CL29," ")," "))</f>
        <v xml:space="preserve"> </v>
      </c>
      <c r="W67" s="177" t="str">
        <f>IF(ISBLANK(Fran!CS29)," ",IF(Fran!CS29&gt;=50,IF(Fran!CS29&lt;75,Fran!CS29," ")," "))</f>
        <v xml:space="preserve"> </v>
      </c>
      <c r="X67" s="177" t="str">
        <f>IF(ISBLANK(Fran!CW29)," ",IF(Fran!CW29&gt;=50,IF(Fran!CW29&lt;75,Fran!CW29," ")," "))</f>
        <v xml:space="preserve"> </v>
      </c>
      <c r="Y67" s="177" t="str">
        <f>IF(ISBLANK(Fran!DA29)," ",IF(Fran!DA29&gt;=50,IF(Fran!DA29&lt;75,Fran!DA29," ")," "))</f>
        <v xml:space="preserve"> </v>
      </c>
      <c r="Z67" s="177" t="str">
        <f>IF(ISBLANK(Fran!DE29)," ",IF(Fran!DE29&gt;=50,IF(Fran!DE29&lt;75,Fran!DE29," ")," "))</f>
        <v xml:space="preserve"> </v>
      </c>
      <c r="AA67" s="177" t="str">
        <f>IF(ISBLANK(Fran!DI29)," ",IF(Fran!DI29&gt;=50,IF(Fran!DI29&lt;75,Fran!DI29," ")," "))</f>
        <v xml:space="preserve"> </v>
      </c>
      <c r="AB67" s="177" t="str">
        <f>IF(ISBLANK(Fran!DP29)," ",IF(Fran!DP29&gt;=50,IF(Fran!DP29&lt;75,Fran!DP29," ")," "))</f>
        <v xml:space="preserve"> </v>
      </c>
      <c r="AC67" s="177" t="str">
        <f>IF(ISBLANK(Fran!DT29)," ",IF(Fran!DT29&gt;=50,IF(Fran!DT29&lt;75,Fran!DT29," ")," "))</f>
        <v xml:space="preserve"> </v>
      </c>
      <c r="AD67" s="177" t="str">
        <f>IF(ISBLANK(Fran!DX29)," ",IF(Fran!DX29&gt;=50,IF(Fran!DX29&lt;75,Fran!DX29," ")," "))</f>
        <v xml:space="preserve"> </v>
      </c>
      <c r="AE67" s="270"/>
      <c r="AF67" s="271"/>
      <c r="AG67" s="177" t="str">
        <f>IF(ISBLANK(Fran!EB29)," ",IF(Fran!EB29&gt;=50,IF(Fran!EB29&lt;75,Fran!EB29," ")," "))</f>
        <v xml:space="preserve"> </v>
      </c>
      <c r="AH67" s="177" t="str">
        <f>IF(ISBLANK(Fran!EF29)," ",IF(Fran!EF29&gt;=50,IF(Fran!EF29&lt;75,Fran!EF29," ")," "))</f>
        <v xml:space="preserve"> </v>
      </c>
      <c r="AI67" s="177" t="str">
        <f>IF(ISBLANK(Fran!EM29)," ",IF(Fran!EM29&gt;=50,IF(Fran!EM29&lt;75,Fran!EM29," ")," "))</f>
        <v xml:space="preserve"> </v>
      </c>
      <c r="AJ67" s="177" t="str">
        <f>IF(ISBLANK(Fran!EQ29)," ",IF(Fran!EQ29&gt;=50,IF(Fran!EQ29&lt;75,Fran!EQ29," ")," "))</f>
        <v xml:space="preserve"> </v>
      </c>
      <c r="AK67" s="177" t="str">
        <f>IF(ISBLANK(Fran!EU29)," ",IF(Fran!EU29&gt;=50,IF(Fran!EU29&lt;75,Fran!EU29," ")," "))</f>
        <v xml:space="preserve"> </v>
      </c>
      <c r="AL67" s="177" t="str">
        <f>IF(ISBLANK(Fran!EY29)," ",IF(Fran!EY29&gt;=50,IF(Fran!EY29&lt;75,Fran!EY29," ")," "))</f>
        <v xml:space="preserve"> </v>
      </c>
      <c r="AM67" s="177" t="str">
        <f>IF(ISBLANK(Fran!FC29)," ",IF(Fran!FC29&gt;=50,IF(Fran!FC29&lt;75,Fran!FC29," ")," "))</f>
        <v xml:space="preserve"> </v>
      </c>
      <c r="AN67" s="177" t="str">
        <f>IF(ISBLANK(Fran!FJ29)," ",IF(Fran!FJ29&gt;=50,IF(Fran!FJ29&lt;75,Fran!FJ29," ")," "))</f>
        <v xml:space="preserve"> </v>
      </c>
      <c r="AO67" s="177" t="str">
        <f>IF(ISBLANK(Fran!FN29)," ",IF(Fran!FN29&gt;=50,IF(Fran!FN29&lt;75,Fran!FN29," ")," "))</f>
        <v xml:space="preserve"> </v>
      </c>
      <c r="AP67" s="177" t="str">
        <f>IF(ISBLANK(Fran!FR29)," ",IF(Fran!FR29&gt;=50,IF(Fran!FR29&lt;75,Fran!FR29," ")," "))</f>
        <v xml:space="preserve"> </v>
      </c>
      <c r="AQ67" s="177" t="str">
        <f>IF(ISBLANK(Fran!FV29)," ",IF(Fran!FV29&gt;=50,IF(Fran!FV29&lt;75,Fran!FV29," ")," "))</f>
        <v xml:space="preserve"> </v>
      </c>
      <c r="AR67" s="177" t="str">
        <f>IF(ISBLANK(Fran!FZ29)," ",IF(Fran!FZ29&gt;=50,IF(Fran!FZ29&lt;75,Fran!FZ29," ")," "))</f>
        <v xml:space="preserve"> </v>
      </c>
      <c r="AS67" s="177" t="str">
        <f>IF(ISBLANK(Fran!GG29)," ",IF(Fran!GG29&gt;=50,IF(Fran!GG29&lt;75,Fran!GG29," ")," "))</f>
        <v xml:space="preserve"> </v>
      </c>
      <c r="AT67" s="177" t="str">
        <f>IF(ISBLANK(Fran!GK29)," ",IF(Fran!GK29&gt;=50,IF(Fran!GK29&lt;75,Fran!GK29," ")," "))</f>
        <v xml:space="preserve"> </v>
      </c>
      <c r="AU67" s="177" t="str">
        <f>IF(ISBLANK(Fran!GO29)," ",IF(Fran!GO29&gt;=50,IF(Fran!GO29&lt;75,Fran!GO29," ")," "))</f>
        <v xml:space="preserve"> </v>
      </c>
      <c r="AV67" s="177" t="str">
        <f>IF(ISBLANK(Fran!GS29)," ",IF(Fran!GS29&gt;=50,IF(Fran!GS29&lt;75,Fran!GS29," ")," "))</f>
        <v xml:space="preserve"> </v>
      </c>
      <c r="AW67" s="177" t="str">
        <f>IF(ISBLANK(Fran!GW29)," ",IF(Fran!GW29&gt;=50,IF(Fran!GW29&lt;75,Fran!GW29," ")," "))</f>
        <v xml:space="preserve"> </v>
      </c>
      <c r="AX67" s="177" t="str">
        <f>IF(ISBLANK(Fran!HD29)," ",IF(Fran!HD29&gt;=50,IF(Fran!HD29&lt;75,Fran!HD29," ")," "))</f>
        <v xml:space="preserve"> </v>
      </c>
      <c r="AY67" s="177" t="str">
        <f>IF(ISBLANK(Fran!HH29)," ",IF(Fran!HH29&gt;=50,IF(Fran!HH29&lt;75,Fran!HH29," ")," "))</f>
        <v xml:space="preserve"> </v>
      </c>
      <c r="AZ67" s="177" t="str">
        <f>IF(ISBLANK(Fran!HL29)," ",IF(Fran!HL29&gt;=50,IF(Fran!HL29&lt;75,Fran!HL29," ")," "))</f>
        <v xml:space="preserve"> </v>
      </c>
      <c r="BA67" s="177" t="str">
        <f>IF(ISBLANK(Fran!HP29)," ",IF(Fran!HP29&gt;=50,IF(Fran!HP29&lt;75,Fran!HP29," ")," "))</f>
        <v xml:space="preserve"> </v>
      </c>
      <c r="BB67" s="177" t="str">
        <f>IF(ISBLANK(Fran!HT29)," ",IF(Fran!HT29&gt;=50,IF(Fran!HT29&lt;75,Fran!HT29," ")," "))</f>
        <v xml:space="preserve"> </v>
      </c>
      <c r="BC67" s="177" t="str">
        <f>IF(ISBLANK(Fran!IA29)," ",IF(Fran!IA29&gt;=50,IF(Fran!IA29&lt;75,Fran!IA29," ")," "))</f>
        <v xml:space="preserve"> </v>
      </c>
      <c r="BD67" s="177" t="str">
        <f>IF(ISBLANK(Fran!IE29)," ",IF(Fran!IE29&gt;=50,IF(Fran!IE29&lt;75,Fran!IE29," ")," "))</f>
        <v xml:space="preserve"> </v>
      </c>
      <c r="BE67" s="177" t="str">
        <f>IF(ISBLANK(Fran!II29)," ",IF(Fran!II29&gt;=50,IF(Fran!II29&lt;75,Fran!II29," ")," "))</f>
        <v xml:space="preserve"> </v>
      </c>
      <c r="BF67" s="177" t="str">
        <f>IF(ISBLANK(Fran!IM29)," ",IF(Fran!IM29&gt;=50,IF(Fran!IM29&lt;75,Fran!IM29," ")," "))</f>
        <v xml:space="preserve"> </v>
      </c>
      <c r="BG67" s="177" t="str">
        <f>IF(ISBLANK(Fran!IQ29)," ",IF(Fran!IQ29&gt;=50,IF(Fran!IQ29&lt;75,Fran!IQ29," ")," "))</f>
        <v xml:space="preserve"> </v>
      </c>
      <c r="BH67" s="177" t="str">
        <f>IF(ISBLANK(Fran!IX29)," ",IF(Fran!IX29&gt;=50,IF(Fran!IX29&lt;75,Fran!IX29," ")," "))</f>
        <v xml:space="preserve"> </v>
      </c>
      <c r="BI67" s="270"/>
      <c r="BJ67" s="271"/>
      <c r="BK67" s="177" t="str">
        <f>IF(ISBLANK(Fran!JB29)," ",IF(Fran!JB29&gt;=50,IF(Fran!JB29&lt;75,Fran!JB29," ")," "))</f>
        <v xml:space="preserve"> </v>
      </c>
      <c r="BL67" s="177" t="str">
        <f>IF(ISBLANK(Fran!JF29)," ",IF(Fran!JF29&gt;=50,IF(Fran!JF29&lt;75,Fran!JF29," ")," "))</f>
        <v xml:space="preserve"> </v>
      </c>
      <c r="BM67" s="177" t="str">
        <f>IF(ISBLANK(Fran!JJ29)," ",IF(Fran!JJ29&gt;=50,IF(Fran!JJ29&lt;75,Fran!JJ29," ")," "))</f>
        <v xml:space="preserve"> </v>
      </c>
      <c r="BN67" s="177" t="str">
        <f>IF(ISBLANK(Fran!JN29)," ",IF(Fran!JN29&gt;=50,IF(Fran!JN29&lt;75,Fran!JN29," ")," "))</f>
        <v xml:space="preserve"> </v>
      </c>
      <c r="BO67" s="177" t="str">
        <f>IF(ISBLANK(Fran!JU29)," ",IF(Fran!JU29&gt;=50,IF(Fran!JU29&lt;75,Fran!JU29," ")," "))</f>
        <v xml:space="preserve"> </v>
      </c>
      <c r="BP67" s="177" t="str">
        <f>IF(ISBLANK(Fran!JY29)," ",IF(Fran!JY29&gt;=50,IF(Fran!JY29&lt;75,Fran!JY29," ")," "))</f>
        <v xml:space="preserve"> </v>
      </c>
      <c r="BQ67" s="177" t="str">
        <f>IF(ISBLANK(Fran!KC29)," ",IF(Fran!KC29&gt;=50,IF(Fran!KC29&lt;75,Fran!KC29," ")," "))</f>
        <v xml:space="preserve"> </v>
      </c>
      <c r="BR67" s="177" t="str">
        <f>IF(ISBLANK(Fran!KG29)," ",IF(Fran!KG29&gt;=50,IF(Fran!KG29&lt;75,Fran!KG29," ")," "))</f>
        <v xml:space="preserve"> </v>
      </c>
      <c r="BS67" s="177" t="str">
        <f>IF(ISBLANK(Fran!KK29)," ",IF(Fran!KK29&gt;=50,IF(Fran!KK29&lt;75,Fran!KK29," ")," "))</f>
        <v xml:space="preserve"> </v>
      </c>
      <c r="BT67" s="177" t="str">
        <f>IF(ISBLANK(Fran!KR29)," ",IF(Fran!KR29&gt;=50,IF(Fran!KR29&lt;75,Fran!KR29," ")," "))</f>
        <v xml:space="preserve"> </v>
      </c>
      <c r="BU67" s="177" t="str">
        <f>IF(ISBLANK(Fran!KV29)," ",IF(Fran!KV29&gt;=50,IF(Fran!KV29&lt;75,Fran!KV29," ")," "))</f>
        <v xml:space="preserve"> </v>
      </c>
      <c r="BV67" s="177" t="str">
        <f>IF(ISBLANK(Fran!KZ29)," ",IF(Fran!KZ29&gt;=50,IF(Fran!KZ29&lt;75,Fran!KZ29," ")," "))</f>
        <v xml:space="preserve"> </v>
      </c>
      <c r="BW67" s="177" t="str">
        <f>IF(ISBLANK(Fran!LD29)," ",IF(Fran!LD29&gt;=50,IF(Fran!LD29&lt;75,Fran!LD29," ")," "))</f>
        <v xml:space="preserve"> </v>
      </c>
      <c r="BX67" s="177" t="str">
        <f>IF(ISBLANK(Fran!LH29)," ",IF(Fran!LH29&gt;=50,IF(Fran!LH29&lt;75,Fran!LH29," ")," "))</f>
        <v xml:space="preserve"> </v>
      </c>
      <c r="BY67" s="177" t="str">
        <f>IF(ISBLANK(Fran!LO29)," ",IF(Fran!LO29&gt;=50,IF(Fran!LO29&lt;75,Fran!LO29," ")," "))</f>
        <v xml:space="preserve"> </v>
      </c>
    </row>
    <row r="68" spans="1:77" ht="20.100000000000001" hidden="1" customHeight="1" thickBot="1">
      <c r="A68" s="272"/>
      <c r="B68" s="273"/>
      <c r="C68" s="179" t="str">
        <f>IF(ISBLANK(Fran!E29)," ",IF(Fran!E29&lt;50,Fran!E29," "))</f>
        <v xml:space="preserve"> </v>
      </c>
      <c r="D68" s="179" t="str">
        <f>IF(ISBLANK(Fran!I29)," ",IF(Fran!I29&lt;50,Fran!I29," "))</f>
        <v xml:space="preserve"> </v>
      </c>
      <c r="E68" s="179" t="str">
        <f>IF(ISBLANK(Fran!M29)," ",IF(Fran!M29&lt;50,Fran!M29," "))</f>
        <v xml:space="preserve"> </v>
      </c>
      <c r="F68" s="179" t="str">
        <f>IF(ISBLANK(Fran!Q29)," ",IF(Fran!Q29&lt;50,Fran!Q29," "))</f>
        <v xml:space="preserve"> </v>
      </c>
      <c r="G68" s="179" t="str">
        <f>IF(ISBLANK(Fran!U29)," ",IF(Fran!U29&lt;50,Fran!U29," "))</f>
        <v xml:space="preserve"> </v>
      </c>
      <c r="H68" s="179" t="str">
        <f>IF(ISBLANK(Fran!AB29)," ",IF(Fran!AB29&lt;50,Fran!AB29," "))</f>
        <v xml:space="preserve"> </v>
      </c>
      <c r="I68" s="179" t="str">
        <f>IF(ISBLANK(Fran!AF29)," ",IF(Fran!AF29&lt;50,Fran!AF29," "))</f>
        <v xml:space="preserve"> </v>
      </c>
      <c r="J68" s="179" t="str">
        <f>IF(ISBLANK(Fran!AJ29)," ",IF(Fran!AJ29&lt;50,Fran!AJ29," "))</f>
        <v xml:space="preserve"> </v>
      </c>
      <c r="K68" s="179" t="str">
        <f>IF(ISBLANK(Fran!AN29)," ",IF(Fran!AN29&lt;50,Fran!AN29," "))</f>
        <v xml:space="preserve"> </v>
      </c>
      <c r="L68" s="179" t="str">
        <f>IF(ISBLANK(Fran!AR29)," ",IF(Fran!AR29&lt;50,Fran!AR29," "))</f>
        <v xml:space="preserve"> </v>
      </c>
      <c r="M68" s="179" t="str">
        <f>IF(ISBLANK(Fran!AY29)," ",IF(Fran!AY29&lt;50,Fran!AY29," "))</f>
        <v xml:space="preserve"> </v>
      </c>
      <c r="N68" s="179" t="str">
        <f>IF(ISBLANK(Fran!BC29)," ",IF(Fran!BC29&lt;50,Fran!BC29," "))</f>
        <v xml:space="preserve"> </v>
      </c>
      <c r="O68" s="179" t="str">
        <f>IF(ISBLANK(Fran!BG29)," ",IF(Fran!BG29&lt;50,Fran!BG29," "))</f>
        <v xml:space="preserve"> </v>
      </c>
      <c r="P68" s="179" t="str">
        <f>IF(ISBLANK(Fran!BK29)," ",IF(Fran!BK29&lt;50,Fran!BK29," "))</f>
        <v xml:space="preserve"> </v>
      </c>
      <c r="Q68" s="179" t="str">
        <f>IF(ISBLANK(Fran!BO29)," ",IF(Fran!BO29&lt;50,Fran!BO29," "))</f>
        <v xml:space="preserve"> </v>
      </c>
      <c r="R68" s="179" t="str">
        <f>IF(ISBLANK(Fran!BV29)," ",IF(Fran!BV29&lt;50,Fran!BV29," "))</f>
        <v xml:space="preserve"> </v>
      </c>
      <c r="S68" s="179" t="str">
        <f>IF(ISBLANK(Fran!BZ29)," ",IF(Fran!BZ29&lt;50,Fran!BZ29," "))</f>
        <v xml:space="preserve"> </v>
      </c>
      <c r="T68" s="179" t="str">
        <f>IF(ISBLANK(Fran!CD29)," ",IF(Fran!CD29&lt;50,Fran!CD29," "))</f>
        <v xml:space="preserve"> </v>
      </c>
      <c r="U68" s="179" t="str">
        <f>IF(ISBLANK(Fran!CH29)," ",IF(Fran!CH29&lt;50,Fran!CH29," "))</f>
        <v xml:space="preserve"> </v>
      </c>
      <c r="V68" s="179" t="str">
        <f>IF(ISBLANK(Fran!CL29)," ",IF(Fran!CL29&lt;50,Fran!CL29," "))</f>
        <v xml:space="preserve"> </v>
      </c>
      <c r="W68" s="179" t="str">
        <f>IF(ISBLANK(Fran!CS29)," ",IF(Fran!CS29&lt;50,Fran!CS29," "))</f>
        <v xml:space="preserve"> </v>
      </c>
      <c r="X68" s="179" t="str">
        <f>IF(ISBLANK(Fran!CW29)," ",IF(Fran!CW29&lt;50,Fran!CW29," "))</f>
        <v xml:space="preserve"> </v>
      </c>
      <c r="Y68" s="179" t="str">
        <f>IF(ISBLANK(Fran!DA29)," ",IF(Fran!DA29&lt;50,Fran!DA29," "))</f>
        <v xml:space="preserve"> </v>
      </c>
      <c r="Z68" s="179" t="str">
        <f>IF(ISBLANK(Fran!DE29)," ",IF(Fran!DE29&lt;50,Fran!DE29," "))</f>
        <v xml:space="preserve"> </v>
      </c>
      <c r="AA68" s="179" t="str">
        <f>IF(ISBLANK(Fran!DI29)," ",IF(Fran!DI29&lt;50,Fran!DI29," "))</f>
        <v xml:space="preserve"> </v>
      </c>
      <c r="AB68" s="179" t="str">
        <f>IF(ISBLANK(Fran!DP29)," ",IF(Fran!DP29&lt;50,Fran!DP29," "))</f>
        <v xml:space="preserve"> </v>
      </c>
      <c r="AC68" s="179" t="str">
        <f>IF(ISBLANK(Fran!DT29)," ",IF(Fran!DT29&lt;50,Fran!DT29," "))</f>
        <v xml:space="preserve"> </v>
      </c>
      <c r="AD68" s="179" t="str">
        <f>IF(ISBLANK(Fran!DX29)," ",IF(Fran!DX29&lt;50,Fran!DX29," "))</f>
        <v xml:space="preserve"> </v>
      </c>
      <c r="AE68" s="272"/>
      <c r="AF68" s="273"/>
      <c r="AG68" s="179" t="str">
        <f>IF(ISBLANK(Fran!EB29)," ",IF(Fran!EB29&lt;50,Fran!EB29," "))</f>
        <v xml:space="preserve"> </v>
      </c>
      <c r="AH68" s="179" t="str">
        <f>IF(ISBLANK(Fran!EF29)," ",IF(Fran!EF29&lt;50,Fran!EF29," "))</f>
        <v xml:space="preserve"> </v>
      </c>
      <c r="AI68" s="179" t="str">
        <f>IF(ISBLANK(Fran!EM29)," ",IF(Fran!EM29&lt;50,Fran!EM29," "))</f>
        <v xml:space="preserve"> </v>
      </c>
      <c r="AJ68" s="179" t="str">
        <f>IF(ISBLANK(Fran!EQ29)," ",IF(Fran!EQ29&lt;50,Fran!EQ29," "))</f>
        <v xml:space="preserve"> </v>
      </c>
      <c r="AK68" s="179" t="str">
        <f>IF(ISBLANK(Fran!EU29)," ",IF(Fran!EU29&lt;50,Fran!EU29," "))</f>
        <v xml:space="preserve"> </v>
      </c>
      <c r="AL68" s="179" t="str">
        <f>IF(ISBLANK(Fran!EY29)," ",IF(Fran!EY29&lt;50,Fran!EY29," "))</f>
        <v xml:space="preserve"> </v>
      </c>
      <c r="AM68" s="179" t="str">
        <f>IF(ISBLANK(Fran!FC29)," ",IF(Fran!FC29&lt;50,Fran!FC29," "))</f>
        <v xml:space="preserve"> </v>
      </c>
      <c r="AN68" s="179" t="str">
        <f>IF(ISBLANK(Fran!FJ29)," ",IF(Fran!FJ29&lt;50,Fran!FJ29," "))</f>
        <v xml:space="preserve"> </v>
      </c>
      <c r="AO68" s="179" t="str">
        <f>IF(ISBLANK(Fran!FN29)," ",IF(Fran!FN29&lt;50,Fran!FN29," "))</f>
        <v xml:space="preserve"> </v>
      </c>
      <c r="AP68" s="179" t="str">
        <f>IF(ISBLANK(Fran!FR29)," ",IF(Fran!FR29&lt;50,Fran!FR29," "))</f>
        <v xml:space="preserve"> </v>
      </c>
      <c r="AQ68" s="179" t="str">
        <f>IF(ISBLANK(Fran!FV29)," ",IF(Fran!FV29&lt;50,Fran!FV29," "))</f>
        <v xml:space="preserve"> </v>
      </c>
      <c r="AR68" s="179" t="str">
        <f>IF(ISBLANK(Fran!FZ29)," ",IF(Fran!FZ29&lt;50,Fran!FZ29," "))</f>
        <v xml:space="preserve"> </v>
      </c>
      <c r="AS68" s="179" t="str">
        <f>IF(ISBLANK(Fran!GG29)," ",IF(Fran!GG29&lt;50,Fran!GG29," "))</f>
        <v xml:space="preserve"> </v>
      </c>
      <c r="AT68" s="179" t="str">
        <f>IF(ISBLANK(Fran!GK29)," ",IF(Fran!GK29&lt;50,Fran!GK29," "))</f>
        <v xml:space="preserve"> </v>
      </c>
      <c r="AU68" s="179" t="str">
        <f>IF(ISBLANK(Fran!GO29)," ",IF(Fran!GO29&lt;50,Fran!GO29," "))</f>
        <v xml:space="preserve"> </v>
      </c>
      <c r="AV68" s="179" t="str">
        <f>IF(ISBLANK(Fran!GS29)," ",IF(Fran!GS29&lt;50,Fran!GS29," "))</f>
        <v xml:space="preserve"> </v>
      </c>
      <c r="AW68" s="179" t="str">
        <f>IF(ISBLANK(Fran!GW29)," ",IF(Fran!GW29&lt;50,Fran!GW29," "))</f>
        <v xml:space="preserve"> </v>
      </c>
      <c r="AX68" s="179" t="str">
        <f>IF(ISBLANK(Fran!HD29)," ",IF(Fran!HD29&lt;50,Fran!HD29," "))</f>
        <v xml:space="preserve"> </v>
      </c>
      <c r="AY68" s="179" t="str">
        <f>IF(ISBLANK(Fran!HH29)," ",IF(Fran!HH29&lt;50,Fran!HH29," "))</f>
        <v xml:space="preserve"> </v>
      </c>
      <c r="AZ68" s="179" t="str">
        <f>IF(ISBLANK(Fran!HL29)," ",IF(Fran!HL29&lt;50,Fran!HL29," "))</f>
        <v xml:space="preserve"> </v>
      </c>
      <c r="BA68" s="179" t="str">
        <f>IF(ISBLANK(Fran!HP29)," ",IF(Fran!HP29&lt;50,Fran!HP29," "))</f>
        <v xml:space="preserve"> </v>
      </c>
      <c r="BB68" s="179" t="str">
        <f>IF(ISBLANK(Fran!HT29)," ",IF(Fran!HT29&lt;50,Fran!HT29," "))</f>
        <v xml:space="preserve"> </v>
      </c>
      <c r="BC68" s="179" t="str">
        <f>IF(ISBLANK(Fran!IA29)," ",IF(Fran!IA29&lt;50,Fran!IA29," "))</f>
        <v xml:space="preserve"> </v>
      </c>
      <c r="BD68" s="179" t="str">
        <f>IF(ISBLANK(Fran!IE29)," ",IF(Fran!IE29&lt;50,Fran!IE29," "))</f>
        <v xml:space="preserve"> </v>
      </c>
      <c r="BE68" s="179" t="str">
        <f>IF(ISBLANK(Fran!II29)," ",IF(Fran!II29&lt;50,Fran!II29," "))</f>
        <v xml:space="preserve"> </v>
      </c>
      <c r="BF68" s="179" t="str">
        <f>IF(ISBLANK(Fran!IM29)," ",IF(Fran!IM29&lt;50,Fran!IM29," "))</f>
        <v xml:space="preserve"> </v>
      </c>
      <c r="BG68" s="179" t="str">
        <f>IF(ISBLANK(Fran!IQ29)," ",IF(Fran!IQ29&lt;50,Fran!IQ29," "))</f>
        <v xml:space="preserve"> </v>
      </c>
      <c r="BH68" s="179" t="str">
        <f>IF(ISBLANK(Fran!IX29)," ",IF(Fran!IX29&lt;50,Fran!IX29," "))</f>
        <v xml:space="preserve"> </v>
      </c>
      <c r="BI68" s="272"/>
      <c r="BJ68" s="273"/>
      <c r="BK68" s="179" t="str">
        <f>IF(ISBLANK(Fran!JB29)," ",IF(Fran!JB29&lt;50,Fran!JB29," "))</f>
        <v xml:space="preserve"> </v>
      </c>
      <c r="BL68" s="179" t="str">
        <f>IF(ISBLANK(Fran!JF29)," ",IF(Fran!JF29&lt;50,Fran!JF29," "))</f>
        <v xml:space="preserve"> </v>
      </c>
      <c r="BM68" s="179" t="str">
        <f>IF(ISBLANK(Fran!JJ29)," ",IF(Fran!JJ29&lt;50,Fran!JJ29," "))</f>
        <v xml:space="preserve"> </v>
      </c>
      <c r="BN68" s="179" t="str">
        <f>IF(ISBLANK(Fran!JN29)," ",IF(Fran!JN29&lt;50,Fran!JN29," "))</f>
        <v xml:space="preserve"> </v>
      </c>
      <c r="BO68" s="179" t="str">
        <f>IF(ISBLANK(Fran!JU29)," ",IF(Fran!JU29&lt;50,Fran!JU29," "))</f>
        <v xml:space="preserve"> </v>
      </c>
      <c r="BP68" s="179" t="str">
        <f>IF(ISBLANK(Fran!JY29)," ",IF(Fran!JY29&lt;50,Fran!JY29," "))</f>
        <v xml:space="preserve"> </v>
      </c>
      <c r="BQ68" s="179" t="str">
        <f>IF(ISBLANK(Fran!KC29)," ",IF(Fran!KC29&lt;50,Fran!KC29," "))</f>
        <v xml:space="preserve"> </v>
      </c>
      <c r="BR68" s="179" t="str">
        <f>IF(ISBLANK(Fran!KG29)," ",IF(Fran!KG29&lt;50,Fran!KG29," "))</f>
        <v xml:space="preserve"> </v>
      </c>
      <c r="BS68" s="179" t="str">
        <f>IF(ISBLANK(Fran!KK29)," ",IF(Fran!KK29&lt;50,Fran!KK29," "))</f>
        <v xml:space="preserve"> </v>
      </c>
      <c r="BT68" s="179" t="str">
        <f>IF(ISBLANK(Fran!KR29)," ",IF(Fran!KR29&lt;50,Fran!KR29," "))</f>
        <v xml:space="preserve"> </v>
      </c>
      <c r="BU68" s="179" t="str">
        <f>IF(ISBLANK(Fran!KV29)," ",IF(Fran!KV29&lt;50,Fran!KV29," "))</f>
        <v xml:space="preserve"> </v>
      </c>
      <c r="BV68" s="179" t="str">
        <f>IF(ISBLANK(Fran!KZ29)," ",IF(Fran!KZ29&lt;50,Fran!KZ29," "))</f>
        <v xml:space="preserve"> </v>
      </c>
      <c r="BW68" s="179" t="str">
        <f>IF(ISBLANK(Fran!LD29)," ",IF(Fran!LD29&lt;50,Fran!LD29," "))</f>
        <v xml:space="preserve"> </v>
      </c>
      <c r="BX68" s="179" t="str">
        <f>IF(ISBLANK(Fran!LH29)," ",IF(Fran!LH29&lt;50,Fran!LH29," "))</f>
        <v xml:space="preserve"> </v>
      </c>
      <c r="BY68" s="179" t="str">
        <f>IF(ISBLANK(Fran!LO29)," ",IF(Fran!LO29&lt;50,Fran!LO29," "))</f>
        <v xml:space="preserve"> </v>
      </c>
    </row>
    <row r="69" spans="1:77" ht="20.100000000000001" hidden="1" customHeight="1">
      <c r="A69" s="268" t="str">
        <f>LEFT(Fran!$A28,1)&amp;LEFT(Fran!$B28,1)</f>
        <v/>
      </c>
      <c r="B69" s="269"/>
      <c r="C69" s="175" t="str">
        <f>IF(ISBLANK(Fran!E28)," ",IF(Fran!E28&gt;=75,Fran!E28," "))</f>
        <v/>
      </c>
      <c r="D69" s="175" t="str">
        <f>IF(ISBLANK(Fran!I28)," ",IF(Fran!I28&gt;=75,Fran!I28," "))</f>
        <v/>
      </c>
      <c r="E69" s="175" t="str">
        <f>IF(ISBLANK(Fran!M28)," ",IF(Fran!M28&gt;=75,Fran!M28," "))</f>
        <v/>
      </c>
      <c r="F69" s="175" t="str">
        <f>IF(ISBLANK(Fran!Q28)," ",IF(Fran!Q28&gt;=75,Fran!Q28," "))</f>
        <v/>
      </c>
      <c r="G69" s="175" t="str">
        <f>IF(ISBLANK(Fran!U28)," ",IF(Fran!U28&gt;=75,Fran!U28," "))</f>
        <v/>
      </c>
      <c r="H69" s="175" t="str">
        <f>IF(ISBLANK(Fran!AB28)," ",IF(Fran!AB28&gt;=75,Fran!AB28," "))</f>
        <v/>
      </c>
      <c r="I69" s="175" t="str">
        <f>IF(ISBLANK(Fran!AF28)," ",IF(Fran!AF28&gt;=75,Fran!AF28," "))</f>
        <v/>
      </c>
      <c r="J69" s="175" t="str">
        <f>IF(ISBLANK(Fran!AJ28)," ",IF(Fran!AJ28&gt;=75,Fran!AJ28," "))</f>
        <v/>
      </c>
      <c r="K69" s="175" t="str">
        <f>IF(ISBLANK(Fran!AN28)," ",IF(Fran!AN28&gt;=75,Fran!AN28," "))</f>
        <v/>
      </c>
      <c r="L69" s="175" t="str">
        <f>IF(ISBLANK(Fran!AR28)," ",IF(Fran!AR28&gt;=75,Fran!AR28," "))</f>
        <v/>
      </c>
      <c r="M69" s="175" t="str">
        <f>IF(ISBLANK(Fran!AY28)," ",IF(Fran!AY28&gt;=75,Fran!AY28," "))</f>
        <v/>
      </c>
      <c r="N69" s="175" t="str">
        <f>IF(ISBLANK(Fran!BC28)," ",IF(Fran!BC28&gt;=75,Fran!BC28," "))</f>
        <v/>
      </c>
      <c r="O69" s="175" t="str">
        <f>IF(ISBLANK(Fran!BG28)," ",IF(Fran!BG28&gt;=75,Fran!BG28," "))</f>
        <v/>
      </c>
      <c r="P69" s="175" t="str">
        <f>IF(ISBLANK(Fran!BK28)," ",IF(Fran!BK28&gt;=75,Fran!BK28," "))</f>
        <v/>
      </c>
      <c r="Q69" s="175" t="str">
        <f>IF(ISBLANK(Fran!BO28)," ",IF(Fran!BO28&gt;=75,Fran!BO28," "))</f>
        <v/>
      </c>
      <c r="R69" s="175" t="str">
        <f>IF(ISBLANK(Fran!BV28)," ",IF(Fran!BV28&gt;=75,Fran!BV28," "))</f>
        <v/>
      </c>
      <c r="S69" s="175" t="str">
        <f>IF(ISBLANK(Fran!BZ28)," ",IF(Fran!BZ28&gt;=75,Fran!BZ28," "))</f>
        <v/>
      </c>
      <c r="T69" s="175" t="str">
        <f>IF(ISBLANK(Fran!CD28)," ",IF(Fran!CD28&gt;=75,Fran!CD28," "))</f>
        <v/>
      </c>
      <c r="U69" s="175" t="str">
        <f>IF(ISBLANK(Fran!CH28)," ",IF(Fran!CH28&gt;=75,Fran!CH28," "))</f>
        <v/>
      </c>
      <c r="V69" s="175" t="str">
        <f>IF(ISBLANK(Fran!CL28)," ",IF(Fran!CL28&gt;=75,Fran!CL28," "))</f>
        <v/>
      </c>
      <c r="W69" s="175" t="str">
        <f>IF(ISBLANK(Fran!CS28)," ",IF(Fran!CS28&gt;=75,Fran!CS28," "))</f>
        <v/>
      </c>
      <c r="X69" s="175" t="str">
        <f>IF(ISBLANK(Fran!CW28)," ",IF(Fran!CW28&gt;=75,Fran!CW28," "))</f>
        <v/>
      </c>
      <c r="Y69" s="175" t="str">
        <f>IF(ISBLANK(Fran!DA28)," ",IF(Fran!DA28&gt;=75,Fran!DA28," "))</f>
        <v/>
      </c>
      <c r="Z69" s="175" t="str">
        <f>IF(ISBLANK(Fran!DE28)," ",IF(Fran!DE28&gt;=75,Fran!DE28," "))</f>
        <v/>
      </c>
      <c r="AA69" s="175" t="str">
        <f>IF(ISBLANK(Fran!DI28)," ",IF(Fran!DI28&gt;=75,Fran!DI28," "))</f>
        <v/>
      </c>
      <c r="AB69" s="175" t="str">
        <f>IF(ISBLANK(Fran!DP28)," ",IF(Fran!DP28&gt;=75,Fran!DP28," "))</f>
        <v/>
      </c>
      <c r="AC69" s="175" t="str">
        <f>IF(ISBLANK(Fran!DT28)," ",IF(Fran!DT28&gt;=75,Fran!DT28," "))</f>
        <v/>
      </c>
      <c r="AD69" s="175" t="str">
        <f>IF(ISBLANK(Fran!DX28)," ",IF(Fran!DX28&gt;=75,Fran!DX28," "))</f>
        <v/>
      </c>
      <c r="AE69" s="268" t="str">
        <f>LEFT(Fran!$A28,1)&amp;LEFT(Fran!$B28,1)</f>
        <v/>
      </c>
      <c r="AF69" s="269"/>
      <c r="AG69" s="175" t="str">
        <f>IF(ISBLANK(Fran!EB28)," ",IF(Fran!EB28&gt;=75,Fran!EB28," "))</f>
        <v/>
      </c>
      <c r="AH69" s="175" t="str">
        <f>IF(ISBLANK(Fran!EF28)," ",IF(Fran!EF28&gt;=75,Fran!EF28," "))</f>
        <v/>
      </c>
      <c r="AI69" s="175" t="str">
        <f>IF(ISBLANK(Fran!EM28)," ",IF(Fran!EM28&gt;=75,Fran!EM28," "))</f>
        <v/>
      </c>
      <c r="AJ69" s="175" t="str">
        <f>IF(ISBLANK(Fran!EQ28)," ",IF(Fran!EQ28&gt;=75,Fran!EQ28," "))</f>
        <v/>
      </c>
      <c r="AK69" s="175" t="str">
        <f>IF(ISBLANK(Fran!EU28)," ",IF(Fran!EU28&gt;=75,Fran!EU28," "))</f>
        <v/>
      </c>
      <c r="AL69" s="175" t="str">
        <f>IF(ISBLANK(Fran!EY28)," ",IF(Fran!EY28&gt;=75,Fran!EY28," "))</f>
        <v/>
      </c>
      <c r="AM69" s="175" t="str">
        <f>IF(ISBLANK(Fran!FC28)," ",IF(Fran!FC28&gt;=75,Fran!FC28," "))</f>
        <v/>
      </c>
      <c r="AN69" s="175" t="str">
        <f>IF(ISBLANK(Fran!FJ28)," ",IF(Fran!FJ28&gt;=75,Fran!FJ28," "))</f>
        <v/>
      </c>
      <c r="AO69" s="175" t="str">
        <f>IF(ISBLANK(Fran!FN28)," ",IF(Fran!FN28&gt;=75,Fran!FN28," "))</f>
        <v/>
      </c>
      <c r="AP69" s="175" t="str">
        <f>IF(ISBLANK(Fran!FR28)," ",IF(Fran!FR28&gt;=75,Fran!FR28," "))</f>
        <v/>
      </c>
      <c r="AQ69" s="175" t="str">
        <f>IF(ISBLANK(Fran!FV28)," ",IF(Fran!FV28&gt;=75,Fran!FV28," "))</f>
        <v/>
      </c>
      <c r="AR69" s="175" t="str">
        <f>IF(ISBLANK(Fran!FZ28)," ",IF(Fran!FZ28&gt;=75,Fran!FZ28," "))</f>
        <v/>
      </c>
      <c r="AS69" s="175" t="str">
        <f>IF(ISBLANK(Fran!GG28)," ",IF(Fran!GG28&gt;=75,Fran!GG28," "))</f>
        <v/>
      </c>
      <c r="AT69" s="175" t="str">
        <f>IF(ISBLANK(Fran!GK28)," ",IF(Fran!GK28&gt;=75,Fran!GK28," "))</f>
        <v/>
      </c>
      <c r="AU69" s="175" t="str">
        <f>IF(ISBLANK(Fran!GO28)," ",IF(Fran!GO28&gt;=75,Fran!GO28," "))</f>
        <v/>
      </c>
      <c r="AV69" s="175" t="str">
        <f>IF(ISBLANK(Fran!GS28)," ",IF(Fran!GS28&gt;=75,Fran!GS28," "))</f>
        <v/>
      </c>
      <c r="AW69" s="175" t="str">
        <f>IF(ISBLANK(Fran!GW28)," ",IF(Fran!GW28&gt;=75,Fran!GW28," "))</f>
        <v/>
      </c>
      <c r="AX69" s="175" t="str">
        <f>IF(ISBLANK(Fran!HD28)," ",IF(Fran!HD28&gt;=75,Fran!HD28," "))</f>
        <v/>
      </c>
      <c r="AY69" s="175" t="str">
        <f>IF(ISBLANK(Fran!HH28)," ",IF(Fran!HH28&gt;=75,Fran!HH28," "))</f>
        <v/>
      </c>
      <c r="AZ69" s="175" t="str">
        <f>IF(ISBLANK(Fran!HL28)," ",IF(Fran!HL28&gt;=75,Fran!HL28," "))</f>
        <v/>
      </c>
      <c r="BA69" s="175" t="str">
        <f>IF(ISBLANK(Fran!HP28)," ",IF(Fran!HP28&gt;=75,Fran!HP28," "))</f>
        <v/>
      </c>
      <c r="BB69" s="175" t="str">
        <f>IF(ISBLANK(Fran!HT28)," ",IF(Fran!HT28&gt;=75,Fran!HT28," "))</f>
        <v/>
      </c>
      <c r="BC69" s="175" t="str">
        <f>IF(ISBLANK(Fran!IA28)," ",IF(Fran!IA28&gt;=75,Fran!IA28," "))</f>
        <v/>
      </c>
      <c r="BD69" s="175" t="str">
        <f>IF(ISBLANK(Fran!IE28)," ",IF(Fran!IE28&gt;=75,Fran!IE28," "))</f>
        <v/>
      </c>
      <c r="BE69" s="175" t="str">
        <f>IF(ISBLANK(Fran!II28)," ",IF(Fran!II28&gt;=75,Fran!II28," "))</f>
        <v/>
      </c>
      <c r="BF69" s="175" t="str">
        <f>IF(ISBLANK(Fran!IM28)," ",IF(Fran!IM28&gt;=75,Fran!IM28," "))</f>
        <v/>
      </c>
      <c r="BG69" s="175" t="str">
        <f>IF(ISBLANK(Fran!IQ28)," ",IF(Fran!IQ28&gt;=75,Fran!IQ28," "))</f>
        <v/>
      </c>
      <c r="BH69" s="175" t="str">
        <f>IF(ISBLANK(Fran!IX28)," ",IF(Fran!IX28&gt;=75,Fran!IX28," "))</f>
        <v/>
      </c>
      <c r="BI69" s="268" t="str">
        <f>LEFT(Fran!$A28,1)&amp;LEFT(Fran!$B28,1)</f>
        <v/>
      </c>
      <c r="BJ69" s="269"/>
      <c r="BK69" s="175" t="str">
        <f>IF(ISBLANK(Fran!JB28)," ",IF(Fran!JB28&gt;=75,Fran!JB28," "))</f>
        <v/>
      </c>
      <c r="BL69" s="175" t="str">
        <f>IF(ISBLANK(Fran!JF28)," ",IF(Fran!JF28&gt;=75,Fran!JF28," "))</f>
        <v/>
      </c>
      <c r="BM69" s="175" t="str">
        <f>IF(ISBLANK(Fran!JJ28)," ",IF(Fran!JJ28&gt;=75,Fran!JJ28," "))</f>
        <v/>
      </c>
      <c r="BN69" s="175" t="str">
        <f>IF(ISBLANK(Fran!JN28)," ",IF(Fran!JN28&gt;=75,Fran!JN28," "))</f>
        <v/>
      </c>
      <c r="BO69" s="175" t="str">
        <f>IF(ISBLANK(Fran!JU28)," ",IF(Fran!JU28&gt;=75,Fran!JU28," "))</f>
        <v/>
      </c>
      <c r="BP69" s="175" t="str">
        <f>IF(ISBLANK(Fran!JY28)," ",IF(Fran!JY28&gt;=75,Fran!JY28," "))</f>
        <v/>
      </c>
      <c r="BQ69" s="175" t="str">
        <f>IF(ISBLANK(Fran!KC28)," ",IF(Fran!KC28&gt;=75,Fran!KC28," "))</f>
        <v/>
      </c>
      <c r="BR69" s="175" t="str">
        <f>IF(ISBLANK(Fran!KG28)," ",IF(Fran!KG28&gt;=75,Fran!KG28," "))</f>
        <v/>
      </c>
      <c r="BS69" s="175" t="str">
        <f>IF(ISBLANK(Fran!KK28)," ",IF(Fran!KK28&gt;=75,Fran!KK28," "))</f>
        <v/>
      </c>
      <c r="BT69" s="175" t="str">
        <f>IF(ISBLANK(Fran!KR28)," ",IF(Fran!KR28&gt;=75,Fran!KR28," "))</f>
        <v/>
      </c>
      <c r="BU69" s="175" t="str">
        <f>IF(ISBLANK(Fran!KV28)," ",IF(Fran!KV28&gt;=75,Fran!KV28," "))</f>
        <v/>
      </c>
      <c r="BV69" s="175" t="str">
        <f>IF(ISBLANK(Fran!KZ28)," ",IF(Fran!KZ28&gt;=75,Fran!KZ28," "))</f>
        <v/>
      </c>
      <c r="BW69" s="175" t="str">
        <f>IF(ISBLANK(Fran!LD28)," ",IF(Fran!LD28&gt;=75,Fran!LD28," "))</f>
        <v/>
      </c>
      <c r="BX69" s="175" t="str">
        <f>IF(ISBLANK(Fran!LH28)," ",IF(Fran!LH28&gt;=75,Fran!LH28," "))</f>
        <v/>
      </c>
      <c r="BY69" s="175" t="str">
        <f>IF(ISBLANK(Fran!LO28)," ",IF(Fran!LO28&gt;=75,Fran!LO28," "))</f>
        <v/>
      </c>
    </row>
    <row r="70" spans="1:77" ht="20.100000000000001" hidden="1" customHeight="1">
      <c r="A70" s="270"/>
      <c r="B70" s="271"/>
      <c r="C70" s="177" t="str">
        <f>IF(ISBLANK(Fran!E28)," ",IF(Fran!E28&gt;=50,IF(Fran!E28&lt;75,Fran!E28," ")," "))</f>
        <v xml:space="preserve"> </v>
      </c>
      <c r="D70" s="177" t="str">
        <f>IF(ISBLANK(Fran!I28)," ",IF(Fran!I28&gt;=50,IF(Fran!I28&lt;75,Fran!I28," ")," "))</f>
        <v xml:space="preserve"> </v>
      </c>
      <c r="E70" s="177" t="str">
        <f>IF(ISBLANK(Fran!M28)," ",IF(Fran!M28&gt;=50,IF(Fran!M28&lt;75,Fran!M28," ")," "))</f>
        <v xml:space="preserve"> </v>
      </c>
      <c r="F70" s="177" t="str">
        <f>IF(ISBLANK(Fran!Q28)," ",IF(Fran!Q28&gt;=50,IF(Fran!Q28&lt;75,Fran!Q28," ")," "))</f>
        <v xml:space="preserve"> </v>
      </c>
      <c r="G70" s="177" t="str">
        <f>IF(ISBLANK(Fran!U28)," ",IF(Fran!U28&gt;=50,IF(Fran!U28&lt;75,Fran!U28," ")," "))</f>
        <v xml:space="preserve"> </v>
      </c>
      <c r="H70" s="177" t="str">
        <f>IF(ISBLANK(Fran!AB28)," ",IF(Fran!AB28&gt;=50,IF(Fran!AB28&lt;75,Fran!AB28," ")," "))</f>
        <v xml:space="preserve"> </v>
      </c>
      <c r="I70" s="177" t="str">
        <f>IF(ISBLANK(Fran!AF28)," ",IF(Fran!AF28&gt;=50,IF(Fran!AF28&lt;75,Fran!AF28," ")," "))</f>
        <v xml:space="preserve"> </v>
      </c>
      <c r="J70" s="177" t="str">
        <f>IF(ISBLANK(Fran!AJ28)," ",IF(Fran!AJ28&gt;=50,IF(Fran!AJ28&lt;75,Fran!AJ28," ")," "))</f>
        <v xml:space="preserve"> </v>
      </c>
      <c r="K70" s="177" t="str">
        <f>IF(ISBLANK(Fran!AN28)," ",IF(Fran!AN28&gt;=50,IF(Fran!AN28&lt;75,Fran!AN28," ")," "))</f>
        <v xml:space="preserve"> </v>
      </c>
      <c r="L70" s="177" t="str">
        <f>IF(ISBLANK(Fran!AR28)," ",IF(Fran!AR28&gt;=50,IF(Fran!AR28&lt;75,Fran!AR28," ")," "))</f>
        <v xml:space="preserve"> </v>
      </c>
      <c r="M70" s="177" t="str">
        <f>IF(ISBLANK(Fran!AY28)," ",IF(Fran!AY28&gt;=50,IF(Fran!AY28&lt;75,Fran!AY28," ")," "))</f>
        <v xml:space="preserve"> </v>
      </c>
      <c r="N70" s="177" t="str">
        <f>IF(ISBLANK(Fran!BC28)," ",IF(Fran!BC28&gt;=50,IF(Fran!BC28&lt;75,Fran!BC28," ")," "))</f>
        <v xml:space="preserve"> </v>
      </c>
      <c r="O70" s="177" t="str">
        <f>IF(ISBLANK(Fran!BG28)," ",IF(Fran!BG28&gt;=50,IF(Fran!BG28&lt;75,Fran!BG28," ")," "))</f>
        <v xml:space="preserve"> </v>
      </c>
      <c r="P70" s="177" t="str">
        <f>IF(ISBLANK(Fran!BK28)," ",IF(Fran!BK28&gt;=50,IF(Fran!BK28&lt;75,Fran!BK28," ")," "))</f>
        <v xml:space="preserve"> </v>
      </c>
      <c r="Q70" s="177" t="str">
        <f>IF(ISBLANK(Fran!BO28)," ",IF(Fran!BO28&gt;=50,IF(Fran!BO28&lt;75,Fran!BO28," ")," "))</f>
        <v xml:space="preserve"> </v>
      </c>
      <c r="R70" s="177" t="str">
        <f>IF(ISBLANK(Fran!BV28)," ",IF(Fran!BV28&gt;=50,IF(Fran!BV28&lt;75,Fran!BV28," ")," "))</f>
        <v xml:space="preserve"> </v>
      </c>
      <c r="S70" s="177" t="str">
        <f>IF(ISBLANK(Fran!BZ28)," ",IF(Fran!BZ28&gt;=50,IF(Fran!BZ28&lt;75,Fran!BZ28," ")," "))</f>
        <v xml:space="preserve"> </v>
      </c>
      <c r="T70" s="177" t="str">
        <f>IF(ISBLANK(Fran!CD28)," ",IF(Fran!CD28&gt;=50,IF(Fran!CD28&lt;75,Fran!CD28," ")," "))</f>
        <v xml:space="preserve"> </v>
      </c>
      <c r="U70" s="177" t="str">
        <f>IF(ISBLANK(Fran!CH28)," ",IF(Fran!CH28&gt;=50,IF(Fran!CH28&lt;75,Fran!CH28," ")," "))</f>
        <v xml:space="preserve"> </v>
      </c>
      <c r="V70" s="177" t="str">
        <f>IF(ISBLANK(Fran!CL28)," ",IF(Fran!CL28&gt;=50,IF(Fran!CL28&lt;75,Fran!CL28," ")," "))</f>
        <v xml:space="preserve"> </v>
      </c>
      <c r="W70" s="177" t="str">
        <f>IF(ISBLANK(Fran!CS28)," ",IF(Fran!CS28&gt;=50,IF(Fran!CS28&lt;75,Fran!CS28," ")," "))</f>
        <v xml:space="preserve"> </v>
      </c>
      <c r="X70" s="177" t="str">
        <f>IF(ISBLANK(Fran!CW28)," ",IF(Fran!CW28&gt;=50,IF(Fran!CW28&lt;75,Fran!CW28," ")," "))</f>
        <v xml:space="preserve"> </v>
      </c>
      <c r="Y70" s="177" t="str">
        <f>IF(ISBLANK(Fran!DA28)," ",IF(Fran!DA28&gt;=50,IF(Fran!DA28&lt;75,Fran!DA28," ")," "))</f>
        <v xml:space="preserve"> </v>
      </c>
      <c r="Z70" s="177" t="str">
        <f>IF(ISBLANK(Fran!DE28)," ",IF(Fran!DE28&gt;=50,IF(Fran!DE28&lt;75,Fran!DE28," ")," "))</f>
        <v xml:space="preserve"> </v>
      </c>
      <c r="AA70" s="177" t="str">
        <f>IF(ISBLANK(Fran!DI28)," ",IF(Fran!DI28&gt;=50,IF(Fran!DI28&lt;75,Fran!DI28," ")," "))</f>
        <v xml:space="preserve"> </v>
      </c>
      <c r="AB70" s="177" t="str">
        <f>IF(ISBLANK(Fran!DP28)," ",IF(Fran!DP28&gt;=50,IF(Fran!DP28&lt;75,Fran!DP28," ")," "))</f>
        <v xml:space="preserve"> </v>
      </c>
      <c r="AC70" s="177" t="str">
        <f>IF(ISBLANK(Fran!DT28)," ",IF(Fran!DT28&gt;=50,IF(Fran!DT28&lt;75,Fran!DT28," ")," "))</f>
        <v xml:space="preserve"> </v>
      </c>
      <c r="AD70" s="177" t="str">
        <f>IF(ISBLANK(Fran!DX28)," ",IF(Fran!DX28&gt;=50,IF(Fran!DX28&lt;75,Fran!DX28," ")," "))</f>
        <v xml:space="preserve"> </v>
      </c>
      <c r="AE70" s="270"/>
      <c r="AF70" s="271"/>
      <c r="AG70" s="177" t="str">
        <f>IF(ISBLANK(Fran!EB28)," ",IF(Fran!EB28&gt;=50,IF(Fran!EB28&lt;75,Fran!EB28," ")," "))</f>
        <v xml:space="preserve"> </v>
      </c>
      <c r="AH70" s="177" t="str">
        <f>IF(ISBLANK(Fran!EF28)," ",IF(Fran!EF28&gt;=50,IF(Fran!EF28&lt;75,Fran!EF28," ")," "))</f>
        <v xml:space="preserve"> </v>
      </c>
      <c r="AI70" s="177" t="str">
        <f>IF(ISBLANK(Fran!EM28)," ",IF(Fran!EM28&gt;=50,IF(Fran!EM28&lt;75,Fran!EM28," ")," "))</f>
        <v xml:space="preserve"> </v>
      </c>
      <c r="AJ70" s="177" t="str">
        <f>IF(ISBLANK(Fran!EQ28)," ",IF(Fran!EQ28&gt;=50,IF(Fran!EQ28&lt;75,Fran!EQ28," ")," "))</f>
        <v xml:space="preserve"> </v>
      </c>
      <c r="AK70" s="177" t="str">
        <f>IF(ISBLANK(Fran!EU28)," ",IF(Fran!EU28&gt;=50,IF(Fran!EU28&lt;75,Fran!EU28," ")," "))</f>
        <v xml:space="preserve"> </v>
      </c>
      <c r="AL70" s="177" t="str">
        <f>IF(ISBLANK(Fran!EY28)," ",IF(Fran!EY28&gt;=50,IF(Fran!EY28&lt;75,Fran!EY28," ")," "))</f>
        <v xml:space="preserve"> </v>
      </c>
      <c r="AM70" s="177" t="str">
        <f>IF(ISBLANK(Fran!FC28)," ",IF(Fran!FC28&gt;=50,IF(Fran!FC28&lt;75,Fran!FC28," ")," "))</f>
        <v xml:space="preserve"> </v>
      </c>
      <c r="AN70" s="177" t="str">
        <f>IF(ISBLANK(Fran!FJ28)," ",IF(Fran!FJ28&gt;=50,IF(Fran!FJ28&lt;75,Fran!FJ28," ")," "))</f>
        <v xml:space="preserve"> </v>
      </c>
      <c r="AO70" s="177" t="str">
        <f>IF(ISBLANK(Fran!FN28)," ",IF(Fran!FN28&gt;=50,IF(Fran!FN28&lt;75,Fran!FN28," ")," "))</f>
        <v xml:space="preserve"> </v>
      </c>
      <c r="AP70" s="177" t="str">
        <f>IF(ISBLANK(Fran!FR28)," ",IF(Fran!FR28&gt;=50,IF(Fran!FR28&lt;75,Fran!FR28," ")," "))</f>
        <v xml:space="preserve"> </v>
      </c>
      <c r="AQ70" s="177" t="str">
        <f>IF(ISBLANK(Fran!FV28)," ",IF(Fran!FV28&gt;=50,IF(Fran!FV28&lt;75,Fran!FV28," ")," "))</f>
        <v xml:space="preserve"> </v>
      </c>
      <c r="AR70" s="177" t="str">
        <f>IF(ISBLANK(Fran!FZ28)," ",IF(Fran!FZ28&gt;=50,IF(Fran!FZ28&lt;75,Fran!FZ28," ")," "))</f>
        <v xml:space="preserve"> </v>
      </c>
      <c r="AS70" s="177" t="str">
        <f>IF(ISBLANK(Fran!GG28)," ",IF(Fran!GG28&gt;=50,IF(Fran!GG28&lt;75,Fran!GG28," ")," "))</f>
        <v xml:space="preserve"> </v>
      </c>
      <c r="AT70" s="177" t="str">
        <f>IF(ISBLANK(Fran!GK28)," ",IF(Fran!GK28&gt;=50,IF(Fran!GK28&lt;75,Fran!GK28," ")," "))</f>
        <v xml:space="preserve"> </v>
      </c>
      <c r="AU70" s="177" t="str">
        <f>IF(ISBLANK(Fran!GO28)," ",IF(Fran!GO28&gt;=50,IF(Fran!GO28&lt;75,Fran!GO28," ")," "))</f>
        <v xml:space="preserve"> </v>
      </c>
      <c r="AV70" s="177" t="str">
        <f>IF(ISBLANK(Fran!GS28)," ",IF(Fran!GS28&gt;=50,IF(Fran!GS28&lt;75,Fran!GS28," ")," "))</f>
        <v xml:space="preserve"> </v>
      </c>
      <c r="AW70" s="177" t="str">
        <f>IF(ISBLANK(Fran!GW28)," ",IF(Fran!GW28&gt;=50,IF(Fran!GW28&lt;75,Fran!GW28," ")," "))</f>
        <v xml:space="preserve"> </v>
      </c>
      <c r="AX70" s="177" t="str">
        <f>IF(ISBLANK(Fran!HD28)," ",IF(Fran!HD28&gt;=50,IF(Fran!HD28&lt;75,Fran!HD28," ")," "))</f>
        <v xml:space="preserve"> </v>
      </c>
      <c r="AY70" s="177" t="str">
        <f>IF(ISBLANK(Fran!HH28)," ",IF(Fran!HH28&gt;=50,IF(Fran!HH28&lt;75,Fran!HH28," ")," "))</f>
        <v xml:space="preserve"> </v>
      </c>
      <c r="AZ70" s="177" t="str">
        <f>IF(ISBLANK(Fran!HL28)," ",IF(Fran!HL28&gt;=50,IF(Fran!HL28&lt;75,Fran!HL28," ")," "))</f>
        <v xml:space="preserve"> </v>
      </c>
      <c r="BA70" s="177" t="str">
        <f>IF(ISBLANK(Fran!HP28)," ",IF(Fran!HP28&gt;=50,IF(Fran!HP28&lt;75,Fran!HP28," ")," "))</f>
        <v xml:space="preserve"> </v>
      </c>
      <c r="BB70" s="177" t="str">
        <f>IF(ISBLANK(Fran!HT28)," ",IF(Fran!HT28&gt;=50,IF(Fran!HT28&lt;75,Fran!HT28," ")," "))</f>
        <v xml:space="preserve"> </v>
      </c>
      <c r="BC70" s="177" t="str">
        <f>IF(ISBLANK(Fran!IA28)," ",IF(Fran!IA28&gt;=50,IF(Fran!IA28&lt;75,Fran!IA28," ")," "))</f>
        <v xml:space="preserve"> </v>
      </c>
      <c r="BD70" s="177" t="str">
        <f>IF(ISBLANK(Fran!IE28)," ",IF(Fran!IE28&gt;=50,IF(Fran!IE28&lt;75,Fran!IE28," ")," "))</f>
        <v xml:space="preserve"> </v>
      </c>
      <c r="BE70" s="177" t="str">
        <f>IF(ISBLANK(Fran!II28)," ",IF(Fran!II28&gt;=50,IF(Fran!II28&lt;75,Fran!II28," ")," "))</f>
        <v xml:space="preserve"> </v>
      </c>
      <c r="BF70" s="177" t="str">
        <f>IF(ISBLANK(Fran!IM28)," ",IF(Fran!IM28&gt;=50,IF(Fran!IM28&lt;75,Fran!IM28," ")," "))</f>
        <v xml:space="preserve"> </v>
      </c>
      <c r="BG70" s="177" t="str">
        <f>IF(ISBLANK(Fran!IQ28)," ",IF(Fran!IQ28&gt;=50,IF(Fran!IQ28&lt;75,Fran!IQ28," ")," "))</f>
        <v xml:space="preserve"> </v>
      </c>
      <c r="BH70" s="177" t="str">
        <f>IF(ISBLANK(Fran!IX28)," ",IF(Fran!IX28&gt;=50,IF(Fran!IX28&lt;75,Fran!IX28," ")," "))</f>
        <v xml:space="preserve"> </v>
      </c>
      <c r="BI70" s="270"/>
      <c r="BJ70" s="271"/>
      <c r="BK70" s="177" t="str">
        <f>IF(ISBLANK(Fran!JB28)," ",IF(Fran!JB28&gt;=50,IF(Fran!JB28&lt;75,Fran!JB28," ")," "))</f>
        <v xml:space="preserve"> </v>
      </c>
      <c r="BL70" s="177" t="str">
        <f>IF(ISBLANK(Fran!JF28)," ",IF(Fran!JF28&gt;=50,IF(Fran!JF28&lt;75,Fran!JF28," ")," "))</f>
        <v xml:space="preserve"> </v>
      </c>
      <c r="BM70" s="177" t="str">
        <f>IF(ISBLANK(Fran!JJ28)," ",IF(Fran!JJ28&gt;=50,IF(Fran!JJ28&lt;75,Fran!JJ28," ")," "))</f>
        <v xml:space="preserve"> </v>
      </c>
      <c r="BN70" s="177" t="str">
        <f>IF(ISBLANK(Fran!JN28)," ",IF(Fran!JN28&gt;=50,IF(Fran!JN28&lt;75,Fran!JN28," ")," "))</f>
        <v xml:space="preserve"> </v>
      </c>
      <c r="BO70" s="177" t="str">
        <f>IF(ISBLANK(Fran!JU28)," ",IF(Fran!JU28&gt;=50,IF(Fran!JU28&lt;75,Fran!JU28," ")," "))</f>
        <v xml:space="preserve"> </v>
      </c>
      <c r="BP70" s="177" t="str">
        <f>IF(ISBLANK(Fran!JY28)," ",IF(Fran!JY28&gt;=50,IF(Fran!JY28&lt;75,Fran!JY28," ")," "))</f>
        <v xml:space="preserve"> </v>
      </c>
      <c r="BQ70" s="177" t="str">
        <f>IF(ISBLANK(Fran!KC28)," ",IF(Fran!KC28&gt;=50,IF(Fran!KC28&lt;75,Fran!KC28," ")," "))</f>
        <v xml:space="preserve"> </v>
      </c>
      <c r="BR70" s="177" t="str">
        <f>IF(ISBLANK(Fran!KG28)," ",IF(Fran!KG28&gt;=50,IF(Fran!KG28&lt;75,Fran!KG28," ")," "))</f>
        <v xml:space="preserve"> </v>
      </c>
      <c r="BS70" s="177" t="str">
        <f>IF(ISBLANK(Fran!KK28)," ",IF(Fran!KK28&gt;=50,IF(Fran!KK28&lt;75,Fran!KK28," ")," "))</f>
        <v xml:space="preserve"> </v>
      </c>
      <c r="BT70" s="177" t="str">
        <f>IF(ISBLANK(Fran!KR28)," ",IF(Fran!KR28&gt;=50,IF(Fran!KR28&lt;75,Fran!KR28," ")," "))</f>
        <v xml:space="preserve"> </v>
      </c>
      <c r="BU70" s="177" t="str">
        <f>IF(ISBLANK(Fran!KV28)," ",IF(Fran!KV28&gt;=50,IF(Fran!KV28&lt;75,Fran!KV28," ")," "))</f>
        <v xml:space="preserve"> </v>
      </c>
      <c r="BV70" s="177" t="str">
        <f>IF(ISBLANK(Fran!KZ28)," ",IF(Fran!KZ28&gt;=50,IF(Fran!KZ28&lt;75,Fran!KZ28," ")," "))</f>
        <v xml:space="preserve"> </v>
      </c>
      <c r="BW70" s="177" t="str">
        <f>IF(ISBLANK(Fran!LD28)," ",IF(Fran!LD28&gt;=50,IF(Fran!LD28&lt;75,Fran!LD28," ")," "))</f>
        <v xml:space="preserve"> </v>
      </c>
      <c r="BX70" s="177" t="str">
        <f>IF(ISBLANK(Fran!LH28)," ",IF(Fran!LH28&gt;=50,IF(Fran!LH28&lt;75,Fran!LH28," ")," "))</f>
        <v xml:space="preserve"> </v>
      </c>
      <c r="BY70" s="177" t="str">
        <f>IF(ISBLANK(Fran!LO28)," ",IF(Fran!LO28&gt;=50,IF(Fran!LO28&lt;75,Fran!LO28," ")," "))</f>
        <v xml:space="preserve"> </v>
      </c>
    </row>
    <row r="71" spans="1:77" ht="20.100000000000001" hidden="1" customHeight="1" thickBot="1">
      <c r="A71" s="272"/>
      <c r="B71" s="273"/>
      <c r="C71" s="179" t="str">
        <f>IF(ISBLANK(Fran!E28)," ",IF(Fran!E28&lt;50,Fran!E28," "))</f>
        <v xml:space="preserve"> </v>
      </c>
      <c r="D71" s="179" t="str">
        <f>IF(ISBLANK(Fran!I28)," ",IF(Fran!I28&lt;50,Fran!I28," "))</f>
        <v xml:space="preserve"> </v>
      </c>
      <c r="E71" s="179" t="str">
        <f>IF(ISBLANK(Fran!M28)," ",IF(Fran!M28&lt;50,Fran!M28," "))</f>
        <v xml:space="preserve"> </v>
      </c>
      <c r="F71" s="179" t="str">
        <f>IF(ISBLANK(Fran!Q28)," ",IF(Fran!Q28&lt;50,Fran!Q28," "))</f>
        <v xml:space="preserve"> </v>
      </c>
      <c r="G71" s="179" t="str">
        <f>IF(ISBLANK(Fran!U28)," ",IF(Fran!U28&lt;50,Fran!U28," "))</f>
        <v xml:space="preserve"> </v>
      </c>
      <c r="H71" s="179" t="str">
        <f>IF(ISBLANK(Fran!AB28)," ",IF(Fran!AB28&lt;50,Fran!AB28," "))</f>
        <v xml:space="preserve"> </v>
      </c>
      <c r="I71" s="179" t="str">
        <f>IF(ISBLANK(Fran!AF28)," ",IF(Fran!AF28&lt;50,Fran!AF28," "))</f>
        <v xml:space="preserve"> </v>
      </c>
      <c r="J71" s="179" t="str">
        <f>IF(ISBLANK(Fran!AJ28)," ",IF(Fran!AJ28&lt;50,Fran!AJ28," "))</f>
        <v xml:space="preserve"> </v>
      </c>
      <c r="K71" s="179" t="str">
        <f>IF(ISBLANK(Fran!AN28)," ",IF(Fran!AN28&lt;50,Fran!AN28," "))</f>
        <v xml:space="preserve"> </v>
      </c>
      <c r="L71" s="179" t="str">
        <f>IF(ISBLANK(Fran!AR28)," ",IF(Fran!AR28&lt;50,Fran!AR28," "))</f>
        <v xml:space="preserve"> </v>
      </c>
      <c r="M71" s="179" t="str">
        <f>IF(ISBLANK(Fran!AY28)," ",IF(Fran!AY28&lt;50,Fran!AY28," "))</f>
        <v xml:space="preserve"> </v>
      </c>
      <c r="N71" s="179" t="str">
        <f>IF(ISBLANK(Fran!BC28)," ",IF(Fran!BC28&lt;50,Fran!BC28," "))</f>
        <v xml:space="preserve"> </v>
      </c>
      <c r="O71" s="179" t="str">
        <f>IF(ISBLANK(Fran!BG28)," ",IF(Fran!BG28&lt;50,Fran!BG28," "))</f>
        <v xml:space="preserve"> </v>
      </c>
      <c r="P71" s="179" t="str">
        <f>IF(ISBLANK(Fran!BK28)," ",IF(Fran!BK28&lt;50,Fran!BK28," "))</f>
        <v xml:space="preserve"> </v>
      </c>
      <c r="Q71" s="179" t="str">
        <f>IF(ISBLANK(Fran!BO28)," ",IF(Fran!BO28&lt;50,Fran!BO28," "))</f>
        <v xml:space="preserve"> </v>
      </c>
      <c r="R71" s="179" t="str">
        <f>IF(ISBLANK(Fran!BV28)," ",IF(Fran!BV28&lt;50,Fran!BV28," "))</f>
        <v xml:space="preserve"> </v>
      </c>
      <c r="S71" s="179" t="str">
        <f>IF(ISBLANK(Fran!BZ28)," ",IF(Fran!BZ28&lt;50,Fran!BZ28," "))</f>
        <v xml:space="preserve"> </v>
      </c>
      <c r="T71" s="179" t="str">
        <f>IF(ISBLANK(Fran!CD28)," ",IF(Fran!CD28&lt;50,Fran!CD28," "))</f>
        <v xml:space="preserve"> </v>
      </c>
      <c r="U71" s="179" t="str">
        <f>IF(ISBLANK(Fran!CH28)," ",IF(Fran!CH28&lt;50,Fran!CH28," "))</f>
        <v xml:space="preserve"> </v>
      </c>
      <c r="V71" s="179" t="str">
        <f>IF(ISBLANK(Fran!CL28)," ",IF(Fran!CL28&lt;50,Fran!CL28," "))</f>
        <v xml:space="preserve"> </v>
      </c>
      <c r="W71" s="179" t="str">
        <f>IF(ISBLANK(Fran!CS28)," ",IF(Fran!CS28&lt;50,Fran!CS28," "))</f>
        <v xml:space="preserve"> </v>
      </c>
      <c r="X71" s="179" t="str">
        <f>IF(ISBLANK(Fran!CW28)," ",IF(Fran!CW28&lt;50,Fran!CW28," "))</f>
        <v xml:space="preserve"> </v>
      </c>
      <c r="Y71" s="179" t="str">
        <f>IF(ISBLANK(Fran!DA28)," ",IF(Fran!DA28&lt;50,Fran!DA28," "))</f>
        <v xml:space="preserve"> </v>
      </c>
      <c r="Z71" s="179" t="str">
        <f>IF(ISBLANK(Fran!DE28)," ",IF(Fran!DE28&lt;50,Fran!DE28," "))</f>
        <v xml:space="preserve"> </v>
      </c>
      <c r="AA71" s="179" t="str">
        <f>IF(ISBLANK(Fran!DI28)," ",IF(Fran!DI28&lt;50,Fran!DI28," "))</f>
        <v xml:space="preserve"> </v>
      </c>
      <c r="AB71" s="179" t="str">
        <f>IF(ISBLANK(Fran!DP28)," ",IF(Fran!DP28&lt;50,Fran!DP28," "))</f>
        <v xml:space="preserve"> </v>
      </c>
      <c r="AC71" s="179" t="str">
        <f>IF(ISBLANK(Fran!DT28)," ",IF(Fran!DT28&lt;50,Fran!DT28," "))</f>
        <v xml:space="preserve"> </v>
      </c>
      <c r="AD71" s="179" t="str">
        <f>IF(ISBLANK(Fran!DX28)," ",IF(Fran!DX28&lt;50,Fran!DX28," "))</f>
        <v xml:space="preserve"> </v>
      </c>
      <c r="AE71" s="272"/>
      <c r="AF71" s="273"/>
      <c r="AG71" s="179" t="str">
        <f>IF(ISBLANK(Fran!EB28)," ",IF(Fran!EB28&lt;50,Fran!EB28," "))</f>
        <v xml:space="preserve"> </v>
      </c>
      <c r="AH71" s="179" t="str">
        <f>IF(ISBLANK(Fran!EF28)," ",IF(Fran!EF28&lt;50,Fran!EF28," "))</f>
        <v xml:space="preserve"> </v>
      </c>
      <c r="AI71" s="179" t="str">
        <f>IF(ISBLANK(Fran!EM28)," ",IF(Fran!EM28&lt;50,Fran!EM28," "))</f>
        <v xml:space="preserve"> </v>
      </c>
      <c r="AJ71" s="179" t="str">
        <f>IF(ISBLANK(Fran!EQ28)," ",IF(Fran!EQ28&lt;50,Fran!EQ28," "))</f>
        <v xml:space="preserve"> </v>
      </c>
      <c r="AK71" s="179" t="str">
        <f>IF(ISBLANK(Fran!EU28)," ",IF(Fran!EU28&lt;50,Fran!EU28," "))</f>
        <v xml:space="preserve"> </v>
      </c>
      <c r="AL71" s="179" t="str">
        <f>IF(ISBLANK(Fran!EY28)," ",IF(Fran!EY28&lt;50,Fran!EY28," "))</f>
        <v xml:space="preserve"> </v>
      </c>
      <c r="AM71" s="179" t="str">
        <f>IF(ISBLANK(Fran!FC28)," ",IF(Fran!FC28&lt;50,Fran!FC28," "))</f>
        <v xml:space="preserve"> </v>
      </c>
      <c r="AN71" s="179" t="str">
        <f>IF(ISBLANK(Fran!FJ28)," ",IF(Fran!FJ28&lt;50,Fran!FJ28," "))</f>
        <v xml:space="preserve"> </v>
      </c>
      <c r="AO71" s="179" t="str">
        <f>IF(ISBLANK(Fran!FN28)," ",IF(Fran!FN28&lt;50,Fran!FN28," "))</f>
        <v xml:space="preserve"> </v>
      </c>
      <c r="AP71" s="179" t="str">
        <f>IF(ISBLANK(Fran!FR28)," ",IF(Fran!FR28&lt;50,Fran!FR28," "))</f>
        <v xml:space="preserve"> </v>
      </c>
      <c r="AQ71" s="179" t="str">
        <f>IF(ISBLANK(Fran!FV28)," ",IF(Fran!FV28&lt;50,Fran!FV28," "))</f>
        <v xml:space="preserve"> </v>
      </c>
      <c r="AR71" s="179" t="str">
        <f>IF(ISBLANK(Fran!FZ28)," ",IF(Fran!FZ28&lt;50,Fran!FZ28," "))</f>
        <v xml:space="preserve"> </v>
      </c>
      <c r="AS71" s="179" t="str">
        <f>IF(ISBLANK(Fran!GG28)," ",IF(Fran!GG28&lt;50,Fran!GG28," "))</f>
        <v xml:space="preserve"> </v>
      </c>
      <c r="AT71" s="179" t="str">
        <f>IF(ISBLANK(Fran!GK28)," ",IF(Fran!GK28&lt;50,Fran!GK28," "))</f>
        <v xml:space="preserve"> </v>
      </c>
      <c r="AU71" s="179" t="str">
        <f>IF(ISBLANK(Fran!GO28)," ",IF(Fran!GO28&lt;50,Fran!GO28," "))</f>
        <v xml:space="preserve"> </v>
      </c>
      <c r="AV71" s="179" t="str">
        <f>IF(ISBLANK(Fran!GS28)," ",IF(Fran!GS28&lt;50,Fran!GS28," "))</f>
        <v xml:space="preserve"> </v>
      </c>
      <c r="AW71" s="179" t="str">
        <f>IF(ISBLANK(Fran!GW28)," ",IF(Fran!GW28&lt;50,Fran!GW28," "))</f>
        <v xml:space="preserve"> </v>
      </c>
      <c r="AX71" s="179" t="str">
        <f>IF(ISBLANK(Fran!HD28)," ",IF(Fran!HD28&lt;50,Fran!HD28," "))</f>
        <v xml:space="preserve"> </v>
      </c>
      <c r="AY71" s="179" t="str">
        <f>IF(ISBLANK(Fran!HH28)," ",IF(Fran!HH28&lt;50,Fran!HH28," "))</f>
        <v xml:space="preserve"> </v>
      </c>
      <c r="AZ71" s="179" t="str">
        <f>IF(ISBLANK(Fran!HL28)," ",IF(Fran!HL28&lt;50,Fran!HL28," "))</f>
        <v xml:space="preserve"> </v>
      </c>
      <c r="BA71" s="179" t="str">
        <f>IF(ISBLANK(Fran!HP28)," ",IF(Fran!HP28&lt;50,Fran!HP28," "))</f>
        <v xml:space="preserve"> </v>
      </c>
      <c r="BB71" s="179" t="str">
        <f>IF(ISBLANK(Fran!HT28)," ",IF(Fran!HT28&lt;50,Fran!HT28," "))</f>
        <v xml:space="preserve"> </v>
      </c>
      <c r="BC71" s="179" t="str">
        <f>IF(ISBLANK(Fran!IA28)," ",IF(Fran!IA28&lt;50,Fran!IA28," "))</f>
        <v xml:space="preserve"> </v>
      </c>
      <c r="BD71" s="179" t="str">
        <f>IF(ISBLANK(Fran!IE28)," ",IF(Fran!IE28&lt;50,Fran!IE28," "))</f>
        <v xml:space="preserve"> </v>
      </c>
      <c r="BE71" s="179" t="str">
        <f>IF(ISBLANK(Fran!II28)," ",IF(Fran!II28&lt;50,Fran!II28," "))</f>
        <v xml:space="preserve"> </v>
      </c>
      <c r="BF71" s="179" t="str">
        <f>IF(ISBLANK(Fran!IM28)," ",IF(Fran!IM28&lt;50,Fran!IM28," "))</f>
        <v xml:space="preserve"> </v>
      </c>
      <c r="BG71" s="179" t="str">
        <f>IF(ISBLANK(Fran!IQ28)," ",IF(Fran!IQ28&lt;50,Fran!IQ28," "))</f>
        <v xml:space="preserve"> </v>
      </c>
      <c r="BH71" s="179" t="str">
        <f>IF(ISBLANK(Fran!IX28)," ",IF(Fran!IX28&lt;50,Fran!IX28," "))</f>
        <v xml:space="preserve"> </v>
      </c>
      <c r="BI71" s="272"/>
      <c r="BJ71" s="273"/>
      <c r="BK71" s="179" t="str">
        <f>IF(ISBLANK(Fran!JB28)," ",IF(Fran!JB28&lt;50,Fran!JB28," "))</f>
        <v xml:space="preserve"> </v>
      </c>
      <c r="BL71" s="179" t="str">
        <f>IF(ISBLANK(Fran!JF28)," ",IF(Fran!JF28&lt;50,Fran!JF28," "))</f>
        <v xml:space="preserve"> </v>
      </c>
      <c r="BM71" s="179" t="str">
        <f>IF(ISBLANK(Fran!JJ28)," ",IF(Fran!JJ28&lt;50,Fran!JJ28," "))</f>
        <v xml:space="preserve"> </v>
      </c>
      <c r="BN71" s="179" t="str">
        <f>IF(ISBLANK(Fran!JN28)," ",IF(Fran!JN28&lt;50,Fran!JN28," "))</f>
        <v xml:space="preserve"> </v>
      </c>
      <c r="BO71" s="179" t="str">
        <f>IF(ISBLANK(Fran!JU28)," ",IF(Fran!JU28&lt;50,Fran!JU28," "))</f>
        <v xml:space="preserve"> </v>
      </c>
      <c r="BP71" s="179" t="str">
        <f>IF(ISBLANK(Fran!JY28)," ",IF(Fran!JY28&lt;50,Fran!JY28," "))</f>
        <v xml:space="preserve"> </v>
      </c>
      <c r="BQ71" s="179" t="str">
        <f>IF(ISBLANK(Fran!KC28)," ",IF(Fran!KC28&lt;50,Fran!KC28," "))</f>
        <v xml:space="preserve"> </v>
      </c>
      <c r="BR71" s="179" t="str">
        <f>IF(ISBLANK(Fran!KG28)," ",IF(Fran!KG28&lt;50,Fran!KG28," "))</f>
        <v xml:space="preserve"> </v>
      </c>
      <c r="BS71" s="179" t="str">
        <f>IF(ISBLANK(Fran!KK28)," ",IF(Fran!KK28&lt;50,Fran!KK28," "))</f>
        <v xml:space="preserve"> </v>
      </c>
      <c r="BT71" s="179" t="str">
        <f>IF(ISBLANK(Fran!KR28)," ",IF(Fran!KR28&lt;50,Fran!KR28," "))</f>
        <v xml:space="preserve"> </v>
      </c>
      <c r="BU71" s="179" t="str">
        <f>IF(ISBLANK(Fran!KV28)," ",IF(Fran!KV28&lt;50,Fran!KV28," "))</f>
        <v xml:space="preserve"> </v>
      </c>
      <c r="BV71" s="179" t="str">
        <f>IF(ISBLANK(Fran!KZ28)," ",IF(Fran!KZ28&lt;50,Fran!KZ28," "))</f>
        <v xml:space="preserve"> </v>
      </c>
      <c r="BW71" s="179" t="str">
        <f>IF(ISBLANK(Fran!LD28)," ",IF(Fran!LD28&lt;50,Fran!LD28," "))</f>
        <v xml:space="preserve"> </v>
      </c>
      <c r="BX71" s="179" t="str">
        <f>IF(ISBLANK(Fran!LH28)," ",IF(Fran!LH28&lt;50,Fran!LH28," "))</f>
        <v xml:space="preserve"> </v>
      </c>
      <c r="BY71" s="179" t="str">
        <f>IF(ISBLANK(Fran!LO28)," ",IF(Fran!LO28&lt;50,Fran!LO28," "))</f>
        <v xml:space="preserve"> </v>
      </c>
    </row>
    <row r="72" spans="1:77" ht="20.100000000000001" hidden="1" customHeight="1">
      <c r="A72" s="268" t="str">
        <f>LEFT(Fran!$A27,1)&amp;LEFT(Fran!$B27,1)</f>
        <v/>
      </c>
      <c r="B72" s="269"/>
      <c r="C72" s="175" t="str">
        <f>IF(ISBLANK(Fran!E27)," ",IF(Fran!E27&gt;=75,Fran!E27," "))</f>
        <v/>
      </c>
      <c r="D72" s="175" t="str">
        <f>IF(ISBLANK(Fran!I27)," ",IF(Fran!I27&gt;=75,Fran!I27," "))</f>
        <v/>
      </c>
      <c r="E72" s="175" t="str">
        <f>IF(ISBLANK(Fran!M27)," ",IF(Fran!M27&gt;=75,Fran!M27," "))</f>
        <v/>
      </c>
      <c r="F72" s="175" t="str">
        <f>IF(ISBLANK(Fran!Q27)," ",IF(Fran!Q27&gt;=75,Fran!Q27," "))</f>
        <v/>
      </c>
      <c r="G72" s="175" t="str">
        <f>IF(ISBLANK(Fran!U27)," ",IF(Fran!U27&gt;=75,Fran!U27," "))</f>
        <v/>
      </c>
      <c r="H72" s="175" t="str">
        <f>IF(ISBLANK(Fran!AB27)," ",IF(Fran!AB27&gt;=75,Fran!AB27," "))</f>
        <v/>
      </c>
      <c r="I72" s="175" t="str">
        <f>IF(ISBLANK(Fran!AF27)," ",IF(Fran!AF27&gt;=75,Fran!AF27," "))</f>
        <v/>
      </c>
      <c r="J72" s="175" t="str">
        <f>IF(ISBLANK(Fran!AJ27)," ",IF(Fran!AJ27&gt;=75,Fran!AJ27," "))</f>
        <v/>
      </c>
      <c r="K72" s="175" t="str">
        <f>IF(ISBLANK(Fran!AN27)," ",IF(Fran!AN27&gt;=75,Fran!AN27," "))</f>
        <v/>
      </c>
      <c r="L72" s="175" t="str">
        <f>IF(ISBLANK(Fran!AR27)," ",IF(Fran!AR27&gt;=75,Fran!AR27," "))</f>
        <v/>
      </c>
      <c r="M72" s="175" t="str">
        <f>IF(ISBLANK(Fran!AY27)," ",IF(Fran!AY27&gt;=75,Fran!AY27," "))</f>
        <v/>
      </c>
      <c r="N72" s="175" t="str">
        <f>IF(ISBLANK(Fran!BC27)," ",IF(Fran!BC27&gt;=75,Fran!BC27," "))</f>
        <v/>
      </c>
      <c r="O72" s="175" t="str">
        <f>IF(ISBLANK(Fran!BG27)," ",IF(Fran!BG27&gt;=75,Fran!BG27," "))</f>
        <v/>
      </c>
      <c r="P72" s="175" t="str">
        <f>IF(ISBLANK(Fran!BK27)," ",IF(Fran!BK27&gt;=75,Fran!BK27," "))</f>
        <v/>
      </c>
      <c r="Q72" s="175" t="str">
        <f>IF(ISBLANK(Fran!BO27)," ",IF(Fran!BO27&gt;=75,Fran!BO27," "))</f>
        <v/>
      </c>
      <c r="R72" s="175" t="str">
        <f>IF(ISBLANK(Fran!BV27)," ",IF(Fran!BV27&gt;=75,Fran!BV27," "))</f>
        <v/>
      </c>
      <c r="S72" s="175" t="str">
        <f>IF(ISBLANK(Fran!BZ27)," ",IF(Fran!BZ27&gt;=75,Fran!BZ27," "))</f>
        <v/>
      </c>
      <c r="T72" s="175" t="str">
        <f>IF(ISBLANK(Fran!CD27)," ",IF(Fran!CD27&gt;=75,Fran!CD27," "))</f>
        <v/>
      </c>
      <c r="U72" s="175" t="str">
        <f>IF(ISBLANK(Fran!CH27)," ",IF(Fran!CH27&gt;=75,Fran!CH27," "))</f>
        <v/>
      </c>
      <c r="V72" s="175" t="str">
        <f>IF(ISBLANK(Fran!CL27)," ",IF(Fran!CL27&gt;=75,Fran!CL27," "))</f>
        <v/>
      </c>
      <c r="W72" s="175" t="str">
        <f>IF(ISBLANK(Fran!CS27)," ",IF(Fran!CS27&gt;=75,Fran!CS27," "))</f>
        <v/>
      </c>
      <c r="X72" s="175" t="str">
        <f>IF(ISBLANK(Fran!CW27)," ",IF(Fran!CW27&gt;=75,Fran!CW27," "))</f>
        <v/>
      </c>
      <c r="Y72" s="175" t="str">
        <f>IF(ISBLANK(Fran!DA27)," ",IF(Fran!DA27&gt;=75,Fran!DA27," "))</f>
        <v/>
      </c>
      <c r="Z72" s="175" t="str">
        <f>IF(ISBLANK(Fran!DE27)," ",IF(Fran!DE27&gt;=75,Fran!DE27," "))</f>
        <v/>
      </c>
      <c r="AA72" s="175" t="str">
        <f>IF(ISBLANK(Fran!DI27)," ",IF(Fran!DI27&gt;=75,Fran!DI27," "))</f>
        <v/>
      </c>
      <c r="AB72" s="175" t="str">
        <f>IF(ISBLANK(Fran!DP27)," ",IF(Fran!DP27&gt;=75,Fran!DP27," "))</f>
        <v/>
      </c>
      <c r="AC72" s="175" t="str">
        <f>IF(ISBLANK(Fran!DT27)," ",IF(Fran!DT27&gt;=75,Fran!DT27," "))</f>
        <v/>
      </c>
      <c r="AD72" s="175" t="str">
        <f>IF(ISBLANK(Fran!DX27)," ",IF(Fran!DX27&gt;=75,Fran!DX27," "))</f>
        <v/>
      </c>
      <c r="AE72" s="268" t="str">
        <f>LEFT(Fran!$A27,1)&amp;LEFT(Fran!$B27,1)</f>
        <v/>
      </c>
      <c r="AF72" s="269"/>
      <c r="AG72" s="175" t="str">
        <f>IF(ISBLANK(Fran!EB27)," ",IF(Fran!EB27&gt;=75,Fran!EB27," "))</f>
        <v/>
      </c>
      <c r="AH72" s="175" t="str">
        <f>IF(ISBLANK(Fran!EF27)," ",IF(Fran!EF27&gt;=75,Fran!EF27," "))</f>
        <v/>
      </c>
      <c r="AI72" s="175" t="str">
        <f>IF(ISBLANK(Fran!EM27)," ",IF(Fran!EM27&gt;=75,Fran!EM27," "))</f>
        <v/>
      </c>
      <c r="AJ72" s="175" t="str">
        <f>IF(ISBLANK(Fran!EQ27)," ",IF(Fran!EQ27&gt;=75,Fran!EQ27," "))</f>
        <v/>
      </c>
      <c r="AK72" s="175" t="str">
        <f>IF(ISBLANK(Fran!EU27)," ",IF(Fran!EU27&gt;=75,Fran!EU27," "))</f>
        <v/>
      </c>
      <c r="AL72" s="175" t="str">
        <f>IF(ISBLANK(Fran!EY27)," ",IF(Fran!EY27&gt;=75,Fran!EY27," "))</f>
        <v/>
      </c>
      <c r="AM72" s="175" t="str">
        <f>IF(ISBLANK(Fran!FC27)," ",IF(Fran!FC27&gt;=75,Fran!FC27," "))</f>
        <v/>
      </c>
      <c r="AN72" s="175" t="str">
        <f>IF(ISBLANK(Fran!FJ27)," ",IF(Fran!FJ27&gt;=75,Fran!FJ27," "))</f>
        <v/>
      </c>
      <c r="AO72" s="175" t="str">
        <f>IF(ISBLANK(Fran!FN27)," ",IF(Fran!FN27&gt;=75,Fran!FN27," "))</f>
        <v/>
      </c>
      <c r="AP72" s="175" t="str">
        <f>IF(ISBLANK(Fran!FR27)," ",IF(Fran!FR27&gt;=75,Fran!FR27," "))</f>
        <v/>
      </c>
      <c r="AQ72" s="175" t="str">
        <f>IF(ISBLANK(Fran!FV27)," ",IF(Fran!FV27&gt;=75,Fran!FV27," "))</f>
        <v/>
      </c>
      <c r="AR72" s="175" t="str">
        <f>IF(ISBLANK(Fran!FZ27)," ",IF(Fran!FZ27&gt;=75,Fran!FZ27," "))</f>
        <v/>
      </c>
      <c r="AS72" s="175" t="str">
        <f>IF(ISBLANK(Fran!GG27)," ",IF(Fran!GG27&gt;=75,Fran!GG27," "))</f>
        <v/>
      </c>
      <c r="AT72" s="175" t="str">
        <f>IF(ISBLANK(Fran!GK27)," ",IF(Fran!GK27&gt;=75,Fran!GK27," "))</f>
        <v/>
      </c>
      <c r="AU72" s="175" t="str">
        <f>IF(ISBLANK(Fran!GO27)," ",IF(Fran!GO27&gt;=75,Fran!GO27," "))</f>
        <v/>
      </c>
      <c r="AV72" s="175" t="str">
        <f>IF(ISBLANK(Fran!GS27)," ",IF(Fran!GS27&gt;=75,Fran!GS27," "))</f>
        <v/>
      </c>
      <c r="AW72" s="175" t="str">
        <f>IF(ISBLANK(Fran!GW27)," ",IF(Fran!GW27&gt;=75,Fran!GW27," "))</f>
        <v/>
      </c>
      <c r="AX72" s="175" t="str">
        <f>IF(ISBLANK(Fran!HD27)," ",IF(Fran!HD27&gt;=75,Fran!HD27," "))</f>
        <v/>
      </c>
      <c r="AY72" s="175" t="str">
        <f>IF(ISBLANK(Fran!HH27)," ",IF(Fran!HH27&gt;=75,Fran!HH27," "))</f>
        <v/>
      </c>
      <c r="AZ72" s="175" t="str">
        <f>IF(ISBLANK(Fran!HL27)," ",IF(Fran!HL27&gt;=75,Fran!HL27," "))</f>
        <v/>
      </c>
      <c r="BA72" s="175" t="str">
        <f>IF(ISBLANK(Fran!HP27)," ",IF(Fran!HP27&gt;=75,Fran!HP27," "))</f>
        <v/>
      </c>
      <c r="BB72" s="175" t="str">
        <f>IF(ISBLANK(Fran!HT27)," ",IF(Fran!HT27&gt;=75,Fran!HT27," "))</f>
        <v/>
      </c>
      <c r="BC72" s="175" t="str">
        <f>IF(ISBLANK(Fran!IA27)," ",IF(Fran!IA27&gt;=75,Fran!IA27," "))</f>
        <v/>
      </c>
      <c r="BD72" s="175" t="str">
        <f>IF(ISBLANK(Fran!IE27)," ",IF(Fran!IE27&gt;=75,Fran!IE27," "))</f>
        <v/>
      </c>
      <c r="BE72" s="175" t="str">
        <f>IF(ISBLANK(Fran!II27)," ",IF(Fran!II27&gt;=75,Fran!II27," "))</f>
        <v/>
      </c>
      <c r="BF72" s="175" t="str">
        <f>IF(ISBLANK(Fran!IM27)," ",IF(Fran!IM27&gt;=75,Fran!IM27," "))</f>
        <v/>
      </c>
      <c r="BG72" s="175" t="str">
        <f>IF(ISBLANK(Fran!IQ27)," ",IF(Fran!IQ27&gt;=75,Fran!IQ27," "))</f>
        <v/>
      </c>
      <c r="BH72" s="175" t="str">
        <f>IF(ISBLANK(Fran!IX27)," ",IF(Fran!IX27&gt;=75,Fran!IX27," "))</f>
        <v/>
      </c>
      <c r="BI72" s="268" t="str">
        <f>LEFT(Fran!$A27,1)&amp;LEFT(Fran!$B27,1)</f>
        <v/>
      </c>
      <c r="BJ72" s="269"/>
      <c r="BK72" s="175" t="str">
        <f>IF(ISBLANK(Fran!JB27)," ",IF(Fran!JB27&gt;=75,Fran!JB27," "))</f>
        <v/>
      </c>
      <c r="BL72" s="175" t="str">
        <f>IF(ISBLANK(Fran!JF27)," ",IF(Fran!JF27&gt;=75,Fran!JF27," "))</f>
        <v/>
      </c>
      <c r="BM72" s="175" t="str">
        <f>IF(ISBLANK(Fran!JJ27)," ",IF(Fran!JJ27&gt;=75,Fran!JJ27," "))</f>
        <v/>
      </c>
      <c r="BN72" s="175" t="str">
        <f>IF(ISBLANK(Fran!JN27)," ",IF(Fran!JN27&gt;=75,Fran!JN27," "))</f>
        <v/>
      </c>
      <c r="BO72" s="175" t="str">
        <f>IF(ISBLANK(Fran!JU27)," ",IF(Fran!JU27&gt;=75,Fran!JU27," "))</f>
        <v/>
      </c>
      <c r="BP72" s="175" t="str">
        <f>IF(ISBLANK(Fran!JY27)," ",IF(Fran!JY27&gt;=75,Fran!JY27," "))</f>
        <v/>
      </c>
      <c r="BQ72" s="175" t="str">
        <f>IF(ISBLANK(Fran!KC27)," ",IF(Fran!KC27&gt;=75,Fran!KC27," "))</f>
        <v/>
      </c>
      <c r="BR72" s="175" t="str">
        <f>IF(ISBLANK(Fran!KG27)," ",IF(Fran!KG27&gt;=75,Fran!KG27," "))</f>
        <v/>
      </c>
      <c r="BS72" s="175" t="str">
        <f>IF(ISBLANK(Fran!KK27)," ",IF(Fran!KK27&gt;=75,Fran!KK27," "))</f>
        <v/>
      </c>
      <c r="BT72" s="175" t="str">
        <f>IF(ISBLANK(Fran!KR27)," ",IF(Fran!KR27&gt;=75,Fran!KR27," "))</f>
        <v/>
      </c>
      <c r="BU72" s="175" t="str">
        <f>IF(ISBLANK(Fran!KV27)," ",IF(Fran!KV27&gt;=75,Fran!KV27," "))</f>
        <v/>
      </c>
      <c r="BV72" s="175" t="str">
        <f>IF(ISBLANK(Fran!KZ27)," ",IF(Fran!KZ27&gt;=75,Fran!KZ27," "))</f>
        <v/>
      </c>
      <c r="BW72" s="175" t="str">
        <f>IF(ISBLANK(Fran!LD27)," ",IF(Fran!LD27&gt;=75,Fran!LD27," "))</f>
        <v/>
      </c>
      <c r="BX72" s="175" t="str">
        <f>IF(ISBLANK(Fran!LH27)," ",IF(Fran!LH27&gt;=75,Fran!LH27," "))</f>
        <v/>
      </c>
      <c r="BY72" s="175" t="str">
        <f>IF(ISBLANK(Fran!LO27)," ",IF(Fran!LO27&gt;=75,Fran!LO27," "))</f>
        <v/>
      </c>
    </row>
    <row r="73" spans="1:77" ht="20.100000000000001" hidden="1" customHeight="1">
      <c r="A73" s="270"/>
      <c r="B73" s="271"/>
      <c r="C73" s="177" t="str">
        <f>IF(ISBLANK(Fran!E27)," ",IF(Fran!E27&gt;=50,IF(Fran!E27&lt;75,Fran!E27," ")," "))</f>
        <v xml:space="preserve"> </v>
      </c>
      <c r="D73" s="177" t="str">
        <f>IF(ISBLANK(Fran!I27)," ",IF(Fran!I27&gt;=50,IF(Fran!I27&lt;75,Fran!I27," ")," "))</f>
        <v xml:space="preserve"> </v>
      </c>
      <c r="E73" s="177" t="str">
        <f>IF(ISBLANK(Fran!M27)," ",IF(Fran!M27&gt;=50,IF(Fran!M27&lt;75,Fran!M27," ")," "))</f>
        <v xml:space="preserve"> </v>
      </c>
      <c r="F73" s="177" t="str">
        <f>IF(ISBLANK(Fran!Q27)," ",IF(Fran!Q27&gt;=50,IF(Fran!Q27&lt;75,Fran!Q27," ")," "))</f>
        <v xml:space="preserve"> </v>
      </c>
      <c r="G73" s="177" t="str">
        <f>IF(ISBLANK(Fran!U27)," ",IF(Fran!U27&gt;=50,IF(Fran!U27&lt;75,Fran!U27," ")," "))</f>
        <v xml:space="preserve"> </v>
      </c>
      <c r="H73" s="177" t="str">
        <f>IF(ISBLANK(Fran!AB27)," ",IF(Fran!AB27&gt;=50,IF(Fran!AB27&lt;75,Fran!AB27," ")," "))</f>
        <v xml:space="preserve"> </v>
      </c>
      <c r="I73" s="177" t="str">
        <f>IF(ISBLANK(Fran!AF27)," ",IF(Fran!AF27&gt;=50,IF(Fran!AF27&lt;75,Fran!AF27," ")," "))</f>
        <v xml:space="preserve"> </v>
      </c>
      <c r="J73" s="177" t="str">
        <f>IF(ISBLANK(Fran!AJ27)," ",IF(Fran!AJ27&gt;=50,IF(Fran!AJ27&lt;75,Fran!AJ27," ")," "))</f>
        <v xml:space="preserve"> </v>
      </c>
      <c r="K73" s="177" t="str">
        <f>IF(ISBLANK(Fran!AN27)," ",IF(Fran!AN27&gt;=50,IF(Fran!AN27&lt;75,Fran!AN27," ")," "))</f>
        <v xml:space="preserve"> </v>
      </c>
      <c r="L73" s="177" t="str">
        <f>IF(ISBLANK(Fran!AR27)," ",IF(Fran!AR27&gt;=50,IF(Fran!AR27&lt;75,Fran!AR27," ")," "))</f>
        <v xml:space="preserve"> </v>
      </c>
      <c r="M73" s="177" t="str">
        <f>IF(ISBLANK(Fran!AY27)," ",IF(Fran!AY27&gt;=50,IF(Fran!AY27&lt;75,Fran!AY27," ")," "))</f>
        <v xml:space="preserve"> </v>
      </c>
      <c r="N73" s="177" t="str">
        <f>IF(ISBLANK(Fran!BC27)," ",IF(Fran!BC27&gt;=50,IF(Fran!BC27&lt;75,Fran!BC27," ")," "))</f>
        <v xml:space="preserve"> </v>
      </c>
      <c r="O73" s="177" t="str">
        <f>IF(ISBLANK(Fran!BG27)," ",IF(Fran!BG27&gt;=50,IF(Fran!BG27&lt;75,Fran!BG27," ")," "))</f>
        <v xml:space="preserve"> </v>
      </c>
      <c r="P73" s="177" t="str">
        <f>IF(ISBLANK(Fran!BK27)," ",IF(Fran!BK27&gt;=50,IF(Fran!BK27&lt;75,Fran!BK27," ")," "))</f>
        <v xml:space="preserve"> </v>
      </c>
      <c r="Q73" s="177" t="str">
        <f>IF(ISBLANK(Fran!BO27)," ",IF(Fran!BO27&gt;=50,IF(Fran!BO27&lt;75,Fran!BO27," ")," "))</f>
        <v xml:space="preserve"> </v>
      </c>
      <c r="R73" s="177" t="str">
        <f>IF(ISBLANK(Fran!BV27)," ",IF(Fran!BV27&gt;=50,IF(Fran!BV27&lt;75,Fran!BV27," ")," "))</f>
        <v xml:space="preserve"> </v>
      </c>
      <c r="S73" s="177" t="str">
        <f>IF(ISBLANK(Fran!BZ27)," ",IF(Fran!BZ27&gt;=50,IF(Fran!BZ27&lt;75,Fran!BZ27," ")," "))</f>
        <v xml:space="preserve"> </v>
      </c>
      <c r="T73" s="177" t="str">
        <f>IF(ISBLANK(Fran!CD27)," ",IF(Fran!CD27&gt;=50,IF(Fran!CD27&lt;75,Fran!CD27," ")," "))</f>
        <v xml:space="preserve"> </v>
      </c>
      <c r="U73" s="177" t="str">
        <f>IF(ISBLANK(Fran!CH27)," ",IF(Fran!CH27&gt;=50,IF(Fran!CH27&lt;75,Fran!CH27," ")," "))</f>
        <v xml:space="preserve"> </v>
      </c>
      <c r="V73" s="177" t="str">
        <f>IF(ISBLANK(Fran!CL27)," ",IF(Fran!CL27&gt;=50,IF(Fran!CL27&lt;75,Fran!CL27," ")," "))</f>
        <v xml:space="preserve"> </v>
      </c>
      <c r="W73" s="177" t="str">
        <f>IF(ISBLANK(Fran!CS27)," ",IF(Fran!CS27&gt;=50,IF(Fran!CS27&lt;75,Fran!CS27," ")," "))</f>
        <v xml:space="preserve"> </v>
      </c>
      <c r="X73" s="177" t="str">
        <f>IF(ISBLANK(Fran!CW27)," ",IF(Fran!CW27&gt;=50,IF(Fran!CW27&lt;75,Fran!CW27," ")," "))</f>
        <v xml:space="preserve"> </v>
      </c>
      <c r="Y73" s="177" t="str">
        <f>IF(ISBLANK(Fran!DA27)," ",IF(Fran!DA27&gt;=50,IF(Fran!DA27&lt;75,Fran!DA27," ")," "))</f>
        <v xml:space="preserve"> </v>
      </c>
      <c r="Z73" s="177" t="str">
        <f>IF(ISBLANK(Fran!DE27)," ",IF(Fran!DE27&gt;=50,IF(Fran!DE27&lt;75,Fran!DE27," ")," "))</f>
        <v xml:space="preserve"> </v>
      </c>
      <c r="AA73" s="177" t="str">
        <f>IF(ISBLANK(Fran!DI27)," ",IF(Fran!DI27&gt;=50,IF(Fran!DI27&lt;75,Fran!DI27," ")," "))</f>
        <v xml:space="preserve"> </v>
      </c>
      <c r="AB73" s="177" t="str">
        <f>IF(ISBLANK(Fran!DP27)," ",IF(Fran!DP27&gt;=50,IF(Fran!DP27&lt;75,Fran!DP27," ")," "))</f>
        <v xml:space="preserve"> </v>
      </c>
      <c r="AC73" s="177" t="str">
        <f>IF(ISBLANK(Fran!DT27)," ",IF(Fran!DT27&gt;=50,IF(Fran!DT27&lt;75,Fran!DT27," ")," "))</f>
        <v xml:space="preserve"> </v>
      </c>
      <c r="AD73" s="177" t="str">
        <f>IF(ISBLANK(Fran!DX27)," ",IF(Fran!DX27&gt;=50,IF(Fran!DX27&lt;75,Fran!DX27," ")," "))</f>
        <v xml:space="preserve"> </v>
      </c>
      <c r="AE73" s="270"/>
      <c r="AF73" s="271"/>
      <c r="AG73" s="177" t="str">
        <f>IF(ISBLANK(Fran!EB27)," ",IF(Fran!EB27&gt;=50,IF(Fran!EB27&lt;75,Fran!EB27," ")," "))</f>
        <v xml:space="preserve"> </v>
      </c>
      <c r="AH73" s="177" t="str">
        <f>IF(ISBLANK(Fran!EF27)," ",IF(Fran!EF27&gt;=50,IF(Fran!EF27&lt;75,Fran!EF27," ")," "))</f>
        <v xml:space="preserve"> </v>
      </c>
      <c r="AI73" s="177" t="str">
        <f>IF(ISBLANK(Fran!EM27)," ",IF(Fran!EM27&gt;=50,IF(Fran!EM27&lt;75,Fran!EM27," ")," "))</f>
        <v xml:space="preserve"> </v>
      </c>
      <c r="AJ73" s="177" t="str">
        <f>IF(ISBLANK(Fran!EQ27)," ",IF(Fran!EQ27&gt;=50,IF(Fran!EQ27&lt;75,Fran!EQ27," ")," "))</f>
        <v xml:space="preserve"> </v>
      </c>
      <c r="AK73" s="177" t="str">
        <f>IF(ISBLANK(Fran!EU27)," ",IF(Fran!EU27&gt;=50,IF(Fran!EU27&lt;75,Fran!EU27," ")," "))</f>
        <v xml:space="preserve"> </v>
      </c>
      <c r="AL73" s="177" t="str">
        <f>IF(ISBLANK(Fran!EY27)," ",IF(Fran!EY27&gt;=50,IF(Fran!EY27&lt;75,Fran!EY27," ")," "))</f>
        <v xml:space="preserve"> </v>
      </c>
      <c r="AM73" s="177" t="str">
        <f>IF(ISBLANK(Fran!FC27)," ",IF(Fran!FC27&gt;=50,IF(Fran!FC27&lt;75,Fran!FC27," ")," "))</f>
        <v xml:space="preserve"> </v>
      </c>
      <c r="AN73" s="177" t="str">
        <f>IF(ISBLANK(Fran!FJ27)," ",IF(Fran!FJ27&gt;=50,IF(Fran!FJ27&lt;75,Fran!FJ27," ")," "))</f>
        <v xml:space="preserve"> </v>
      </c>
      <c r="AO73" s="177" t="str">
        <f>IF(ISBLANK(Fran!FN27)," ",IF(Fran!FN27&gt;=50,IF(Fran!FN27&lt;75,Fran!FN27," ")," "))</f>
        <v xml:space="preserve"> </v>
      </c>
      <c r="AP73" s="177" t="str">
        <f>IF(ISBLANK(Fran!FR27)," ",IF(Fran!FR27&gt;=50,IF(Fran!FR27&lt;75,Fran!FR27," ")," "))</f>
        <v xml:space="preserve"> </v>
      </c>
      <c r="AQ73" s="177" t="str">
        <f>IF(ISBLANK(Fran!FV27)," ",IF(Fran!FV27&gt;=50,IF(Fran!FV27&lt;75,Fran!FV27," ")," "))</f>
        <v xml:space="preserve"> </v>
      </c>
      <c r="AR73" s="177" t="str">
        <f>IF(ISBLANK(Fran!FZ27)," ",IF(Fran!FZ27&gt;=50,IF(Fran!FZ27&lt;75,Fran!FZ27," ")," "))</f>
        <v xml:space="preserve"> </v>
      </c>
      <c r="AS73" s="177" t="str">
        <f>IF(ISBLANK(Fran!GG27)," ",IF(Fran!GG27&gt;=50,IF(Fran!GG27&lt;75,Fran!GG27," ")," "))</f>
        <v xml:space="preserve"> </v>
      </c>
      <c r="AT73" s="177" t="str">
        <f>IF(ISBLANK(Fran!GK27)," ",IF(Fran!GK27&gt;=50,IF(Fran!GK27&lt;75,Fran!GK27," ")," "))</f>
        <v xml:space="preserve"> </v>
      </c>
      <c r="AU73" s="177" t="str">
        <f>IF(ISBLANK(Fran!GO27)," ",IF(Fran!GO27&gt;=50,IF(Fran!GO27&lt;75,Fran!GO27," ")," "))</f>
        <v xml:space="preserve"> </v>
      </c>
      <c r="AV73" s="177" t="str">
        <f>IF(ISBLANK(Fran!GS27)," ",IF(Fran!GS27&gt;=50,IF(Fran!GS27&lt;75,Fran!GS27," ")," "))</f>
        <v xml:space="preserve"> </v>
      </c>
      <c r="AW73" s="177" t="str">
        <f>IF(ISBLANK(Fran!GW27)," ",IF(Fran!GW27&gt;=50,IF(Fran!GW27&lt;75,Fran!GW27," ")," "))</f>
        <v xml:space="preserve"> </v>
      </c>
      <c r="AX73" s="177" t="str">
        <f>IF(ISBLANK(Fran!HD27)," ",IF(Fran!HD27&gt;=50,IF(Fran!HD27&lt;75,Fran!HD27," ")," "))</f>
        <v xml:space="preserve"> </v>
      </c>
      <c r="AY73" s="177" t="str">
        <f>IF(ISBLANK(Fran!HH27)," ",IF(Fran!HH27&gt;=50,IF(Fran!HH27&lt;75,Fran!HH27," ")," "))</f>
        <v xml:space="preserve"> </v>
      </c>
      <c r="AZ73" s="177" t="str">
        <f>IF(ISBLANK(Fran!HL27)," ",IF(Fran!HL27&gt;=50,IF(Fran!HL27&lt;75,Fran!HL27," ")," "))</f>
        <v xml:space="preserve"> </v>
      </c>
      <c r="BA73" s="177" t="str">
        <f>IF(ISBLANK(Fran!HP27)," ",IF(Fran!HP27&gt;=50,IF(Fran!HP27&lt;75,Fran!HP27," ")," "))</f>
        <v xml:space="preserve"> </v>
      </c>
      <c r="BB73" s="177" t="str">
        <f>IF(ISBLANK(Fran!HT27)," ",IF(Fran!HT27&gt;=50,IF(Fran!HT27&lt;75,Fran!HT27," ")," "))</f>
        <v xml:space="preserve"> </v>
      </c>
      <c r="BC73" s="177" t="str">
        <f>IF(ISBLANK(Fran!IA27)," ",IF(Fran!IA27&gt;=50,IF(Fran!IA27&lt;75,Fran!IA27," ")," "))</f>
        <v xml:space="preserve"> </v>
      </c>
      <c r="BD73" s="177" t="str">
        <f>IF(ISBLANK(Fran!IE27)," ",IF(Fran!IE27&gt;=50,IF(Fran!IE27&lt;75,Fran!IE27," ")," "))</f>
        <v xml:space="preserve"> </v>
      </c>
      <c r="BE73" s="177" t="str">
        <f>IF(ISBLANK(Fran!II27)," ",IF(Fran!II27&gt;=50,IF(Fran!II27&lt;75,Fran!II27," ")," "))</f>
        <v xml:space="preserve"> </v>
      </c>
      <c r="BF73" s="177" t="str">
        <f>IF(ISBLANK(Fran!IM27)," ",IF(Fran!IM27&gt;=50,IF(Fran!IM27&lt;75,Fran!IM27," ")," "))</f>
        <v xml:space="preserve"> </v>
      </c>
      <c r="BG73" s="177" t="str">
        <f>IF(ISBLANK(Fran!IQ27)," ",IF(Fran!IQ27&gt;=50,IF(Fran!IQ27&lt;75,Fran!IQ27," ")," "))</f>
        <v xml:space="preserve"> </v>
      </c>
      <c r="BH73" s="177" t="str">
        <f>IF(ISBLANK(Fran!IX27)," ",IF(Fran!IX27&gt;=50,IF(Fran!IX27&lt;75,Fran!IX27," ")," "))</f>
        <v xml:space="preserve"> </v>
      </c>
      <c r="BI73" s="270"/>
      <c r="BJ73" s="271"/>
      <c r="BK73" s="177" t="str">
        <f>IF(ISBLANK(Fran!JB27)," ",IF(Fran!JB27&gt;=50,IF(Fran!JB27&lt;75,Fran!JB27," ")," "))</f>
        <v xml:space="preserve"> </v>
      </c>
      <c r="BL73" s="177" t="str">
        <f>IF(ISBLANK(Fran!JF27)," ",IF(Fran!JF27&gt;=50,IF(Fran!JF27&lt;75,Fran!JF27," ")," "))</f>
        <v xml:space="preserve"> </v>
      </c>
      <c r="BM73" s="177" t="str">
        <f>IF(ISBLANK(Fran!JJ27)," ",IF(Fran!JJ27&gt;=50,IF(Fran!JJ27&lt;75,Fran!JJ27," ")," "))</f>
        <v xml:space="preserve"> </v>
      </c>
      <c r="BN73" s="177" t="str">
        <f>IF(ISBLANK(Fran!JN27)," ",IF(Fran!JN27&gt;=50,IF(Fran!JN27&lt;75,Fran!JN27," ")," "))</f>
        <v xml:space="preserve"> </v>
      </c>
      <c r="BO73" s="177" t="str">
        <f>IF(ISBLANK(Fran!JU27)," ",IF(Fran!JU27&gt;=50,IF(Fran!JU27&lt;75,Fran!JU27," ")," "))</f>
        <v xml:space="preserve"> </v>
      </c>
      <c r="BP73" s="177" t="str">
        <f>IF(ISBLANK(Fran!JY27)," ",IF(Fran!JY27&gt;=50,IF(Fran!JY27&lt;75,Fran!JY27," ")," "))</f>
        <v xml:space="preserve"> </v>
      </c>
      <c r="BQ73" s="177" t="str">
        <f>IF(ISBLANK(Fran!KC27)," ",IF(Fran!KC27&gt;=50,IF(Fran!KC27&lt;75,Fran!KC27," ")," "))</f>
        <v xml:space="preserve"> </v>
      </c>
      <c r="BR73" s="177" t="str">
        <f>IF(ISBLANK(Fran!KG27)," ",IF(Fran!KG27&gt;=50,IF(Fran!KG27&lt;75,Fran!KG27," ")," "))</f>
        <v xml:space="preserve"> </v>
      </c>
      <c r="BS73" s="177" t="str">
        <f>IF(ISBLANK(Fran!KK27)," ",IF(Fran!KK27&gt;=50,IF(Fran!KK27&lt;75,Fran!KK27," ")," "))</f>
        <v xml:space="preserve"> </v>
      </c>
      <c r="BT73" s="177" t="str">
        <f>IF(ISBLANK(Fran!KR27)," ",IF(Fran!KR27&gt;=50,IF(Fran!KR27&lt;75,Fran!KR27," ")," "))</f>
        <v xml:space="preserve"> </v>
      </c>
      <c r="BU73" s="177" t="str">
        <f>IF(ISBLANK(Fran!KV27)," ",IF(Fran!KV27&gt;=50,IF(Fran!KV27&lt;75,Fran!KV27," ")," "))</f>
        <v xml:space="preserve"> </v>
      </c>
      <c r="BV73" s="177" t="str">
        <f>IF(ISBLANK(Fran!KZ27)," ",IF(Fran!KZ27&gt;=50,IF(Fran!KZ27&lt;75,Fran!KZ27," ")," "))</f>
        <v xml:space="preserve"> </v>
      </c>
      <c r="BW73" s="177" t="str">
        <f>IF(ISBLANK(Fran!LD27)," ",IF(Fran!LD27&gt;=50,IF(Fran!LD27&lt;75,Fran!LD27," ")," "))</f>
        <v xml:space="preserve"> </v>
      </c>
      <c r="BX73" s="177" t="str">
        <f>IF(ISBLANK(Fran!LH27)," ",IF(Fran!LH27&gt;=50,IF(Fran!LH27&lt;75,Fran!LH27," ")," "))</f>
        <v xml:space="preserve"> </v>
      </c>
      <c r="BY73" s="177" t="str">
        <f>IF(ISBLANK(Fran!LO27)," ",IF(Fran!LO27&gt;=50,IF(Fran!LO27&lt;75,Fran!LO27," ")," "))</f>
        <v xml:space="preserve"> </v>
      </c>
    </row>
    <row r="74" spans="1:77" ht="20.100000000000001" hidden="1" customHeight="1" thickBot="1">
      <c r="A74" s="272"/>
      <c r="B74" s="273"/>
      <c r="C74" s="179" t="str">
        <f>IF(ISBLANK(Fran!E27)," ",IF(Fran!E27&lt;50,Fran!E27," "))</f>
        <v xml:space="preserve"> </v>
      </c>
      <c r="D74" s="179" t="str">
        <f>IF(ISBLANK(Fran!I27)," ",IF(Fran!I27&lt;50,Fran!I27," "))</f>
        <v xml:space="preserve"> </v>
      </c>
      <c r="E74" s="179" t="str">
        <f>IF(ISBLANK(Fran!M27)," ",IF(Fran!M27&lt;50,Fran!M27," "))</f>
        <v xml:space="preserve"> </v>
      </c>
      <c r="F74" s="179" t="str">
        <f>IF(ISBLANK(Fran!Q27)," ",IF(Fran!Q27&lt;50,Fran!Q27," "))</f>
        <v xml:space="preserve"> </v>
      </c>
      <c r="G74" s="179" t="str">
        <f>IF(ISBLANK(Fran!U27)," ",IF(Fran!U27&lt;50,Fran!U27," "))</f>
        <v xml:space="preserve"> </v>
      </c>
      <c r="H74" s="179" t="str">
        <f>IF(ISBLANK(Fran!AB27)," ",IF(Fran!AB27&lt;50,Fran!AB27," "))</f>
        <v xml:space="preserve"> </v>
      </c>
      <c r="I74" s="179" t="str">
        <f>IF(ISBLANK(Fran!AF27)," ",IF(Fran!AF27&lt;50,Fran!AF27," "))</f>
        <v xml:space="preserve"> </v>
      </c>
      <c r="J74" s="179" t="str">
        <f>IF(ISBLANK(Fran!AJ27)," ",IF(Fran!AJ27&lt;50,Fran!AJ27," "))</f>
        <v xml:space="preserve"> </v>
      </c>
      <c r="K74" s="179" t="str">
        <f>IF(ISBLANK(Fran!AN27)," ",IF(Fran!AN27&lt;50,Fran!AN27," "))</f>
        <v xml:space="preserve"> </v>
      </c>
      <c r="L74" s="179" t="str">
        <f>IF(ISBLANK(Fran!AR27)," ",IF(Fran!AR27&lt;50,Fran!AR27," "))</f>
        <v xml:space="preserve"> </v>
      </c>
      <c r="M74" s="179" t="str">
        <f>IF(ISBLANK(Fran!AY27)," ",IF(Fran!AY27&lt;50,Fran!AY27," "))</f>
        <v xml:space="preserve"> </v>
      </c>
      <c r="N74" s="179" t="str">
        <f>IF(ISBLANK(Fran!BC27)," ",IF(Fran!BC27&lt;50,Fran!BC27," "))</f>
        <v xml:space="preserve"> </v>
      </c>
      <c r="O74" s="179" t="str">
        <f>IF(ISBLANK(Fran!BG27)," ",IF(Fran!BG27&lt;50,Fran!BG27," "))</f>
        <v xml:space="preserve"> </v>
      </c>
      <c r="P74" s="179" t="str">
        <f>IF(ISBLANK(Fran!BK27)," ",IF(Fran!BK27&lt;50,Fran!BK27," "))</f>
        <v xml:space="preserve"> </v>
      </c>
      <c r="Q74" s="179" t="str">
        <f>IF(ISBLANK(Fran!BO27)," ",IF(Fran!BO27&lt;50,Fran!BO27," "))</f>
        <v xml:space="preserve"> </v>
      </c>
      <c r="R74" s="179" t="str">
        <f>IF(ISBLANK(Fran!BV27)," ",IF(Fran!BV27&lt;50,Fran!BV27," "))</f>
        <v xml:space="preserve"> </v>
      </c>
      <c r="S74" s="179" t="str">
        <f>IF(ISBLANK(Fran!BZ27)," ",IF(Fran!BZ27&lt;50,Fran!BZ27," "))</f>
        <v xml:space="preserve"> </v>
      </c>
      <c r="T74" s="179" t="str">
        <f>IF(ISBLANK(Fran!CD27)," ",IF(Fran!CD27&lt;50,Fran!CD27," "))</f>
        <v xml:space="preserve"> </v>
      </c>
      <c r="U74" s="179" t="str">
        <f>IF(ISBLANK(Fran!CH27)," ",IF(Fran!CH27&lt;50,Fran!CH27," "))</f>
        <v xml:space="preserve"> </v>
      </c>
      <c r="V74" s="179" t="str">
        <f>IF(ISBLANK(Fran!CL27)," ",IF(Fran!CL27&lt;50,Fran!CL27," "))</f>
        <v xml:space="preserve"> </v>
      </c>
      <c r="W74" s="179" t="str">
        <f>IF(ISBLANK(Fran!CS27)," ",IF(Fran!CS27&lt;50,Fran!CS27," "))</f>
        <v xml:space="preserve"> </v>
      </c>
      <c r="X74" s="179" t="str">
        <f>IF(ISBLANK(Fran!CW27)," ",IF(Fran!CW27&lt;50,Fran!CW27," "))</f>
        <v xml:space="preserve"> </v>
      </c>
      <c r="Y74" s="179" t="str">
        <f>IF(ISBLANK(Fran!DA27)," ",IF(Fran!DA27&lt;50,Fran!DA27," "))</f>
        <v xml:space="preserve"> </v>
      </c>
      <c r="Z74" s="179" t="str">
        <f>IF(ISBLANK(Fran!DE27)," ",IF(Fran!DE27&lt;50,Fran!DE27," "))</f>
        <v xml:space="preserve"> </v>
      </c>
      <c r="AA74" s="179" t="str">
        <f>IF(ISBLANK(Fran!DI27)," ",IF(Fran!DI27&lt;50,Fran!DI27," "))</f>
        <v xml:space="preserve"> </v>
      </c>
      <c r="AB74" s="179" t="str">
        <f>IF(ISBLANK(Fran!DP27)," ",IF(Fran!DP27&lt;50,Fran!DP27," "))</f>
        <v xml:space="preserve"> </v>
      </c>
      <c r="AC74" s="179" t="str">
        <f>IF(ISBLANK(Fran!DT27)," ",IF(Fran!DT27&lt;50,Fran!DT27," "))</f>
        <v xml:space="preserve"> </v>
      </c>
      <c r="AD74" s="179" t="str">
        <f>IF(ISBLANK(Fran!DX27)," ",IF(Fran!DX27&lt;50,Fran!DX27," "))</f>
        <v xml:space="preserve"> </v>
      </c>
      <c r="AE74" s="272"/>
      <c r="AF74" s="273"/>
      <c r="AG74" s="179" t="str">
        <f>IF(ISBLANK(Fran!EB27)," ",IF(Fran!EB27&lt;50,Fran!EB27," "))</f>
        <v xml:space="preserve"> </v>
      </c>
      <c r="AH74" s="179" t="str">
        <f>IF(ISBLANK(Fran!EF27)," ",IF(Fran!EF27&lt;50,Fran!EF27," "))</f>
        <v xml:space="preserve"> </v>
      </c>
      <c r="AI74" s="179" t="str">
        <f>IF(ISBLANK(Fran!EM27)," ",IF(Fran!EM27&lt;50,Fran!EM27," "))</f>
        <v xml:space="preserve"> </v>
      </c>
      <c r="AJ74" s="179" t="str">
        <f>IF(ISBLANK(Fran!EQ27)," ",IF(Fran!EQ27&lt;50,Fran!EQ27," "))</f>
        <v xml:space="preserve"> </v>
      </c>
      <c r="AK74" s="179" t="str">
        <f>IF(ISBLANK(Fran!EU27)," ",IF(Fran!EU27&lt;50,Fran!EU27," "))</f>
        <v xml:space="preserve"> </v>
      </c>
      <c r="AL74" s="179" t="str">
        <f>IF(ISBLANK(Fran!EY27)," ",IF(Fran!EY27&lt;50,Fran!EY27," "))</f>
        <v xml:space="preserve"> </v>
      </c>
      <c r="AM74" s="179" t="str">
        <f>IF(ISBLANK(Fran!FC27)," ",IF(Fran!FC27&lt;50,Fran!FC27," "))</f>
        <v xml:space="preserve"> </v>
      </c>
      <c r="AN74" s="179" t="str">
        <f>IF(ISBLANK(Fran!FJ27)," ",IF(Fran!FJ27&lt;50,Fran!FJ27," "))</f>
        <v xml:space="preserve"> </v>
      </c>
      <c r="AO74" s="179" t="str">
        <f>IF(ISBLANK(Fran!FN27)," ",IF(Fran!FN27&lt;50,Fran!FN27," "))</f>
        <v xml:space="preserve"> </v>
      </c>
      <c r="AP74" s="179" t="str">
        <f>IF(ISBLANK(Fran!FR27)," ",IF(Fran!FR27&lt;50,Fran!FR27," "))</f>
        <v xml:space="preserve"> </v>
      </c>
      <c r="AQ74" s="179" t="str">
        <f>IF(ISBLANK(Fran!FV27)," ",IF(Fran!FV27&lt;50,Fran!FV27," "))</f>
        <v xml:space="preserve"> </v>
      </c>
      <c r="AR74" s="179" t="str">
        <f>IF(ISBLANK(Fran!FZ27)," ",IF(Fran!FZ27&lt;50,Fran!FZ27," "))</f>
        <v xml:space="preserve"> </v>
      </c>
      <c r="AS74" s="179" t="str">
        <f>IF(ISBLANK(Fran!GG27)," ",IF(Fran!GG27&lt;50,Fran!GG27," "))</f>
        <v xml:space="preserve"> </v>
      </c>
      <c r="AT74" s="179" t="str">
        <f>IF(ISBLANK(Fran!GK27)," ",IF(Fran!GK27&lt;50,Fran!GK27," "))</f>
        <v xml:space="preserve"> </v>
      </c>
      <c r="AU74" s="179" t="str">
        <f>IF(ISBLANK(Fran!GO27)," ",IF(Fran!GO27&lt;50,Fran!GO27," "))</f>
        <v xml:space="preserve"> </v>
      </c>
      <c r="AV74" s="179" t="str">
        <f>IF(ISBLANK(Fran!GS27)," ",IF(Fran!GS27&lt;50,Fran!GS27," "))</f>
        <v xml:space="preserve"> </v>
      </c>
      <c r="AW74" s="179" t="str">
        <f>IF(ISBLANK(Fran!GW27)," ",IF(Fran!GW27&lt;50,Fran!GW27," "))</f>
        <v xml:space="preserve"> </v>
      </c>
      <c r="AX74" s="179" t="str">
        <f>IF(ISBLANK(Fran!HD27)," ",IF(Fran!HD27&lt;50,Fran!HD27," "))</f>
        <v xml:space="preserve"> </v>
      </c>
      <c r="AY74" s="179" t="str">
        <f>IF(ISBLANK(Fran!HH27)," ",IF(Fran!HH27&lt;50,Fran!HH27," "))</f>
        <v xml:space="preserve"> </v>
      </c>
      <c r="AZ74" s="179" t="str">
        <f>IF(ISBLANK(Fran!HL27)," ",IF(Fran!HL27&lt;50,Fran!HL27," "))</f>
        <v xml:space="preserve"> </v>
      </c>
      <c r="BA74" s="179" t="str">
        <f>IF(ISBLANK(Fran!HP27)," ",IF(Fran!HP27&lt;50,Fran!HP27," "))</f>
        <v xml:space="preserve"> </v>
      </c>
      <c r="BB74" s="179" t="str">
        <f>IF(ISBLANK(Fran!HT27)," ",IF(Fran!HT27&lt;50,Fran!HT27," "))</f>
        <v xml:space="preserve"> </v>
      </c>
      <c r="BC74" s="179" t="str">
        <f>IF(ISBLANK(Fran!IA27)," ",IF(Fran!IA27&lt;50,Fran!IA27," "))</f>
        <v xml:space="preserve"> </v>
      </c>
      <c r="BD74" s="179" t="str">
        <f>IF(ISBLANK(Fran!IE27)," ",IF(Fran!IE27&lt;50,Fran!IE27," "))</f>
        <v xml:space="preserve"> </v>
      </c>
      <c r="BE74" s="179" t="str">
        <f>IF(ISBLANK(Fran!II27)," ",IF(Fran!II27&lt;50,Fran!II27," "))</f>
        <v xml:space="preserve"> </v>
      </c>
      <c r="BF74" s="179" t="str">
        <f>IF(ISBLANK(Fran!IM27)," ",IF(Fran!IM27&lt;50,Fran!IM27," "))</f>
        <v xml:space="preserve"> </v>
      </c>
      <c r="BG74" s="179" t="str">
        <f>IF(ISBLANK(Fran!IQ27)," ",IF(Fran!IQ27&lt;50,Fran!IQ27," "))</f>
        <v xml:space="preserve"> </v>
      </c>
      <c r="BH74" s="179" t="str">
        <f>IF(ISBLANK(Fran!IX27)," ",IF(Fran!IX27&lt;50,Fran!IX27," "))</f>
        <v xml:space="preserve"> </v>
      </c>
      <c r="BI74" s="272"/>
      <c r="BJ74" s="273"/>
      <c r="BK74" s="179" t="str">
        <f>IF(ISBLANK(Fran!JB27)," ",IF(Fran!JB27&lt;50,Fran!JB27," "))</f>
        <v xml:space="preserve"> </v>
      </c>
      <c r="BL74" s="179" t="str">
        <f>IF(ISBLANK(Fran!JF27)," ",IF(Fran!JF27&lt;50,Fran!JF27," "))</f>
        <v xml:space="preserve"> </v>
      </c>
      <c r="BM74" s="179" t="str">
        <f>IF(ISBLANK(Fran!JJ27)," ",IF(Fran!JJ27&lt;50,Fran!JJ27," "))</f>
        <v xml:space="preserve"> </v>
      </c>
      <c r="BN74" s="179" t="str">
        <f>IF(ISBLANK(Fran!JN27)," ",IF(Fran!JN27&lt;50,Fran!JN27," "))</f>
        <v xml:space="preserve"> </v>
      </c>
      <c r="BO74" s="179" t="str">
        <f>IF(ISBLANK(Fran!JU27)," ",IF(Fran!JU27&lt;50,Fran!JU27," "))</f>
        <v xml:space="preserve"> </v>
      </c>
      <c r="BP74" s="179" t="str">
        <f>IF(ISBLANK(Fran!JY27)," ",IF(Fran!JY27&lt;50,Fran!JY27," "))</f>
        <v xml:space="preserve"> </v>
      </c>
      <c r="BQ74" s="179" t="str">
        <f>IF(ISBLANK(Fran!KC27)," ",IF(Fran!KC27&lt;50,Fran!KC27," "))</f>
        <v xml:space="preserve"> </v>
      </c>
      <c r="BR74" s="179" t="str">
        <f>IF(ISBLANK(Fran!KG27)," ",IF(Fran!KG27&lt;50,Fran!KG27," "))</f>
        <v xml:space="preserve"> </v>
      </c>
      <c r="BS74" s="179" t="str">
        <f>IF(ISBLANK(Fran!KK27)," ",IF(Fran!KK27&lt;50,Fran!KK27," "))</f>
        <v xml:space="preserve"> </v>
      </c>
      <c r="BT74" s="179" t="str">
        <f>IF(ISBLANK(Fran!KR27)," ",IF(Fran!KR27&lt;50,Fran!KR27," "))</f>
        <v xml:space="preserve"> </v>
      </c>
      <c r="BU74" s="179" t="str">
        <f>IF(ISBLANK(Fran!KV27)," ",IF(Fran!KV27&lt;50,Fran!KV27," "))</f>
        <v xml:space="preserve"> </v>
      </c>
      <c r="BV74" s="179" t="str">
        <f>IF(ISBLANK(Fran!KZ27)," ",IF(Fran!KZ27&lt;50,Fran!KZ27," "))</f>
        <v xml:space="preserve"> </v>
      </c>
      <c r="BW74" s="179" t="str">
        <f>IF(ISBLANK(Fran!LD27)," ",IF(Fran!LD27&lt;50,Fran!LD27," "))</f>
        <v xml:space="preserve"> </v>
      </c>
      <c r="BX74" s="179" t="str">
        <f>IF(ISBLANK(Fran!LH27)," ",IF(Fran!LH27&lt;50,Fran!LH27," "))</f>
        <v xml:space="preserve"> </v>
      </c>
      <c r="BY74" s="179" t="str">
        <f>IF(ISBLANK(Fran!LO27)," ",IF(Fran!LO27&lt;50,Fran!LO27," "))</f>
        <v xml:space="preserve"> </v>
      </c>
    </row>
    <row r="75" spans="1:77" ht="20.100000000000001" hidden="1" customHeight="1">
      <c r="A75" s="268" t="str">
        <f>LEFT(Fran!$A26,1)&amp;LEFT(Fran!$B26,1)</f>
        <v/>
      </c>
      <c r="B75" s="269"/>
      <c r="C75" s="175" t="str">
        <f>IF(ISBLANK(Fran!E26)," ",IF(Fran!E26&gt;=75,Fran!E26," "))</f>
        <v/>
      </c>
      <c r="D75" s="175" t="str">
        <f>IF(ISBLANK(Fran!I26)," ",IF(Fran!I26&gt;=75,Fran!I26," "))</f>
        <v/>
      </c>
      <c r="E75" s="175" t="str">
        <f>IF(ISBLANK(Fran!M26)," ",IF(Fran!M26&gt;=75,Fran!M26," "))</f>
        <v/>
      </c>
      <c r="F75" s="175" t="str">
        <f>IF(ISBLANK(Fran!Q26)," ",IF(Fran!Q26&gt;=75,Fran!Q26," "))</f>
        <v/>
      </c>
      <c r="G75" s="175" t="str">
        <f>IF(ISBLANK(Fran!U26)," ",IF(Fran!U26&gt;=75,Fran!U26," "))</f>
        <v/>
      </c>
      <c r="H75" s="175" t="str">
        <f>IF(ISBLANK(Fran!AB26)," ",IF(Fran!AB26&gt;=75,Fran!AB26," "))</f>
        <v/>
      </c>
      <c r="I75" s="175" t="str">
        <f>IF(ISBLANK(Fran!AF26)," ",IF(Fran!AF26&gt;=75,Fran!AF26," "))</f>
        <v/>
      </c>
      <c r="J75" s="175" t="str">
        <f>IF(ISBLANK(Fran!AJ26)," ",IF(Fran!AJ26&gt;=75,Fran!AJ26," "))</f>
        <v/>
      </c>
      <c r="K75" s="175" t="str">
        <f>IF(ISBLANK(Fran!AN26)," ",IF(Fran!AN26&gt;=75,Fran!AN26," "))</f>
        <v/>
      </c>
      <c r="L75" s="175" t="str">
        <f>IF(ISBLANK(Fran!AR26)," ",IF(Fran!AR26&gt;=75,Fran!AR26," "))</f>
        <v/>
      </c>
      <c r="M75" s="175" t="str">
        <f>IF(ISBLANK(Fran!AY26)," ",IF(Fran!AY26&gt;=75,Fran!AY26," "))</f>
        <v/>
      </c>
      <c r="N75" s="175" t="str">
        <f>IF(ISBLANK(Fran!BC26)," ",IF(Fran!BC26&gt;=75,Fran!BC26," "))</f>
        <v/>
      </c>
      <c r="O75" s="175" t="str">
        <f>IF(ISBLANK(Fran!BG26)," ",IF(Fran!BG26&gt;=75,Fran!BG26," "))</f>
        <v/>
      </c>
      <c r="P75" s="175" t="str">
        <f>IF(ISBLANK(Fran!BK26)," ",IF(Fran!BK26&gt;=75,Fran!BK26," "))</f>
        <v/>
      </c>
      <c r="Q75" s="175" t="str">
        <f>IF(ISBLANK(Fran!BO26)," ",IF(Fran!BO26&gt;=75,Fran!BO26," "))</f>
        <v/>
      </c>
      <c r="R75" s="175" t="str">
        <f>IF(ISBLANK(Fran!BV26)," ",IF(Fran!BV26&gt;=75,Fran!BV26," "))</f>
        <v/>
      </c>
      <c r="S75" s="175" t="str">
        <f>IF(ISBLANK(Fran!BZ26)," ",IF(Fran!BZ26&gt;=75,Fran!BZ26," "))</f>
        <v/>
      </c>
      <c r="T75" s="175" t="str">
        <f>IF(ISBLANK(Fran!CD26)," ",IF(Fran!CD26&gt;=75,Fran!CD26," "))</f>
        <v/>
      </c>
      <c r="U75" s="175" t="str">
        <f>IF(ISBLANK(Fran!CH26)," ",IF(Fran!CH26&gt;=75,Fran!CH26," "))</f>
        <v/>
      </c>
      <c r="V75" s="175" t="str">
        <f>IF(ISBLANK(Fran!CL26)," ",IF(Fran!CL26&gt;=75,Fran!CL26," "))</f>
        <v/>
      </c>
      <c r="W75" s="175" t="str">
        <f>IF(ISBLANK(Fran!CS26)," ",IF(Fran!CS26&gt;=75,Fran!CS26," "))</f>
        <v/>
      </c>
      <c r="X75" s="175" t="str">
        <f>IF(ISBLANK(Fran!CW26)," ",IF(Fran!CW26&gt;=75,Fran!CW26," "))</f>
        <v/>
      </c>
      <c r="Y75" s="175" t="str">
        <f>IF(ISBLANK(Fran!DA26)," ",IF(Fran!DA26&gt;=75,Fran!DA26," "))</f>
        <v/>
      </c>
      <c r="Z75" s="175" t="str">
        <f>IF(ISBLANK(Fran!DE26)," ",IF(Fran!DE26&gt;=75,Fran!DE26," "))</f>
        <v/>
      </c>
      <c r="AA75" s="175" t="str">
        <f>IF(ISBLANK(Fran!DI26)," ",IF(Fran!DI26&gt;=75,Fran!DI26," "))</f>
        <v/>
      </c>
      <c r="AB75" s="175" t="str">
        <f>IF(ISBLANK(Fran!DP26)," ",IF(Fran!DP26&gt;=75,Fran!DP26," "))</f>
        <v/>
      </c>
      <c r="AC75" s="175" t="str">
        <f>IF(ISBLANK(Fran!DT26)," ",IF(Fran!DT26&gt;=75,Fran!DT26," "))</f>
        <v/>
      </c>
      <c r="AD75" s="175" t="str">
        <f>IF(ISBLANK(Fran!DX26)," ",IF(Fran!DX26&gt;=75,Fran!DX26," "))</f>
        <v/>
      </c>
      <c r="AE75" s="268" t="str">
        <f>LEFT(Fran!$A26,1)&amp;LEFT(Fran!$B26,1)</f>
        <v/>
      </c>
      <c r="AF75" s="269"/>
      <c r="AG75" s="175" t="str">
        <f>IF(ISBLANK(Fran!EB26)," ",IF(Fran!EB26&gt;=75,Fran!EB26," "))</f>
        <v/>
      </c>
      <c r="AH75" s="175" t="str">
        <f>IF(ISBLANK(Fran!EF26)," ",IF(Fran!EF26&gt;=75,Fran!EF26," "))</f>
        <v/>
      </c>
      <c r="AI75" s="175" t="str">
        <f>IF(ISBLANK(Fran!EM26)," ",IF(Fran!EM26&gt;=75,Fran!EM26," "))</f>
        <v/>
      </c>
      <c r="AJ75" s="175" t="str">
        <f>IF(ISBLANK(Fran!EQ26)," ",IF(Fran!EQ26&gt;=75,Fran!EQ26," "))</f>
        <v/>
      </c>
      <c r="AK75" s="175" t="str">
        <f>IF(ISBLANK(Fran!EU26)," ",IF(Fran!EU26&gt;=75,Fran!EU26," "))</f>
        <v/>
      </c>
      <c r="AL75" s="175" t="str">
        <f>IF(ISBLANK(Fran!EY26)," ",IF(Fran!EY26&gt;=75,Fran!EY26," "))</f>
        <v/>
      </c>
      <c r="AM75" s="175" t="str">
        <f>IF(ISBLANK(Fran!FC26)," ",IF(Fran!FC26&gt;=75,Fran!FC26," "))</f>
        <v/>
      </c>
      <c r="AN75" s="175" t="str">
        <f>IF(ISBLANK(Fran!FJ26)," ",IF(Fran!FJ26&gt;=75,Fran!FJ26," "))</f>
        <v/>
      </c>
      <c r="AO75" s="175" t="str">
        <f>IF(ISBLANK(Fran!FN26)," ",IF(Fran!FN26&gt;=75,Fran!FN26," "))</f>
        <v/>
      </c>
      <c r="AP75" s="175" t="str">
        <f>IF(ISBLANK(Fran!FR26)," ",IF(Fran!FR26&gt;=75,Fran!FR26," "))</f>
        <v/>
      </c>
      <c r="AQ75" s="175" t="str">
        <f>IF(ISBLANK(Fran!FV26)," ",IF(Fran!FV26&gt;=75,Fran!FV26," "))</f>
        <v/>
      </c>
      <c r="AR75" s="175" t="str">
        <f>IF(ISBLANK(Fran!FZ26)," ",IF(Fran!FZ26&gt;=75,Fran!FZ26," "))</f>
        <v/>
      </c>
      <c r="AS75" s="175" t="str">
        <f>IF(ISBLANK(Fran!GG26)," ",IF(Fran!GG26&gt;=75,Fran!GG26," "))</f>
        <v/>
      </c>
      <c r="AT75" s="175" t="str">
        <f>IF(ISBLANK(Fran!GK26)," ",IF(Fran!GK26&gt;=75,Fran!GK26," "))</f>
        <v/>
      </c>
      <c r="AU75" s="175" t="str">
        <f>IF(ISBLANK(Fran!GO26)," ",IF(Fran!GO26&gt;=75,Fran!GO26," "))</f>
        <v/>
      </c>
      <c r="AV75" s="175" t="str">
        <f>IF(ISBLANK(Fran!GS26)," ",IF(Fran!GS26&gt;=75,Fran!GS26," "))</f>
        <v/>
      </c>
      <c r="AW75" s="175" t="str">
        <f>IF(ISBLANK(Fran!GW26)," ",IF(Fran!GW26&gt;=75,Fran!GW26," "))</f>
        <v/>
      </c>
      <c r="AX75" s="175" t="str">
        <f>IF(ISBLANK(Fran!HD26)," ",IF(Fran!HD26&gt;=75,Fran!HD26," "))</f>
        <v/>
      </c>
      <c r="AY75" s="175" t="str">
        <f>IF(ISBLANK(Fran!HH26)," ",IF(Fran!HH26&gt;=75,Fran!HH26," "))</f>
        <v/>
      </c>
      <c r="AZ75" s="175" t="str">
        <f>IF(ISBLANK(Fran!HL26)," ",IF(Fran!HL26&gt;=75,Fran!HL26," "))</f>
        <v/>
      </c>
      <c r="BA75" s="175" t="str">
        <f>IF(ISBLANK(Fran!HP26)," ",IF(Fran!HP26&gt;=75,Fran!HP26," "))</f>
        <v/>
      </c>
      <c r="BB75" s="175" t="str">
        <f>IF(ISBLANK(Fran!HT26)," ",IF(Fran!HT26&gt;=75,Fran!HT26," "))</f>
        <v/>
      </c>
      <c r="BC75" s="175" t="str">
        <f>IF(ISBLANK(Fran!IA26)," ",IF(Fran!IA26&gt;=75,Fran!IA26," "))</f>
        <v/>
      </c>
      <c r="BD75" s="175" t="str">
        <f>IF(ISBLANK(Fran!IE26)," ",IF(Fran!IE26&gt;=75,Fran!IE26," "))</f>
        <v/>
      </c>
      <c r="BE75" s="175" t="str">
        <f>IF(ISBLANK(Fran!II26)," ",IF(Fran!II26&gt;=75,Fran!II26," "))</f>
        <v/>
      </c>
      <c r="BF75" s="175" t="str">
        <f>IF(ISBLANK(Fran!IM26)," ",IF(Fran!IM26&gt;=75,Fran!IM26," "))</f>
        <v/>
      </c>
      <c r="BG75" s="175" t="str">
        <f>IF(ISBLANK(Fran!IQ26)," ",IF(Fran!IQ26&gt;=75,Fran!IQ26," "))</f>
        <v/>
      </c>
      <c r="BH75" s="175" t="str">
        <f>IF(ISBLANK(Fran!IX26)," ",IF(Fran!IX26&gt;=75,Fran!IX26," "))</f>
        <v/>
      </c>
      <c r="BI75" s="268" t="str">
        <f>LEFT(Fran!$A26,1)&amp;LEFT(Fran!$B26,1)</f>
        <v/>
      </c>
      <c r="BJ75" s="269"/>
      <c r="BK75" s="175" t="str">
        <f>IF(ISBLANK(Fran!JB26)," ",IF(Fran!JB26&gt;=75,Fran!JB26," "))</f>
        <v/>
      </c>
      <c r="BL75" s="175" t="str">
        <f>IF(ISBLANK(Fran!JF26)," ",IF(Fran!JF26&gt;=75,Fran!JF26," "))</f>
        <v/>
      </c>
      <c r="BM75" s="175" t="str">
        <f>IF(ISBLANK(Fran!JJ26)," ",IF(Fran!JJ26&gt;=75,Fran!JJ26," "))</f>
        <v/>
      </c>
      <c r="BN75" s="175" t="str">
        <f>IF(ISBLANK(Fran!JN26)," ",IF(Fran!JN26&gt;=75,Fran!JN26," "))</f>
        <v/>
      </c>
      <c r="BO75" s="175" t="str">
        <f>IF(ISBLANK(Fran!JU26)," ",IF(Fran!JU26&gt;=75,Fran!JU26," "))</f>
        <v/>
      </c>
      <c r="BP75" s="175" t="str">
        <f>IF(ISBLANK(Fran!JY26)," ",IF(Fran!JY26&gt;=75,Fran!JY26," "))</f>
        <v/>
      </c>
      <c r="BQ75" s="175" t="str">
        <f>IF(ISBLANK(Fran!KC26)," ",IF(Fran!KC26&gt;=75,Fran!KC26," "))</f>
        <v/>
      </c>
      <c r="BR75" s="175" t="str">
        <f>IF(ISBLANK(Fran!KG26)," ",IF(Fran!KG26&gt;=75,Fran!KG26," "))</f>
        <v/>
      </c>
      <c r="BS75" s="175" t="str">
        <f>IF(ISBLANK(Fran!KK26)," ",IF(Fran!KK26&gt;=75,Fran!KK26," "))</f>
        <v/>
      </c>
      <c r="BT75" s="175" t="str">
        <f>IF(ISBLANK(Fran!KR26)," ",IF(Fran!KR26&gt;=75,Fran!KR26," "))</f>
        <v/>
      </c>
      <c r="BU75" s="175" t="str">
        <f>IF(ISBLANK(Fran!KV26)," ",IF(Fran!KV26&gt;=75,Fran!KV26," "))</f>
        <v/>
      </c>
      <c r="BV75" s="175" t="str">
        <f>IF(ISBLANK(Fran!KZ26)," ",IF(Fran!KZ26&gt;=75,Fran!KZ26," "))</f>
        <v/>
      </c>
      <c r="BW75" s="175" t="str">
        <f>IF(ISBLANK(Fran!LD26)," ",IF(Fran!LD26&gt;=75,Fran!LD26," "))</f>
        <v/>
      </c>
      <c r="BX75" s="175" t="str">
        <f>IF(ISBLANK(Fran!LH26)," ",IF(Fran!LH26&gt;=75,Fran!LH26," "))</f>
        <v/>
      </c>
      <c r="BY75" s="175" t="str">
        <f>IF(ISBLANK(Fran!LO26)," ",IF(Fran!LO26&gt;=75,Fran!LO26," "))</f>
        <v/>
      </c>
    </row>
    <row r="76" spans="1:77" ht="20.100000000000001" hidden="1" customHeight="1">
      <c r="A76" s="270"/>
      <c r="B76" s="271"/>
      <c r="C76" s="177" t="str">
        <f>IF(ISBLANK(Fran!E26)," ",IF(Fran!E26&gt;=50,IF(Fran!E26&lt;75,Fran!E26," ")," "))</f>
        <v xml:space="preserve"> </v>
      </c>
      <c r="D76" s="177" t="str">
        <f>IF(ISBLANK(Fran!I26)," ",IF(Fran!I26&gt;=50,IF(Fran!I26&lt;75,Fran!I26," ")," "))</f>
        <v xml:space="preserve"> </v>
      </c>
      <c r="E76" s="177" t="str">
        <f>IF(ISBLANK(Fran!M26)," ",IF(Fran!M26&gt;=50,IF(Fran!M26&lt;75,Fran!M26," ")," "))</f>
        <v xml:space="preserve"> </v>
      </c>
      <c r="F76" s="177" t="str">
        <f>IF(ISBLANK(Fran!Q26)," ",IF(Fran!Q26&gt;=50,IF(Fran!Q26&lt;75,Fran!Q26," ")," "))</f>
        <v xml:space="preserve"> </v>
      </c>
      <c r="G76" s="177" t="str">
        <f>IF(ISBLANK(Fran!U26)," ",IF(Fran!U26&gt;=50,IF(Fran!U26&lt;75,Fran!U26," ")," "))</f>
        <v xml:space="preserve"> </v>
      </c>
      <c r="H76" s="177" t="str">
        <f>IF(ISBLANK(Fran!AB26)," ",IF(Fran!AB26&gt;=50,IF(Fran!AB26&lt;75,Fran!AB26," ")," "))</f>
        <v xml:space="preserve"> </v>
      </c>
      <c r="I76" s="177" t="str">
        <f>IF(ISBLANK(Fran!AF26)," ",IF(Fran!AF26&gt;=50,IF(Fran!AF26&lt;75,Fran!AF26," ")," "))</f>
        <v xml:space="preserve"> </v>
      </c>
      <c r="J76" s="177" t="str">
        <f>IF(ISBLANK(Fran!AJ26)," ",IF(Fran!AJ26&gt;=50,IF(Fran!AJ26&lt;75,Fran!AJ26," ")," "))</f>
        <v xml:space="preserve"> </v>
      </c>
      <c r="K76" s="177" t="str">
        <f>IF(ISBLANK(Fran!AN26)," ",IF(Fran!AN26&gt;=50,IF(Fran!AN26&lt;75,Fran!AN26," ")," "))</f>
        <v xml:space="preserve"> </v>
      </c>
      <c r="L76" s="177" t="str">
        <f>IF(ISBLANK(Fran!AR26)," ",IF(Fran!AR26&gt;=50,IF(Fran!AR26&lt;75,Fran!AR26," ")," "))</f>
        <v xml:space="preserve"> </v>
      </c>
      <c r="M76" s="177" t="str">
        <f>IF(ISBLANK(Fran!AY26)," ",IF(Fran!AY26&gt;=50,IF(Fran!AY26&lt;75,Fran!AY26," ")," "))</f>
        <v xml:space="preserve"> </v>
      </c>
      <c r="N76" s="177" t="str">
        <f>IF(ISBLANK(Fran!BC26)," ",IF(Fran!BC26&gt;=50,IF(Fran!BC26&lt;75,Fran!BC26," ")," "))</f>
        <v xml:space="preserve"> </v>
      </c>
      <c r="O76" s="177" t="str">
        <f>IF(ISBLANK(Fran!BG26)," ",IF(Fran!BG26&gt;=50,IF(Fran!BG26&lt;75,Fran!BG26," ")," "))</f>
        <v xml:space="preserve"> </v>
      </c>
      <c r="P76" s="177" t="str">
        <f>IF(ISBLANK(Fran!BK26)," ",IF(Fran!BK26&gt;=50,IF(Fran!BK26&lt;75,Fran!BK26," ")," "))</f>
        <v xml:space="preserve"> </v>
      </c>
      <c r="Q76" s="177" t="str">
        <f>IF(ISBLANK(Fran!BO26)," ",IF(Fran!BO26&gt;=50,IF(Fran!BO26&lt;75,Fran!BO26," ")," "))</f>
        <v xml:space="preserve"> </v>
      </c>
      <c r="R76" s="177" t="str">
        <f>IF(ISBLANK(Fran!BV26)," ",IF(Fran!BV26&gt;=50,IF(Fran!BV26&lt;75,Fran!BV26," ")," "))</f>
        <v xml:space="preserve"> </v>
      </c>
      <c r="S76" s="177" t="str">
        <f>IF(ISBLANK(Fran!BZ26)," ",IF(Fran!BZ26&gt;=50,IF(Fran!BZ26&lt;75,Fran!BZ26," ")," "))</f>
        <v xml:space="preserve"> </v>
      </c>
      <c r="T76" s="177" t="str">
        <f>IF(ISBLANK(Fran!CD26)," ",IF(Fran!CD26&gt;=50,IF(Fran!CD26&lt;75,Fran!CD26," ")," "))</f>
        <v xml:space="preserve"> </v>
      </c>
      <c r="U76" s="177" t="str">
        <f>IF(ISBLANK(Fran!CH26)," ",IF(Fran!CH26&gt;=50,IF(Fran!CH26&lt;75,Fran!CH26," ")," "))</f>
        <v xml:space="preserve"> </v>
      </c>
      <c r="V76" s="177" t="str">
        <f>IF(ISBLANK(Fran!CL26)," ",IF(Fran!CL26&gt;=50,IF(Fran!CL26&lt;75,Fran!CL26," ")," "))</f>
        <v xml:space="preserve"> </v>
      </c>
      <c r="W76" s="177" t="str">
        <f>IF(ISBLANK(Fran!CS26)," ",IF(Fran!CS26&gt;=50,IF(Fran!CS26&lt;75,Fran!CS26," ")," "))</f>
        <v xml:space="preserve"> </v>
      </c>
      <c r="X76" s="177" t="str">
        <f>IF(ISBLANK(Fran!CW26)," ",IF(Fran!CW26&gt;=50,IF(Fran!CW26&lt;75,Fran!CW26," ")," "))</f>
        <v xml:space="preserve"> </v>
      </c>
      <c r="Y76" s="177" t="str">
        <f>IF(ISBLANK(Fran!DA26)," ",IF(Fran!DA26&gt;=50,IF(Fran!DA26&lt;75,Fran!DA26," ")," "))</f>
        <v xml:space="preserve"> </v>
      </c>
      <c r="Z76" s="177" t="str">
        <f>IF(ISBLANK(Fran!DE26)," ",IF(Fran!DE26&gt;=50,IF(Fran!DE26&lt;75,Fran!DE26," ")," "))</f>
        <v xml:space="preserve"> </v>
      </c>
      <c r="AA76" s="177" t="str">
        <f>IF(ISBLANK(Fran!DI26)," ",IF(Fran!DI26&gt;=50,IF(Fran!DI26&lt;75,Fran!DI26," ")," "))</f>
        <v xml:space="preserve"> </v>
      </c>
      <c r="AB76" s="177" t="str">
        <f>IF(ISBLANK(Fran!DP26)," ",IF(Fran!DP26&gt;=50,IF(Fran!DP26&lt;75,Fran!DP26," ")," "))</f>
        <v xml:space="preserve"> </v>
      </c>
      <c r="AC76" s="177" t="str">
        <f>IF(ISBLANK(Fran!DT26)," ",IF(Fran!DT26&gt;=50,IF(Fran!DT26&lt;75,Fran!DT26," ")," "))</f>
        <v xml:space="preserve"> </v>
      </c>
      <c r="AD76" s="177" t="str">
        <f>IF(ISBLANK(Fran!DX26)," ",IF(Fran!DX26&gt;=50,IF(Fran!DX26&lt;75,Fran!DX26," ")," "))</f>
        <v xml:space="preserve"> </v>
      </c>
      <c r="AE76" s="270"/>
      <c r="AF76" s="271"/>
      <c r="AG76" s="177" t="str">
        <f>IF(ISBLANK(Fran!EB26)," ",IF(Fran!EB26&gt;=50,IF(Fran!EB26&lt;75,Fran!EB26," ")," "))</f>
        <v xml:space="preserve"> </v>
      </c>
      <c r="AH76" s="177" t="str">
        <f>IF(ISBLANK(Fran!EF26)," ",IF(Fran!EF26&gt;=50,IF(Fran!EF26&lt;75,Fran!EF26," ")," "))</f>
        <v xml:space="preserve"> </v>
      </c>
      <c r="AI76" s="177" t="str">
        <f>IF(ISBLANK(Fran!EM26)," ",IF(Fran!EM26&gt;=50,IF(Fran!EM26&lt;75,Fran!EM26," ")," "))</f>
        <v xml:space="preserve"> </v>
      </c>
      <c r="AJ76" s="177" t="str">
        <f>IF(ISBLANK(Fran!EQ26)," ",IF(Fran!EQ26&gt;=50,IF(Fran!EQ26&lt;75,Fran!EQ26," ")," "))</f>
        <v xml:space="preserve"> </v>
      </c>
      <c r="AK76" s="177" t="str">
        <f>IF(ISBLANK(Fran!EU26)," ",IF(Fran!EU26&gt;=50,IF(Fran!EU26&lt;75,Fran!EU26," ")," "))</f>
        <v xml:space="preserve"> </v>
      </c>
      <c r="AL76" s="177" t="str">
        <f>IF(ISBLANK(Fran!EY26)," ",IF(Fran!EY26&gt;=50,IF(Fran!EY26&lt;75,Fran!EY26," ")," "))</f>
        <v xml:space="preserve"> </v>
      </c>
      <c r="AM76" s="177" t="str">
        <f>IF(ISBLANK(Fran!FC26)," ",IF(Fran!FC26&gt;=50,IF(Fran!FC26&lt;75,Fran!FC26," ")," "))</f>
        <v xml:space="preserve"> </v>
      </c>
      <c r="AN76" s="177" t="str">
        <f>IF(ISBLANK(Fran!FJ26)," ",IF(Fran!FJ26&gt;=50,IF(Fran!FJ26&lt;75,Fran!FJ26," ")," "))</f>
        <v xml:space="preserve"> </v>
      </c>
      <c r="AO76" s="177" t="str">
        <f>IF(ISBLANK(Fran!FN26)," ",IF(Fran!FN26&gt;=50,IF(Fran!FN26&lt;75,Fran!FN26," ")," "))</f>
        <v xml:space="preserve"> </v>
      </c>
      <c r="AP76" s="177" t="str">
        <f>IF(ISBLANK(Fran!FR26)," ",IF(Fran!FR26&gt;=50,IF(Fran!FR26&lt;75,Fran!FR26," ")," "))</f>
        <v xml:space="preserve"> </v>
      </c>
      <c r="AQ76" s="177" t="str">
        <f>IF(ISBLANK(Fran!FV26)," ",IF(Fran!FV26&gt;=50,IF(Fran!FV26&lt;75,Fran!FV26," ")," "))</f>
        <v xml:space="preserve"> </v>
      </c>
      <c r="AR76" s="177" t="str">
        <f>IF(ISBLANK(Fran!FZ26)," ",IF(Fran!FZ26&gt;=50,IF(Fran!FZ26&lt;75,Fran!FZ26," ")," "))</f>
        <v xml:space="preserve"> </v>
      </c>
      <c r="AS76" s="177" t="str">
        <f>IF(ISBLANK(Fran!GG26)," ",IF(Fran!GG26&gt;=50,IF(Fran!GG26&lt;75,Fran!GG26," ")," "))</f>
        <v xml:space="preserve"> </v>
      </c>
      <c r="AT76" s="177" t="str">
        <f>IF(ISBLANK(Fran!GK26)," ",IF(Fran!GK26&gt;=50,IF(Fran!GK26&lt;75,Fran!GK26," ")," "))</f>
        <v xml:space="preserve"> </v>
      </c>
      <c r="AU76" s="177" t="str">
        <f>IF(ISBLANK(Fran!GO26)," ",IF(Fran!GO26&gt;=50,IF(Fran!GO26&lt;75,Fran!GO26," ")," "))</f>
        <v xml:space="preserve"> </v>
      </c>
      <c r="AV76" s="177" t="str">
        <f>IF(ISBLANK(Fran!GS26)," ",IF(Fran!GS26&gt;=50,IF(Fran!GS26&lt;75,Fran!GS26," ")," "))</f>
        <v xml:space="preserve"> </v>
      </c>
      <c r="AW76" s="177" t="str">
        <f>IF(ISBLANK(Fran!GW26)," ",IF(Fran!GW26&gt;=50,IF(Fran!GW26&lt;75,Fran!GW26," ")," "))</f>
        <v xml:space="preserve"> </v>
      </c>
      <c r="AX76" s="177" t="str">
        <f>IF(ISBLANK(Fran!HD26)," ",IF(Fran!HD26&gt;=50,IF(Fran!HD26&lt;75,Fran!HD26," ")," "))</f>
        <v xml:space="preserve"> </v>
      </c>
      <c r="AY76" s="177" t="str">
        <f>IF(ISBLANK(Fran!HH26)," ",IF(Fran!HH26&gt;=50,IF(Fran!HH26&lt;75,Fran!HH26," ")," "))</f>
        <v xml:space="preserve"> </v>
      </c>
      <c r="AZ76" s="177" t="str">
        <f>IF(ISBLANK(Fran!HL26)," ",IF(Fran!HL26&gt;=50,IF(Fran!HL26&lt;75,Fran!HL26," ")," "))</f>
        <v xml:space="preserve"> </v>
      </c>
      <c r="BA76" s="177" t="str">
        <f>IF(ISBLANK(Fran!HP26)," ",IF(Fran!HP26&gt;=50,IF(Fran!HP26&lt;75,Fran!HP26," ")," "))</f>
        <v xml:space="preserve"> </v>
      </c>
      <c r="BB76" s="177" t="str">
        <f>IF(ISBLANK(Fran!HT26)," ",IF(Fran!HT26&gt;=50,IF(Fran!HT26&lt;75,Fran!HT26," ")," "))</f>
        <v xml:space="preserve"> </v>
      </c>
      <c r="BC76" s="177" t="str">
        <f>IF(ISBLANK(Fran!IA26)," ",IF(Fran!IA26&gt;=50,IF(Fran!IA26&lt;75,Fran!IA26," ")," "))</f>
        <v xml:space="preserve"> </v>
      </c>
      <c r="BD76" s="177" t="str">
        <f>IF(ISBLANK(Fran!IE26)," ",IF(Fran!IE26&gt;=50,IF(Fran!IE26&lt;75,Fran!IE26," ")," "))</f>
        <v xml:space="preserve"> </v>
      </c>
      <c r="BE76" s="177" t="str">
        <f>IF(ISBLANK(Fran!II26)," ",IF(Fran!II26&gt;=50,IF(Fran!II26&lt;75,Fran!II26," ")," "))</f>
        <v xml:space="preserve"> </v>
      </c>
      <c r="BF76" s="177" t="str">
        <f>IF(ISBLANK(Fran!IM26)," ",IF(Fran!IM26&gt;=50,IF(Fran!IM26&lt;75,Fran!IM26," ")," "))</f>
        <v xml:space="preserve"> </v>
      </c>
      <c r="BG76" s="177" t="str">
        <f>IF(ISBLANK(Fran!IQ26)," ",IF(Fran!IQ26&gt;=50,IF(Fran!IQ26&lt;75,Fran!IQ26," ")," "))</f>
        <v xml:space="preserve"> </v>
      </c>
      <c r="BH76" s="177" t="str">
        <f>IF(ISBLANK(Fran!IX26)," ",IF(Fran!IX26&gt;=50,IF(Fran!IX26&lt;75,Fran!IX26," ")," "))</f>
        <v xml:space="preserve"> </v>
      </c>
      <c r="BI76" s="270"/>
      <c r="BJ76" s="271"/>
      <c r="BK76" s="177" t="str">
        <f>IF(ISBLANK(Fran!JB26)," ",IF(Fran!JB26&gt;=50,IF(Fran!JB26&lt;75,Fran!JB26," ")," "))</f>
        <v xml:space="preserve"> </v>
      </c>
      <c r="BL76" s="177" t="str">
        <f>IF(ISBLANK(Fran!JF26)," ",IF(Fran!JF26&gt;=50,IF(Fran!JF26&lt;75,Fran!JF26," ")," "))</f>
        <v xml:space="preserve"> </v>
      </c>
      <c r="BM76" s="177" t="str">
        <f>IF(ISBLANK(Fran!JJ26)," ",IF(Fran!JJ26&gt;=50,IF(Fran!JJ26&lt;75,Fran!JJ26," ")," "))</f>
        <v xml:space="preserve"> </v>
      </c>
      <c r="BN76" s="177" t="str">
        <f>IF(ISBLANK(Fran!JN26)," ",IF(Fran!JN26&gt;=50,IF(Fran!JN26&lt;75,Fran!JN26," ")," "))</f>
        <v xml:space="preserve"> </v>
      </c>
      <c r="BO76" s="177" t="str">
        <f>IF(ISBLANK(Fran!JU26)," ",IF(Fran!JU26&gt;=50,IF(Fran!JU26&lt;75,Fran!JU26," ")," "))</f>
        <v xml:space="preserve"> </v>
      </c>
      <c r="BP76" s="177" t="str">
        <f>IF(ISBLANK(Fran!JY26)," ",IF(Fran!JY26&gt;=50,IF(Fran!JY26&lt;75,Fran!JY26," ")," "))</f>
        <v xml:space="preserve"> </v>
      </c>
      <c r="BQ76" s="177" t="str">
        <f>IF(ISBLANK(Fran!KC26)," ",IF(Fran!KC26&gt;=50,IF(Fran!KC26&lt;75,Fran!KC26," ")," "))</f>
        <v xml:space="preserve"> </v>
      </c>
      <c r="BR76" s="177" t="str">
        <f>IF(ISBLANK(Fran!KG26)," ",IF(Fran!KG26&gt;=50,IF(Fran!KG26&lt;75,Fran!KG26," ")," "))</f>
        <v xml:space="preserve"> </v>
      </c>
      <c r="BS76" s="177" t="str">
        <f>IF(ISBLANK(Fran!KK26)," ",IF(Fran!KK26&gt;=50,IF(Fran!KK26&lt;75,Fran!KK26," ")," "))</f>
        <v xml:space="preserve"> </v>
      </c>
      <c r="BT76" s="177" t="str">
        <f>IF(ISBLANK(Fran!KR26)," ",IF(Fran!KR26&gt;=50,IF(Fran!KR26&lt;75,Fran!KR26," ")," "))</f>
        <v xml:space="preserve"> </v>
      </c>
      <c r="BU76" s="177" t="str">
        <f>IF(ISBLANK(Fran!KV26)," ",IF(Fran!KV26&gt;=50,IF(Fran!KV26&lt;75,Fran!KV26," ")," "))</f>
        <v xml:space="preserve"> </v>
      </c>
      <c r="BV76" s="177" t="str">
        <f>IF(ISBLANK(Fran!KZ26)," ",IF(Fran!KZ26&gt;=50,IF(Fran!KZ26&lt;75,Fran!KZ26," ")," "))</f>
        <v xml:space="preserve"> </v>
      </c>
      <c r="BW76" s="177" t="str">
        <f>IF(ISBLANK(Fran!LD26)," ",IF(Fran!LD26&gt;=50,IF(Fran!LD26&lt;75,Fran!LD26," ")," "))</f>
        <v xml:space="preserve"> </v>
      </c>
      <c r="BX76" s="177" t="str">
        <f>IF(ISBLANK(Fran!LH26)," ",IF(Fran!LH26&gt;=50,IF(Fran!LH26&lt;75,Fran!LH26," ")," "))</f>
        <v xml:space="preserve"> </v>
      </c>
      <c r="BY76" s="177" t="str">
        <f>IF(ISBLANK(Fran!LO26)," ",IF(Fran!LO26&gt;=50,IF(Fran!LO26&lt;75,Fran!LO26," ")," "))</f>
        <v xml:space="preserve"> </v>
      </c>
    </row>
    <row r="77" spans="1:77" ht="20.100000000000001" hidden="1" customHeight="1" thickBot="1">
      <c r="A77" s="272"/>
      <c r="B77" s="273"/>
      <c r="C77" s="179" t="str">
        <f>IF(ISBLANK(Fran!E26)," ",IF(Fran!E26&lt;50,Fran!E26," "))</f>
        <v xml:space="preserve"> </v>
      </c>
      <c r="D77" s="179" t="str">
        <f>IF(ISBLANK(Fran!I26)," ",IF(Fran!I26&lt;50,Fran!I26," "))</f>
        <v xml:space="preserve"> </v>
      </c>
      <c r="E77" s="179" t="str">
        <f>IF(ISBLANK(Fran!M26)," ",IF(Fran!M26&lt;50,Fran!M26," "))</f>
        <v xml:space="preserve"> </v>
      </c>
      <c r="F77" s="179" t="str">
        <f>IF(ISBLANK(Fran!Q26)," ",IF(Fran!Q26&lt;50,Fran!Q26," "))</f>
        <v xml:space="preserve"> </v>
      </c>
      <c r="G77" s="179" t="str">
        <f>IF(ISBLANK(Fran!U26)," ",IF(Fran!U26&lt;50,Fran!U26," "))</f>
        <v xml:space="preserve"> </v>
      </c>
      <c r="H77" s="179" t="str">
        <f>IF(ISBLANK(Fran!AB26)," ",IF(Fran!AB26&lt;50,Fran!AB26," "))</f>
        <v xml:space="preserve"> </v>
      </c>
      <c r="I77" s="179" t="str">
        <f>IF(ISBLANK(Fran!AF26)," ",IF(Fran!AF26&lt;50,Fran!AF26," "))</f>
        <v xml:space="preserve"> </v>
      </c>
      <c r="J77" s="179" t="str">
        <f>IF(ISBLANK(Fran!AJ26)," ",IF(Fran!AJ26&lt;50,Fran!AJ26," "))</f>
        <v xml:space="preserve"> </v>
      </c>
      <c r="K77" s="179" t="str">
        <f>IF(ISBLANK(Fran!AN26)," ",IF(Fran!AN26&lt;50,Fran!AN26," "))</f>
        <v xml:space="preserve"> </v>
      </c>
      <c r="L77" s="179" t="str">
        <f>IF(ISBLANK(Fran!AR26)," ",IF(Fran!AR26&lt;50,Fran!AR26," "))</f>
        <v xml:space="preserve"> </v>
      </c>
      <c r="M77" s="179" t="str">
        <f>IF(ISBLANK(Fran!AY26)," ",IF(Fran!AY26&lt;50,Fran!AY26," "))</f>
        <v xml:space="preserve"> </v>
      </c>
      <c r="N77" s="179" t="str">
        <f>IF(ISBLANK(Fran!BC26)," ",IF(Fran!BC26&lt;50,Fran!BC26," "))</f>
        <v xml:space="preserve"> </v>
      </c>
      <c r="O77" s="179" t="str">
        <f>IF(ISBLANK(Fran!BG26)," ",IF(Fran!BG26&lt;50,Fran!BG26," "))</f>
        <v xml:space="preserve"> </v>
      </c>
      <c r="P77" s="179" t="str">
        <f>IF(ISBLANK(Fran!BK26)," ",IF(Fran!BK26&lt;50,Fran!BK26," "))</f>
        <v xml:space="preserve"> </v>
      </c>
      <c r="Q77" s="179" t="str">
        <f>IF(ISBLANK(Fran!BO26)," ",IF(Fran!BO26&lt;50,Fran!BO26," "))</f>
        <v xml:space="preserve"> </v>
      </c>
      <c r="R77" s="179" t="str">
        <f>IF(ISBLANK(Fran!BV26)," ",IF(Fran!BV26&lt;50,Fran!BV26," "))</f>
        <v xml:space="preserve"> </v>
      </c>
      <c r="S77" s="179" t="str">
        <f>IF(ISBLANK(Fran!BZ26)," ",IF(Fran!BZ26&lt;50,Fran!BZ26," "))</f>
        <v xml:space="preserve"> </v>
      </c>
      <c r="T77" s="179" t="str">
        <f>IF(ISBLANK(Fran!CD26)," ",IF(Fran!CD26&lt;50,Fran!CD26," "))</f>
        <v xml:space="preserve"> </v>
      </c>
      <c r="U77" s="179" t="str">
        <f>IF(ISBLANK(Fran!CH26)," ",IF(Fran!CH26&lt;50,Fran!CH26," "))</f>
        <v xml:space="preserve"> </v>
      </c>
      <c r="V77" s="179" t="str">
        <f>IF(ISBLANK(Fran!CL26)," ",IF(Fran!CL26&lt;50,Fran!CL26," "))</f>
        <v xml:space="preserve"> </v>
      </c>
      <c r="W77" s="179" t="str">
        <f>IF(ISBLANK(Fran!CS26)," ",IF(Fran!CS26&lt;50,Fran!CS26," "))</f>
        <v xml:space="preserve"> </v>
      </c>
      <c r="X77" s="179" t="str">
        <f>IF(ISBLANK(Fran!CW26)," ",IF(Fran!CW26&lt;50,Fran!CW26," "))</f>
        <v xml:space="preserve"> </v>
      </c>
      <c r="Y77" s="179" t="str">
        <f>IF(ISBLANK(Fran!DA26)," ",IF(Fran!DA26&lt;50,Fran!DA26," "))</f>
        <v xml:space="preserve"> </v>
      </c>
      <c r="Z77" s="179" t="str">
        <f>IF(ISBLANK(Fran!DE26)," ",IF(Fran!DE26&lt;50,Fran!DE26," "))</f>
        <v xml:space="preserve"> </v>
      </c>
      <c r="AA77" s="179" t="str">
        <f>IF(ISBLANK(Fran!DI26)," ",IF(Fran!DI26&lt;50,Fran!DI26," "))</f>
        <v xml:space="preserve"> </v>
      </c>
      <c r="AB77" s="179" t="str">
        <f>IF(ISBLANK(Fran!DP26)," ",IF(Fran!DP26&lt;50,Fran!DP26," "))</f>
        <v xml:space="preserve"> </v>
      </c>
      <c r="AC77" s="179" t="str">
        <f>IF(ISBLANK(Fran!DT26)," ",IF(Fran!DT26&lt;50,Fran!DT26," "))</f>
        <v xml:space="preserve"> </v>
      </c>
      <c r="AD77" s="179" t="str">
        <f>IF(ISBLANK(Fran!DX26)," ",IF(Fran!DX26&lt;50,Fran!DX26," "))</f>
        <v xml:space="preserve"> </v>
      </c>
      <c r="AE77" s="272"/>
      <c r="AF77" s="273"/>
      <c r="AG77" s="179" t="str">
        <f>IF(ISBLANK(Fran!EB26)," ",IF(Fran!EB26&lt;50,Fran!EB26," "))</f>
        <v xml:space="preserve"> </v>
      </c>
      <c r="AH77" s="179" t="str">
        <f>IF(ISBLANK(Fran!EF26)," ",IF(Fran!EF26&lt;50,Fran!EF26," "))</f>
        <v xml:space="preserve"> </v>
      </c>
      <c r="AI77" s="179" t="str">
        <f>IF(ISBLANK(Fran!EM26)," ",IF(Fran!EM26&lt;50,Fran!EM26," "))</f>
        <v xml:space="preserve"> </v>
      </c>
      <c r="AJ77" s="179" t="str">
        <f>IF(ISBLANK(Fran!EQ26)," ",IF(Fran!EQ26&lt;50,Fran!EQ26," "))</f>
        <v xml:space="preserve"> </v>
      </c>
      <c r="AK77" s="179" t="str">
        <f>IF(ISBLANK(Fran!EU26)," ",IF(Fran!EU26&lt;50,Fran!EU26," "))</f>
        <v xml:space="preserve"> </v>
      </c>
      <c r="AL77" s="179" t="str">
        <f>IF(ISBLANK(Fran!EY26)," ",IF(Fran!EY26&lt;50,Fran!EY26," "))</f>
        <v xml:space="preserve"> </v>
      </c>
      <c r="AM77" s="179" t="str">
        <f>IF(ISBLANK(Fran!FC26)," ",IF(Fran!FC26&lt;50,Fran!FC26," "))</f>
        <v xml:space="preserve"> </v>
      </c>
      <c r="AN77" s="179" t="str">
        <f>IF(ISBLANK(Fran!FJ26)," ",IF(Fran!FJ26&lt;50,Fran!FJ26," "))</f>
        <v xml:space="preserve"> </v>
      </c>
      <c r="AO77" s="179" t="str">
        <f>IF(ISBLANK(Fran!FN26)," ",IF(Fran!FN26&lt;50,Fran!FN26," "))</f>
        <v xml:space="preserve"> </v>
      </c>
      <c r="AP77" s="179" t="str">
        <f>IF(ISBLANK(Fran!FR26)," ",IF(Fran!FR26&lt;50,Fran!FR26," "))</f>
        <v xml:space="preserve"> </v>
      </c>
      <c r="AQ77" s="179" t="str">
        <f>IF(ISBLANK(Fran!FV26)," ",IF(Fran!FV26&lt;50,Fran!FV26," "))</f>
        <v xml:space="preserve"> </v>
      </c>
      <c r="AR77" s="179" t="str">
        <f>IF(ISBLANK(Fran!FZ26)," ",IF(Fran!FZ26&lt;50,Fran!FZ26," "))</f>
        <v xml:space="preserve"> </v>
      </c>
      <c r="AS77" s="179" t="str">
        <f>IF(ISBLANK(Fran!GG26)," ",IF(Fran!GG26&lt;50,Fran!GG26," "))</f>
        <v xml:space="preserve"> </v>
      </c>
      <c r="AT77" s="179" t="str">
        <f>IF(ISBLANK(Fran!GK26)," ",IF(Fran!GK26&lt;50,Fran!GK26," "))</f>
        <v xml:space="preserve"> </v>
      </c>
      <c r="AU77" s="179" t="str">
        <f>IF(ISBLANK(Fran!GO26)," ",IF(Fran!GO26&lt;50,Fran!GO26," "))</f>
        <v xml:space="preserve"> </v>
      </c>
      <c r="AV77" s="179" t="str">
        <f>IF(ISBLANK(Fran!GS26)," ",IF(Fran!GS26&lt;50,Fran!GS26," "))</f>
        <v xml:space="preserve"> </v>
      </c>
      <c r="AW77" s="179" t="str">
        <f>IF(ISBLANK(Fran!GW26)," ",IF(Fran!GW26&lt;50,Fran!GW26," "))</f>
        <v xml:space="preserve"> </v>
      </c>
      <c r="AX77" s="179" t="str">
        <f>IF(ISBLANK(Fran!HD26)," ",IF(Fran!HD26&lt;50,Fran!HD26," "))</f>
        <v xml:space="preserve"> </v>
      </c>
      <c r="AY77" s="179" t="str">
        <f>IF(ISBLANK(Fran!HH26)," ",IF(Fran!HH26&lt;50,Fran!HH26," "))</f>
        <v xml:space="preserve"> </v>
      </c>
      <c r="AZ77" s="179" t="str">
        <f>IF(ISBLANK(Fran!HL26)," ",IF(Fran!HL26&lt;50,Fran!HL26," "))</f>
        <v xml:space="preserve"> </v>
      </c>
      <c r="BA77" s="179" t="str">
        <f>IF(ISBLANK(Fran!HP26)," ",IF(Fran!HP26&lt;50,Fran!HP26," "))</f>
        <v xml:space="preserve"> </v>
      </c>
      <c r="BB77" s="179" t="str">
        <f>IF(ISBLANK(Fran!HT26)," ",IF(Fran!HT26&lt;50,Fran!HT26," "))</f>
        <v xml:space="preserve"> </v>
      </c>
      <c r="BC77" s="179" t="str">
        <f>IF(ISBLANK(Fran!IA26)," ",IF(Fran!IA26&lt;50,Fran!IA26," "))</f>
        <v xml:space="preserve"> </v>
      </c>
      <c r="BD77" s="179" t="str">
        <f>IF(ISBLANK(Fran!IE26)," ",IF(Fran!IE26&lt;50,Fran!IE26," "))</f>
        <v xml:space="preserve"> </v>
      </c>
      <c r="BE77" s="179" t="str">
        <f>IF(ISBLANK(Fran!II26)," ",IF(Fran!II26&lt;50,Fran!II26," "))</f>
        <v xml:space="preserve"> </v>
      </c>
      <c r="BF77" s="179" t="str">
        <f>IF(ISBLANK(Fran!IM26)," ",IF(Fran!IM26&lt;50,Fran!IM26," "))</f>
        <v xml:space="preserve"> </v>
      </c>
      <c r="BG77" s="179" t="str">
        <f>IF(ISBLANK(Fran!IQ26)," ",IF(Fran!IQ26&lt;50,Fran!IQ26," "))</f>
        <v xml:space="preserve"> </v>
      </c>
      <c r="BH77" s="179" t="str">
        <f>IF(ISBLANK(Fran!IX26)," ",IF(Fran!IX26&lt;50,Fran!IX26," "))</f>
        <v xml:space="preserve"> </v>
      </c>
      <c r="BI77" s="272"/>
      <c r="BJ77" s="273"/>
      <c r="BK77" s="179" t="str">
        <f>IF(ISBLANK(Fran!JB26)," ",IF(Fran!JB26&lt;50,Fran!JB26," "))</f>
        <v xml:space="preserve"> </v>
      </c>
      <c r="BL77" s="179" t="str">
        <f>IF(ISBLANK(Fran!JF26)," ",IF(Fran!JF26&lt;50,Fran!JF26," "))</f>
        <v xml:space="preserve"> </v>
      </c>
      <c r="BM77" s="179" t="str">
        <f>IF(ISBLANK(Fran!JJ26)," ",IF(Fran!JJ26&lt;50,Fran!JJ26," "))</f>
        <v xml:space="preserve"> </v>
      </c>
      <c r="BN77" s="179" t="str">
        <f>IF(ISBLANK(Fran!JN26)," ",IF(Fran!JN26&lt;50,Fran!JN26," "))</f>
        <v xml:space="preserve"> </v>
      </c>
      <c r="BO77" s="179" t="str">
        <f>IF(ISBLANK(Fran!JU26)," ",IF(Fran!JU26&lt;50,Fran!JU26," "))</f>
        <v xml:space="preserve"> </v>
      </c>
      <c r="BP77" s="179" t="str">
        <f>IF(ISBLANK(Fran!JY26)," ",IF(Fran!JY26&lt;50,Fran!JY26," "))</f>
        <v xml:space="preserve"> </v>
      </c>
      <c r="BQ77" s="179" t="str">
        <f>IF(ISBLANK(Fran!KC26)," ",IF(Fran!KC26&lt;50,Fran!KC26," "))</f>
        <v xml:space="preserve"> </v>
      </c>
      <c r="BR77" s="179" t="str">
        <f>IF(ISBLANK(Fran!KG26)," ",IF(Fran!KG26&lt;50,Fran!KG26," "))</f>
        <v xml:space="preserve"> </v>
      </c>
      <c r="BS77" s="179" t="str">
        <f>IF(ISBLANK(Fran!KK26)," ",IF(Fran!KK26&lt;50,Fran!KK26," "))</f>
        <v xml:space="preserve"> </v>
      </c>
      <c r="BT77" s="179" t="str">
        <f>IF(ISBLANK(Fran!KR26)," ",IF(Fran!KR26&lt;50,Fran!KR26," "))</f>
        <v xml:space="preserve"> </v>
      </c>
      <c r="BU77" s="179" t="str">
        <f>IF(ISBLANK(Fran!KV26)," ",IF(Fran!KV26&lt;50,Fran!KV26," "))</f>
        <v xml:space="preserve"> </v>
      </c>
      <c r="BV77" s="179" t="str">
        <f>IF(ISBLANK(Fran!KZ26)," ",IF(Fran!KZ26&lt;50,Fran!KZ26," "))</f>
        <v xml:space="preserve"> </v>
      </c>
      <c r="BW77" s="179" t="str">
        <f>IF(ISBLANK(Fran!LD26)," ",IF(Fran!LD26&lt;50,Fran!LD26," "))</f>
        <v xml:space="preserve"> </v>
      </c>
      <c r="BX77" s="179" t="str">
        <f>IF(ISBLANK(Fran!LH26)," ",IF(Fran!LH26&lt;50,Fran!LH26," "))</f>
        <v xml:space="preserve"> </v>
      </c>
      <c r="BY77" s="179" t="str">
        <f>IF(ISBLANK(Fran!LO26)," ",IF(Fran!LO26&lt;50,Fran!LO26," "))</f>
        <v xml:space="preserve"> </v>
      </c>
    </row>
    <row r="78" spans="1:77" ht="20.100000000000001" hidden="1" customHeight="1">
      <c r="A78" s="268" t="str">
        <f>LEFT(Fran!$A25,1)&amp;LEFT(Fran!$B25,1)</f>
        <v/>
      </c>
      <c r="B78" s="269"/>
      <c r="C78" s="175" t="str">
        <f>IF(ISBLANK(Fran!E25)," ",IF(Fran!E25&gt;=75,Fran!E25," "))</f>
        <v/>
      </c>
      <c r="D78" s="175" t="str">
        <f>IF(ISBLANK(Fran!I25)," ",IF(Fran!I25&gt;=75,Fran!I25," "))</f>
        <v/>
      </c>
      <c r="E78" s="175" t="str">
        <f>IF(ISBLANK(Fran!M25)," ",IF(Fran!M25&gt;=75,Fran!M25," "))</f>
        <v/>
      </c>
      <c r="F78" s="175" t="str">
        <f>IF(ISBLANK(Fran!Q25)," ",IF(Fran!Q25&gt;=75,Fran!Q25," "))</f>
        <v/>
      </c>
      <c r="G78" s="175" t="str">
        <f>IF(ISBLANK(Fran!U25)," ",IF(Fran!U25&gt;=75,Fran!U25," "))</f>
        <v/>
      </c>
      <c r="H78" s="175" t="str">
        <f>IF(ISBLANK(Fran!AB25)," ",IF(Fran!AB25&gt;=75,Fran!AB25," "))</f>
        <v/>
      </c>
      <c r="I78" s="175" t="str">
        <f>IF(ISBLANK(Fran!AF25)," ",IF(Fran!AF25&gt;=75,Fran!AF25," "))</f>
        <v/>
      </c>
      <c r="J78" s="175" t="str">
        <f>IF(ISBLANK(Fran!AJ25)," ",IF(Fran!AJ25&gt;=75,Fran!AJ25," "))</f>
        <v/>
      </c>
      <c r="K78" s="175" t="str">
        <f>IF(ISBLANK(Fran!AN25)," ",IF(Fran!AN25&gt;=75,Fran!AN25," "))</f>
        <v/>
      </c>
      <c r="L78" s="175" t="str">
        <f>IF(ISBLANK(Fran!AR25)," ",IF(Fran!AR25&gt;=75,Fran!AR25," "))</f>
        <v/>
      </c>
      <c r="M78" s="175" t="str">
        <f>IF(ISBLANK(Fran!AY25)," ",IF(Fran!AY25&gt;=75,Fran!AY25," "))</f>
        <v/>
      </c>
      <c r="N78" s="175" t="str">
        <f>IF(ISBLANK(Fran!BC25)," ",IF(Fran!BC25&gt;=75,Fran!BC25," "))</f>
        <v/>
      </c>
      <c r="O78" s="175" t="str">
        <f>IF(ISBLANK(Fran!BG25)," ",IF(Fran!BG25&gt;=75,Fran!BG25," "))</f>
        <v/>
      </c>
      <c r="P78" s="175" t="str">
        <f>IF(ISBLANK(Fran!BK25)," ",IF(Fran!BK25&gt;=75,Fran!BK25," "))</f>
        <v/>
      </c>
      <c r="Q78" s="175" t="str">
        <f>IF(ISBLANK(Fran!BO25)," ",IF(Fran!BO25&gt;=75,Fran!BO25," "))</f>
        <v/>
      </c>
      <c r="R78" s="175" t="str">
        <f>IF(ISBLANK(Fran!BV25)," ",IF(Fran!BV25&gt;=75,Fran!BV25," "))</f>
        <v/>
      </c>
      <c r="S78" s="175" t="str">
        <f>IF(ISBLANK(Fran!BZ25)," ",IF(Fran!BZ25&gt;=75,Fran!BZ25," "))</f>
        <v/>
      </c>
      <c r="T78" s="175" t="str">
        <f>IF(ISBLANK(Fran!CD25)," ",IF(Fran!CD25&gt;=75,Fran!CD25," "))</f>
        <v/>
      </c>
      <c r="U78" s="175" t="str">
        <f>IF(ISBLANK(Fran!CH25)," ",IF(Fran!CH25&gt;=75,Fran!CH25," "))</f>
        <v/>
      </c>
      <c r="V78" s="175" t="str">
        <f>IF(ISBLANK(Fran!CL25)," ",IF(Fran!CL25&gt;=75,Fran!CL25," "))</f>
        <v/>
      </c>
      <c r="W78" s="175" t="str">
        <f>IF(ISBLANK(Fran!CS25)," ",IF(Fran!CS25&gt;=75,Fran!CS25," "))</f>
        <v/>
      </c>
      <c r="X78" s="175" t="str">
        <f>IF(ISBLANK(Fran!CW25)," ",IF(Fran!CW25&gt;=75,Fran!CW25," "))</f>
        <v/>
      </c>
      <c r="Y78" s="175" t="str">
        <f>IF(ISBLANK(Fran!DA25)," ",IF(Fran!DA25&gt;=75,Fran!DA25," "))</f>
        <v/>
      </c>
      <c r="Z78" s="175" t="str">
        <f>IF(ISBLANK(Fran!DE25)," ",IF(Fran!DE25&gt;=75,Fran!DE25," "))</f>
        <v/>
      </c>
      <c r="AA78" s="175" t="str">
        <f>IF(ISBLANK(Fran!DI25)," ",IF(Fran!DI25&gt;=75,Fran!DI25," "))</f>
        <v/>
      </c>
      <c r="AB78" s="175" t="str">
        <f>IF(ISBLANK(Fran!DP25)," ",IF(Fran!DP25&gt;=75,Fran!DP25," "))</f>
        <v/>
      </c>
      <c r="AC78" s="175" t="str">
        <f>IF(ISBLANK(Fran!DT25)," ",IF(Fran!DT25&gt;=75,Fran!DT25," "))</f>
        <v/>
      </c>
      <c r="AD78" s="175" t="str">
        <f>IF(ISBLANK(Fran!DX25)," ",IF(Fran!DX25&gt;=75,Fran!DX25," "))</f>
        <v/>
      </c>
      <c r="AE78" s="268" t="str">
        <f>LEFT(Fran!$A25,1)&amp;LEFT(Fran!$B25,1)</f>
        <v/>
      </c>
      <c r="AF78" s="269"/>
      <c r="AG78" s="175" t="str">
        <f>IF(ISBLANK(Fran!EB25)," ",IF(Fran!EB25&gt;=75,Fran!EB25," "))</f>
        <v/>
      </c>
      <c r="AH78" s="175" t="str">
        <f>IF(ISBLANK(Fran!EF25)," ",IF(Fran!EF25&gt;=75,Fran!EF25," "))</f>
        <v/>
      </c>
      <c r="AI78" s="175" t="str">
        <f>IF(ISBLANK(Fran!EM25)," ",IF(Fran!EM25&gt;=75,Fran!EM25," "))</f>
        <v/>
      </c>
      <c r="AJ78" s="175" t="str">
        <f>IF(ISBLANK(Fran!EQ25)," ",IF(Fran!EQ25&gt;=75,Fran!EQ25," "))</f>
        <v/>
      </c>
      <c r="AK78" s="175" t="str">
        <f>IF(ISBLANK(Fran!EU25)," ",IF(Fran!EU25&gt;=75,Fran!EU25," "))</f>
        <v/>
      </c>
      <c r="AL78" s="175" t="str">
        <f>IF(ISBLANK(Fran!EY25)," ",IF(Fran!EY25&gt;=75,Fran!EY25," "))</f>
        <v/>
      </c>
      <c r="AM78" s="175" t="str">
        <f>IF(ISBLANK(Fran!FC25)," ",IF(Fran!FC25&gt;=75,Fran!FC25," "))</f>
        <v/>
      </c>
      <c r="AN78" s="175" t="str">
        <f>IF(ISBLANK(Fran!FJ25)," ",IF(Fran!FJ25&gt;=75,Fran!FJ25," "))</f>
        <v/>
      </c>
      <c r="AO78" s="175" t="str">
        <f>IF(ISBLANK(Fran!FN25)," ",IF(Fran!FN25&gt;=75,Fran!FN25," "))</f>
        <v/>
      </c>
      <c r="AP78" s="175" t="str">
        <f>IF(ISBLANK(Fran!FR25)," ",IF(Fran!FR25&gt;=75,Fran!FR25," "))</f>
        <v/>
      </c>
      <c r="AQ78" s="175" t="str">
        <f>IF(ISBLANK(Fran!FV25)," ",IF(Fran!FV25&gt;=75,Fran!FV25," "))</f>
        <v/>
      </c>
      <c r="AR78" s="175" t="str">
        <f>IF(ISBLANK(Fran!FZ25)," ",IF(Fran!FZ25&gt;=75,Fran!FZ25," "))</f>
        <v/>
      </c>
      <c r="AS78" s="175" t="str">
        <f>IF(ISBLANK(Fran!GG25)," ",IF(Fran!GG25&gt;=75,Fran!GG25," "))</f>
        <v/>
      </c>
      <c r="AT78" s="175" t="str">
        <f>IF(ISBLANK(Fran!GK25)," ",IF(Fran!GK25&gt;=75,Fran!GK25," "))</f>
        <v/>
      </c>
      <c r="AU78" s="175" t="str">
        <f>IF(ISBLANK(Fran!GO25)," ",IF(Fran!GO25&gt;=75,Fran!GO25," "))</f>
        <v/>
      </c>
      <c r="AV78" s="175" t="str">
        <f>IF(ISBLANK(Fran!GS25)," ",IF(Fran!GS25&gt;=75,Fran!GS25," "))</f>
        <v/>
      </c>
      <c r="AW78" s="175" t="str">
        <f>IF(ISBLANK(Fran!GW25)," ",IF(Fran!GW25&gt;=75,Fran!GW25," "))</f>
        <v/>
      </c>
      <c r="AX78" s="175" t="str">
        <f>IF(ISBLANK(Fran!HD25)," ",IF(Fran!HD25&gt;=75,Fran!HD25," "))</f>
        <v/>
      </c>
      <c r="AY78" s="175" t="str">
        <f>IF(ISBLANK(Fran!HH25)," ",IF(Fran!HH25&gt;=75,Fran!HH25," "))</f>
        <v/>
      </c>
      <c r="AZ78" s="175" t="str">
        <f>IF(ISBLANK(Fran!HL25)," ",IF(Fran!HL25&gt;=75,Fran!HL25," "))</f>
        <v/>
      </c>
      <c r="BA78" s="175" t="str">
        <f>IF(ISBLANK(Fran!HP25)," ",IF(Fran!HP25&gt;=75,Fran!HP25," "))</f>
        <v/>
      </c>
      <c r="BB78" s="175" t="str">
        <f>IF(ISBLANK(Fran!HT25)," ",IF(Fran!HT25&gt;=75,Fran!HT25," "))</f>
        <v/>
      </c>
      <c r="BC78" s="175" t="str">
        <f>IF(ISBLANK(Fran!IA25)," ",IF(Fran!IA25&gt;=75,Fran!IA25," "))</f>
        <v/>
      </c>
      <c r="BD78" s="175" t="str">
        <f>IF(ISBLANK(Fran!IE25)," ",IF(Fran!IE25&gt;=75,Fran!IE25," "))</f>
        <v/>
      </c>
      <c r="BE78" s="175" t="str">
        <f>IF(ISBLANK(Fran!II25)," ",IF(Fran!II25&gt;=75,Fran!II25," "))</f>
        <v/>
      </c>
      <c r="BF78" s="175" t="str">
        <f>IF(ISBLANK(Fran!IM25)," ",IF(Fran!IM25&gt;=75,Fran!IM25," "))</f>
        <v/>
      </c>
      <c r="BG78" s="175" t="str">
        <f>IF(ISBLANK(Fran!IQ25)," ",IF(Fran!IQ25&gt;=75,Fran!IQ25," "))</f>
        <v/>
      </c>
      <c r="BH78" s="175" t="str">
        <f>IF(ISBLANK(Fran!IX25)," ",IF(Fran!IX25&gt;=75,Fran!IX25," "))</f>
        <v/>
      </c>
      <c r="BI78" s="268" t="str">
        <f>LEFT(Fran!$A25,1)&amp;LEFT(Fran!$B25,1)</f>
        <v/>
      </c>
      <c r="BJ78" s="269"/>
      <c r="BK78" s="175" t="str">
        <f>IF(ISBLANK(Fran!JB25)," ",IF(Fran!JB25&gt;=75,Fran!JB25," "))</f>
        <v/>
      </c>
      <c r="BL78" s="175" t="str">
        <f>IF(ISBLANK(Fran!JF25)," ",IF(Fran!JF25&gt;=75,Fran!JF25," "))</f>
        <v/>
      </c>
      <c r="BM78" s="175" t="str">
        <f>IF(ISBLANK(Fran!JJ25)," ",IF(Fran!JJ25&gt;=75,Fran!JJ25," "))</f>
        <v/>
      </c>
      <c r="BN78" s="175" t="str">
        <f>IF(ISBLANK(Fran!JN25)," ",IF(Fran!JN25&gt;=75,Fran!JN25," "))</f>
        <v/>
      </c>
      <c r="BO78" s="175" t="str">
        <f>IF(ISBLANK(Fran!JU25)," ",IF(Fran!JU25&gt;=75,Fran!JU25," "))</f>
        <v/>
      </c>
      <c r="BP78" s="175" t="str">
        <f>IF(ISBLANK(Fran!JY25)," ",IF(Fran!JY25&gt;=75,Fran!JY25," "))</f>
        <v/>
      </c>
      <c r="BQ78" s="175" t="str">
        <f>IF(ISBLANK(Fran!KC25)," ",IF(Fran!KC25&gt;=75,Fran!KC25," "))</f>
        <v/>
      </c>
      <c r="BR78" s="175" t="str">
        <f>IF(ISBLANK(Fran!KG25)," ",IF(Fran!KG25&gt;=75,Fran!KG25," "))</f>
        <v/>
      </c>
      <c r="BS78" s="175" t="str">
        <f>IF(ISBLANK(Fran!KK25)," ",IF(Fran!KK25&gt;=75,Fran!KK25," "))</f>
        <v/>
      </c>
      <c r="BT78" s="175" t="str">
        <f>IF(ISBLANK(Fran!KR25)," ",IF(Fran!KR25&gt;=75,Fran!KR25," "))</f>
        <v/>
      </c>
      <c r="BU78" s="175" t="str">
        <f>IF(ISBLANK(Fran!KV25)," ",IF(Fran!KV25&gt;=75,Fran!KV25," "))</f>
        <v/>
      </c>
      <c r="BV78" s="175" t="str">
        <f>IF(ISBLANK(Fran!KZ25)," ",IF(Fran!KZ25&gt;=75,Fran!KZ25," "))</f>
        <v/>
      </c>
      <c r="BW78" s="175" t="str">
        <f>IF(ISBLANK(Fran!LD25)," ",IF(Fran!LD25&gt;=75,Fran!LD25," "))</f>
        <v/>
      </c>
      <c r="BX78" s="175" t="str">
        <f>IF(ISBLANK(Fran!LH25)," ",IF(Fran!LH25&gt;=75,Fran!LH25," "))</f>
        <v/>
      </c>
      <c r="BY78" s="175" t="str">
        <f>IF(ISBLANK(Fran!LO25)," ",IF(Fran!LO25&gt;=75,Fran!LO25," "))</f>
        <v/>
      </c>
    </row>
    <row r="79" spans="1:77" ht="20.100000000000001" hidden="1" customHeight="1">
      <c r="A79" s="270"/>
      <c r="B79" s="271"/>
      <c r="C79" s="177" t="str">
        <f>IF(ISBLANK(Fran!E25)," ",IF(Fran!E25&gt;=50,IF(Fran!E25&lt;75,Fran!E25," ")," "))</f>
        <v xml:space="preserve"> </v>
      </c>
      <c r="D79" s="177" t="str">
        <f>IF(ISBLANK(Fran!I25)," ",IF(Fran!I25&gt;=50,IF(Fran!I25&lt;75,Fran!I25," ")," "))</f>
        <v xml:space="preserve"> </v>
      </c>
      <c r="E79" s="177" t="str">
        <f>IF(ISBLANK(Fran!M25)," ",IF(Fran!M25&gt;=50,IF(Fran!M25&lt;75,Fran!M25," ")," "))</f>
        <v xml:space="preserve"> </v>
      </c>
      <c r="F79" s="177" t="str">
        <f>IF(ISBLANK(Fran!Q25)," ",IF(Fran!Q25&gt;=50,IF(Fran!Q25&lt;75,Fran!Q25," ")," "))</f>
        <v xml:space="preserve"> </v>
      </c>
      <c r="G79" s="177" t="str">
        <f>IF(ISBLANK(Fran!U25)," ",IF(Fran!U25&gt;=50,IF(Fran!U25&lt;75,Fran!U25," ")," "))</f>
        <v xml:space="preserve"> </v>
      </c>
      <c r="H79" s="177" t="str">
        <f>IF(ISBLANK(Fran!AB25)," ",IF(Fran!AB25&gt;=50,IF(Fran!AB25&lt;75,Fran!AB25," ")," "))</f>
        <v xml:space="preserve"> </v>
      </c>
      <c r="I79" s="177" t="str">
        <f>IF(ISBLANK(Fran!AF25)," ",IF(Fran!AF25&gt;=50,IF(Fran!AF25&lt;75,Fran!AF25," ")," "))</f>
        <v xml:space="preserve"> </v>
      </c>
      <c r="J79" s="177" t="str">
        <f>IF(ISBLANK(Fran!AJ25)," ",IF(Fran!AJ25&gt;=50,IF(Fran!AJ25&lt;75,Fran!AJ25," ")," "))</f>
        <v xml:space="preserve"> </v>
      </c>
      <c r="K79" s="177" t="str">
        <f>IF(ISBLANK(Fran!AN25)," ",IF(Fran!AN25&gt;=50,IF(Fran!AN25&lt;75,Fran!AN25," ")," "))</f>
        <v xml:space="preserve"> </v>
      </c>
      <c r="L79" s="177" t="str">
        <f>IF(ISBLANK(Fran!AR25)," ",IF(Fran!AR25&gt;=50,IF(Fran!AR25&lt;75,Fran!AR25," ")," "))</f>
        <v xml:space="preserve"> </v>
      </c>
      <c r="M79" s="177" t="str">
        <f>IF(ISBLANK(Fran!AY25)," ",IF(Fran!AY25&gt;=50,IF(Fran!AY25&lt;75,Fran!AY25," ")," "))</f>
        <v xml:space="preserve"> </v>
      </c>
      <c r="N79" s="177" t="str">
        <f>IF(ISBLANK(Fran!BC25)," ",IF(Fran!BC25&gt;=50,IF(Fran!BC25&lt;75,Fran!BC25," ")," "))</f>
        <v xml:space="preserve"> </v>
      </c>
      <c r="O79" s="177" t="str">
        <f>IF(ISBLANK(Fran!BG25)," ",IF(Fran!BG25&gt;=50,IF(Fran!BG25&lt;75,Fran!BG25," ")," "))</f>
        <v xml:space="preserve"> </v>
      </c>
      <c r="P79" s="177" t="str">
        <f>IF(ISBLANK(Fran!BK25)," ",IF(Fran!BK25&gt;=50,IF(Fran!BK25&lt;75,Fran!BK25," ")," "))</f>
        <v xml:space="preserve"> </v>
      </c>
      <c r="Q79" s="177" t="str">
        <f>IF(ISBLANK(Fran!BO25)," ",IF(Fran!BO25&gt;=50,IF(Fran!BO25&lt;75,Fran!BO25," ")," "))</f>
        <v xml:space="preserve"> </v>
      </c>
      <c r="R79" s="177" t="str">
        <f>IF(ISBLANK(Fran!BV25)," ",IF(Fran!BV25&gt;=50,IF(Fran!BV25&lt;75,Fran!BV25," ")," "))</f>
        <v xml:space="preserve"> </v>
      </c>
      <c r="S79" s="177" t="str">
        <f>IF(ISBLANK(Fran!BZ25)," ",IF(Fran!BZ25&gt;=50,IF(Fran!BZ25&lt;75,Fran!BZ25," ")," "))</f>
        <v xml:space="preserve"> </v>
      </c>
      <c r="T79" s="177" t="str">
        <f>IF(ISBLANK(Fran!CD25)," ",IF(Fran!CD25&gt;=50,IF(Fran!CD25&lt;75,Fran!CD25," ")," "))</f>
        <v xml:space="preserve"> </v>
      </c>
      <c r="U79" s="177" t="str">
        <f>IF(ISBLANK(Fran!CH25)," ",IF(Fran!CH25&gt;=50,IF(Fran!CH25&lt;75,Fran!CH25," ")," "))</f>
        <v xml:space="preserve"> </v>
      </c>
      <c r="V79" s="177" t="str">
        <f>IF(ISBLANK(Fran!CL25)," ",IF(Fran!CL25&gt;=50,IF(Fran!CL25&lt;75,Fran!CL25," ")," "))</f>
        <v xml:space="preserve"> </v>
      </c>
      <c r="W79" s="177" t="str">
        <f>IF(ISBLANK(Fran!CS25)," ",IF(Fran!CS25&gt;=50,IF(Fran!CS25&lt;75,Fran!CS25," ")," "))</f>
        <v xml:space="preserve"> </v>
      </c>
      <c r="X79" s="177" t="str">
        <f>IF(ISBLANK(Fran!CW25)," ",IF(Fran!CW25&gt;=50,IF(Fran!CW25&lt;75,Fran!CW25," ")," "))</f>
        <v xml:space="preserve"> </v>
      </c>
      <c r="Y79" s="177" t="str">
        <f>IF(ISBLANK(Fran!DA25)," ",IF(Fran!DA25&gt;=50,IF(Fran!DA25&lt;75,Fran!DA25," ")," "))</f>
        <v xml:space="preserve"> </v>
      </c>
      <c r="Z79" s="177" t="str">
        <f>IF(ISBLANK(Fran!DE25)," ",IF(Fran!DE25&gt;=50,IF(Fran!DE25&lt;75,Fran!DE25," ")," "))</f>
        <v xml:space="preserve"> </v>
      </c>
      <c r="AA79" s="177" t="str">
        <f>IF(ISBLANK(Fran!DI25)," ",IF(Fran!DI25&gt;=50,IF(Fran!DI25&lt;75,Fran!DI25," ")," "))</f>
        <v xml:space="preserve"> </v>
      </c>
      <c r="AB79" s="177" t="str">
        <f>IF(ISBLANK(Fran!DP25)," ",IF(Fran!DP25&gt;=50,IF(Fran!DP25&lt;75,Fran!DP25," ")," "))</f>
        <v xml:space="preserve"> </v>
      </c>
      <c r="AC79" s="177" t="str">
        <f>IF(ISBLANK(Fran!DT25)," ",IF(Fran!DT25&gt;=50,IF(Fran!DT25&lt;75,Fran!DT25," ")," "))</f>
        <v xml:space="preserve"> </v>
      </c>
      <c r="AD79" s="177" t="str">
        <f>IF(ISBLANK(Fran!DX25)," ",IF(Fran!DX25&gt;=50,IF(Fran!DX25&lt;75,Fran!DX25," ")," "))</f>
        <v xml:space="preserve"> </v>
      </c>
      <c r="AE79" s="270"/>
      <c r="AF79" s="271"/>
      <c r="AG79" s="177" t="str">
        <f>IF(ISBLANK(Fran!EB25)," ",IF(Fran!EB25&gt;=50,IF(Fran!EB25&lt;75,Fran!EB25," ")," "))</f>
        <v xml:space="preserve"> </v>
      </c>
      <c r="AH79" s="177" t="str">
        <f>IF(ISBLANK(Fran!EF25)," ",IF(Fran!EF25&gt;=50,IF(Fran!EF25&lt;75,Fran!EF25," ")," "))</f>
        <v xml:space="preserve"> </v>
      </c>
      <c r="AI79" s="177" t="str">
        <f>IF(ISBLANK(Fran!EM25)," ",IF(Fran!EM25&gt;=50,IF(Fran!EM25&lt;75,Fran!EM25," ")," "))</f>
        <v xml:space="preserve"> </v>
      </c>
      <c r="AJ79" s="177" t="str">
        <f>IF(ISBLANK(Fran!EQ25)," ",IF(Fran!EQ25&gt;=50,IF(Fran!EQ25&lt;75,Fran!EQ25," ")," "))</f>
        <v xml:space="preserve"> </v>
      </c>
      <c r="AK79" s="177" t="str">
        <f>IF(ISBLANK(Fran!EU25)," ",IF(Fran!EU25&gt;=50,IF(Fran!EU25&lt;75,Fran!EU25," ")," "))</f>
        <v xml:space="preserve"> </v>
      </c>
      <c r="AL79" s="177" t="str">
        <f>IF(ISBLANK(Fran!EY25)," ",IF(Fran!EY25&gt;=50,IF(Fran!EY25&lt;75,Fran!EY25," ")," "))</f>
        <v xml:space="preserve"> </v>
      </c>
      <c r="AM79" s="177" t="str">
        <f>IF(ISBLANK(Fran!FC25)," ",IF(Fran!FC25&gt;=50,IF(Fran!FC25&lt;75,Fran!FC25," ")," "))</f>
        <v xml:space="preserve"> </v>
      </c>
      <c r="AN79" s="177" t="str">
        <f>IF(ISBLANK(Fran!FJ25)," ",IF(Fran!FJ25&gt;=50,IF(Fran!FJ25&lt;75,Fran!FJ25," ")," "))</f>
        <v xml:space="preserve"> </v>
      </c>
      <c r="AO79" s="177" t="str">
        <f>IF(ISBLANK(Fran!FN25)," ",IF(Fran!FN25&gt;=50,IF(Fran!FN25&lt;75,Fran!FN25," ")," "))</f>
        <v xml:space="preserve"> </v>
      </c>
      <c r="AP79" s="177" t="str">
        <f>IF(ISBLANK(Fran!FR25)," ",IF(Fran!FR25&gt;=50,IF(Fran!FR25&lt;75,Fran!FR25," ")," "))</f>
        <v xml:space="preserve"> </v>
      </c>
      <c r="AQ79" s="177" t="str">
        <f>IF(ISBLANK(Fran!FV25)," ",IF(Fran!FV25&gt;=50,IF(Fran!FV25&lt;75,Fran!FV25," ")," "))</f>
        <v xml:space="preserve"> </v>
      </c>
      <c r="AR79" s="177" t="str">
        <f>IF(ISBLANK(Fran!FZ25)," ",IF(Fran!FZ25&gt;=50,IF(Fran!FZ25&lt;75,Fran!FZ25," ")," "))</f>
        <v xml:space="preserve"> </v>
      </c>
      <c r="AS79" s="177" t="str">
        <f>IF(ISBLANK(Fran!GG25)," ",IF(Fran!GG25&gt;=50,IF(Fran!GG25&lt;75,Fran!GG25," ")," "))</f>
        <v xml:space="preserve"> </v>
      </c>
      <c r="AT79" s="177" t="str">
        <f>IF(ISBLANK(Fran!GK25)," ",IF(Fran!GK25&gt;=50,IF(Fran!GK25&lt;75,Fran!GK25," ")," "))</f>
        <v xml:space="preserve"> </v>
      </c>
      <c r="AU79" s="177" t="str">
        <f>IF(ISBLANK(Fran!GO25)," ",IF(Fran!GO25&gt;=50,IF(Fran!GO25&lt;75,Fran!GO25," ")," "))</f>
        <v xml:space="preserve"> </v>
      </c>
      <c r="AV79" s="177" t="str">
        <f>IF(ISBLANK(Fran!GS25)," ",IF(Fran!GS25&gt;=50,IF(Fran!GS25&lt;75,Fran!GS25," ")," "))</f>
        <v xml:space="preserve"> </v>
      </c>
      <c r="AW79" s="177" t="str">
        <f>IF(ISBLANK(Fran!GW25)," ",IF(Fran!GW25&gt;=50,IF(Fran!GW25&lt;75,Fran!GW25," ")," "))</f>
        <v xml:space="preserve"> </v>
      </c>
      <c r="AX79" s="177" t="str">
        <f>IF(ISBLANK(Fran!HD25)," ",IF(Fran!HD25&gt;=50,IF(Fran!HD25&lt;75,Fran!HD25," ")," "))</f>
        <v xml:space="preserve"> </v>
      </c>
      <c r="AY79" s="177" t="str">
        <f>IF(ISBLANK(Fran!HH25)," ",IF(Fran!HH25&gt;=50,IF(Fran!HH25&lt;75,Fran!HH25," ")," "))</f>
        <v xml:space="preserve"> </v>
      </c>
      <c r="AZ79" s="177" t="str">
        <f>IF(ISBLANK(Fran!HL25)," ",IF(Fran!HL25&gt;=50,IF(Fran!HL25&lt;75,Fran!HL25," ")," "))</f>
        <v xml:space="preserve"> </v>
      </c>
      <c r="BA79" s="177" t="str">
        <f>IF(ISBLANK(Fran!HP25)," ",IF(Fran!HP25&gt;=50,IF(Fran!HP25&lt;75,Fran!HP25," ")," "))</f>
        <v xml:space="preserve"> </v>
      </c>
      <c r="BB79" s="177" t="str">
        <f>IF(ISBLANK(Fran!HT25)," ",IF(Fran!HT25&gt;=50,IF(Fran!HT25&lt;75,Fran!HT25," ")," "))</f>
        <v xml:space="preserve"> </v>
      </c>
      <c r="BC79" s="177" t="str">
        <f>IF(ISBLANK(Fran!IA25)," ",IF(Fran!IA25&gt;=50,IF(Fran!IA25&lt;75,Fran!IA25," ")," "))</f>
        <v xml:space="preserve"> </v>
      </c>
      <c r="BD79" s="177" t="str">
        <f>IF(ISBLANK(Fran!IE25)," ",IF(Fran!IE25&gt;=50,IF(Fran!IE25&lt;75,Fran!IE25," ")," "))</f>
        <v xml:space="preserve"> </v>
      </c>
      <c r="BE79" s="177" t="str">
        <f>IF(ISBLANK(Fran!II25)," ",IF(Fran!II25&gt;=50,IF(Fran!II25&lt;75,Fran!II25," ")," "))</f>
        <v xml:space="preserve"> </v>
      </c>
      <c r="BF79" s="177" t="str">
        <f>IF(ISBLANK(Fran!IM25)," ",IF(Fran!IM25&gt;=50,IF(Fran!IM25&lt;75,Fran!IM25," ")," "))</f>
        <v xml:space="preserve"> </v>
      </c>
      <c r="BG79" s="177" t="str">
        <f>IF(ISBLANK(Fran!IQ25)," ",IF(Fran!IQ25&gt;=50,IF(Fran!IQ25&lt;75,Fran!IQ25," ")," "))</f>
        <v xml:space="preserve"> </v>
      </c>
      <c r="BH79" s="177" t="str">
        <f>IF(ISBLANK(Fran!IX25)," ",IF(Fran!IX25&gt;=50,IF(Fran!IX25&lt;75,Fran!IX25," ")," "))</f>
        <v xml:space="preserve"> </v>
      </c>
      <c r="BI79" s="270"/>
      <c r="BJ79" s="271"/>
      <c r="BK79" s="177" t="str">
        <f>IF(ISBLANK(Fran!JB25)," ",IF(Fran!JB25&gt;=50,IF(Fran!JB25&lt;75,Fran!JB25," ")," "))</f>
        <v xml:space="preserve"> </v>
      </c>
      <c r="BL79" s="177" t="str">
        <f>IF(ISBLANK(Fran!JF25)," ",IF(Fran!JF25&gt;=50,IF(Fran!JF25&lt;75,Fran!JF25," ")," "))</f>
        <v xml:space="preserve"> </v>
      </c>
      <c r="BM79" s="177" t="str">
        <f>IF(ISBLANK(Fran!JJ25)," ",IF(Fran!JJ25&gt;=50,IF(Fran!JJ25&lt;75,Fran!JJ25," ")," "))</f>
        <v xml:space="preserve"> </v>
      </c>
      <c r="BN79" s="177" t="str">
        <f>IF(ISBLANK(Fran!JN25)," ",IF(Fran!JN25&gt;=50,IF(Fran!JN25&lt;75,Fran!JN25," ")," "))</f>
        <v xml:space="preserve"> </v>
      </c>
      <c r="BO79" s="177" t="str">
        <f>IF(ISBLANK(Fran!JU25)," ",IF(Fran!JU25&gt;=50,IF(Fran!JU25&lt;75,Fran!JU25," ")," "))</f>
        <v xml:space="preserve"> </v>
      </c>
      <c r="BP79" s="177" t="str">
        <f>IF(ISBLANK(Fran!JY25)," ",IF(Fran!JY25&gt;=50,IF(Fran!JY25&lt;75,Fran!JY25," ")," "))</f>
        <v xml:space="preserve"> </v>
      </c>
      <c r="BQ79" s="177" t="str">
        <f>IF(ISBLANK(Fran!KC25)," ",IF(Fran!KC25&gt;=50,IF(Fran!KC25&lt;75,Fran!KC25," ")," "))</f>
        <v xml:space="preserve"> </v>
      </c>
      <c r="BR79" s="177" t="str">
        <f>IF(ISBLANK(Fran!KG25)," ",IF(Fran!KG25&gt;=50,IF(Fran!KG25&lt;75,Fran!KG25," ")," "))</f>
        <v xml:space="preserve"> </v>
      </c>
      <c r="BS79" s="177" t="str">
        <f>IF(ISBLANK(Fran!KK25)," ",IF(Fran!KK25&gt;=50,IF(Fran!KK25&lt;75,Fran!KK25," ")," "))</f>
        <v xml:space="preserve"> </v>
      </c>
      <c r="BT79" s="177" t="str">
        <f>IF(ISBLANK(Fran!KR25)," ",IF(Fran!KR25&gt;=50,IF(Fran!KR25&lt;75,Fran!KR25," ")," "))</f>
        <v xml:space="preserve"> </v>
      </c>
      <c r="BU79" s="177" t="str">
        <f>IF(ISBLANK(Fran!KV25)," ",IF(Fran!KV25&gt;=50,IF(Fran!KV25&lt;75,Fran!KV25," ")," "))</f>
        <v xml:space="preserve"> </v>
      </c>
      <c r="BV79" s="177" t="str">
        <f>IF(ISBLANK(Fran!KZ25)," ",IF(Fran!KZ25&gt;=50,IF(Fran!KZ25&lt;75,Fran!KZ25," ")," "))</f>
        <v xml:space="preserve"> </v>
      </c>
      <c r="BW79" s="177" t="str">
        <f>IF(ISBLANK(Fran!LD25)," ",IF(Fran!LD25&gt;=50,IF(Fran!LD25&lt;75,Fran!LD25," ")," "))</f>
        <v xml:space="preserve"> </v>
      </c>
      <c r="BX79" s="177" t="str">
        <f>IF(ISBLANK(Fran!LH25)," ",IF(Fran!LH25&gt;=50,IF(Fran!LH25&lt;75,Fran!LH25," ")," "))</f>
        <v xml:space="preserve"> </v>
      </c>
      <c r="BY79" s="177" t="str">
        <f>IF(ISBLANK(Fran!LO25)," ",IF(Fran!LO25&gt;=50,IF(Fran!LO25&lt;75,Fran!LO25," ")," "))</f>
        <v xml:space="preserve"> </v>
      </c>
    </row>
    <row r="80" spans="1:77" ht="20.100000000000001" hidden="1" customHeight="1" thickBot="1">
      <c r="A80" s="272"/>
      <c r="B80" s="273"/>
      <c r="C80" s="179" t="str">
        <f>IF(ISBLANK(Fran!E25)," ",IF(Fran!E25&lt;50,Fran!E25," "))</f>
        <v xml:space="preserve"> </v>
      </c>
      <c r="D80" s="179" t="str">
        <f>IF(ISBLANK(Fran!I25)," ",IF(Fran!I25&lt;50,Fran!I25," "))</f>
        <v xml:space="preserve"> </v>
      </c>
      <c r="E80" s="179" t="str">
        <f>IF(ISBLANK(Fran!M25)," ",IF(Fran!M25&lt;50,Fran!M25," "))</f>
        <v xml:space="preserve"> </v>
      </c>
      <c r="F80" s="179" t="str">
        <f>IF(ISBLANK(Fran!Q25)," ",IF(Fran!Q25&lt;50,Fran!Q25," "))</f>
        <v xml:space="preserve"> </v>
      </c>
      <c r="G80" s="179" t="str">
        <f>IF(ISBLANK(Fran!U25)," ",IF(Fran!U25&lt;50,Fran!U25," "))</f>
        <v xml:space="preserve"> </v>
      </c>
      <c r="H80" s="179" t="str">
        <f>IF(ISBLANK(Fran!AB25)," ",IF(Fran!AB25&lt;50,Fran!AB25," "))</f>
        <v xml:space="preserve"> </v>
      </c>
      <c r="I80" s="179" t="str">
        <f>IF(ISBLANK(Fran!AF25)," ",IF(Fran!AF25&lt;50,Fran!AF25," "))</f>
        <v xml:space="preserve"> </v>
      </c>
      <c r="J80" s="179" t="str">
        <f>IF(ISBLANK(Fran!AJ25)," ",IF(Fran!AJ25&lt;50,Fran!AJ25," "))</f>
        <v xml:space="preserve"> </v>
      </c>
      <c r="K80" s="179" t="str">
        <f>IF(ISBLANK(Fran!AN25)," ",IF(Fran!AN25&lt;50,Fran!AN25," "))</f>
        <v xml:space="preserve"> </v>
      </c>
      <c r="L80" s="179" t="str">
        <f>IF(ISBLANK(Fran!AR25)," ",IF(Fran!AR25&lt;50,Fran!AR25," "))</f>
        <v xml:space="preserve"> </v>
      </c>
      <c r="M80" s="179" t="str">
        <f>IF(ISBLANK(Fran!AY25)," ",IF(Fran!AY25&lt;50,Fran!AY25," "))</f>
        <v xml:space="preserve"> </v>
      </c>
      <c r="N80" s="179" t="str">
        <f>IF(ISBLANK(Fran!BC25)," ",IF(Fran!BC25&lt;50,Fran!BC25," "))</f>
        <v xml:space="preserve"> </v>
      </c>
      <c r="O80" s="179" t="str">
        <f>IF(ISBLANK(Fran!BG25)," ",IF(Fran!BG25&lt;50,Fran!BG25," "))</f>
        <v xml:space="preserve"> </v>
      </c>
      <c r="P80" s="179" t="str">
        <f>IF(ISBLANK(Fran!BK25)," ",IF(Fran!BK25&lt;50,Fran!BK25," "))</f>
        <v xml:space="preserve"> </v>
      </c>
      <c r="Q80" s="179" t="str">
        <f>IF(ISBLANK(Fran!BO25)," ",IF(Fran!BO25&lt;50,Fran!BO25," "))</f>
        <v xml:space="preserve"> </v>
      </c>
      <c r="R80" s="179" t="str">
        <f>IF(ISBLANK(Fran!BV25)," ",IF(Fran!BV25&lt;50,Fran!BV25," "))</f>
        <v xml:space="preserve"> </v>
      </c>
      <c r="S80" s="179" t="str">
        <f>IF(ISBLANK(Fran!BZ25)," ",IF(Fran!BZ25&lt;50,Fran!BZ25," "))</f>
        <v xml:space="preserve"> </v>
      </c>
      <c r="T80" s="179" t="str">
        <f>IF(ISBLANK(Fran!CD25)," ",IF(Fran!CD25&lt;50,Fran!CD25," "))</f>
        <v xml:space="preserve"> </v>
      </c>
      <c r="U80" s="179" t="str">
        <f>IF(ISBLANK(Fran!CH25)," ",IF(Fran!CH25&lt;50,Fran!CH25," "))</f>
        <v xml:space="preserve"> </v>
      </c>
      <c r="V80" s="179" t="str">
        <f>IF(ISBLANK(Fran!CL25)," ",IF(Fran!CL25&lt;50,Fran!CL25," "))</f>
        <v xml:space="preserve"> </v>
      </c>
      <c r="W80" s="179" t="str">
        <f>IF(ISBLANK(Fran!CS25)," ",IF(Fran!CS25&lt;50,Fran!CS25," "))</f>
        <v xml:space="preserve"> </v>
      </c>
      <c r="X80" s="179" t="str">
        <f>IF(ISBLANK(Fran!CW25)," ",IF(Fran!CW25&lt;50,Fran!CW25," "))</f>
        <v xml:space="preserve"> </v>
      </c>
      <c r="Y80" s="179" t="str">
        <f>IF(ISBLANK(Fran!DA25)," ",IF(Fran!DA25&lt;50,Fran!DA25," "))</f>
        <v xml:space="preserve"> </v>
      </c>
      <c r="Z80" s="179" t="str">
        <f>IF(ISBLANK(Fran!DE25)," ",IF(Fran!DE25&lt;50,Fran!DE25," "))</f>
        <v xml:space="preserve"> </v>
      </c>
      <c r="AA80" s="179" t="str">
        <f>IF(ISBLANK(Fran!DI25)," ",IF(Fran!DI25&lt;50,Fran!DI25," "))</f>
        <v xml:space="preserve"> </v>
      </c>
      <c r="AB80" s="179" t="str">
        <f>IF(ISBLANK(Fran!DP25)," ",IF(Fran!DP25&lt;50,Fran!DP25," "))</f>
        <v xml:space="preserve"> </v>
      </c>
      <c r="AC80" s="179" t="str">
        <f>IF(ISBLANK(Fran!DT25)," ",IF(Fran!DT25&lt;50,Fran!DT25," "))</f>
        <v xml:space="preserve"> </v>
      </c>
      <c r="AD80" s="179" t="str">
        <f>IF(ISBLANK(Fran!DX25)," ",IF(Fran!DX25&lt;50,Fran!DX25," "))</f>
        <v xml:space="preserve"> </v>
      </c>
      <c r="AE80" s="272"/>
      <c r="AF80" s="273"/>
      <c r="AG80" s="179" t="str">
        <f>IF(ISBLANK(Fran!EB25)," ",IF(Fran!EB25&lt;50,Fran!EB25," "))</f>
        <v xml:space="preserve"> </v>
      </c>
      <c r="AH80" s="179" t="str">
        <f>IF(ISBLANK(Fran!EF25)," ",IF(Fran!EF25&lt;50,Fran!EF25," "))</f>
        <v xml:space="preserve"> </v>
      </c>
      <c r="AI80" s="179" t="str">
        <f>IF(ISBLANK(Fran!EM25)," ",IF(Fran!EM25&lt;50,Fran!EM25," "))</f>
        <v xml:space="preserve"> </v>
      </c>
      <c r="AJ80" s="179" t="str">
        <f>IF(ISBLANK(Fran!EQ25)," ",IF(Fran!EQ25&lt;50,Fran!EQ25," "))</f>
        <v xml:space="preserve"> </v>
      </c>
      <c r="AK80" s="179" t="str">
        <f>IF(ISBLANK(Fran!EU25)," ",IF(Fran!EU25&lt;50,Fran!EU25," "))</f>
        <v xml:space="preserve"> </v>
      </c>
      <c r="AL80" s="179" t="str">
        <f>IF(ISBLANK(Fran!EY25)," ",IF(Fran!EY25&lt;50,Fran!EY25," "))</f>
        <v xml:space="preserve"> </v>
      </c>
      <c r="AM80" s="179" t="str">
        <f>IF(ISBLANK(Fran!FC25)," ",IF(Fran!FC25&lt;50,Fran!FC25," "))</f>
        <v xml:space="preserve"> </v>
      </c>
      <c r="AN80" s="179" t="str">
        <f>IF(ISBLANK(Fran!FJ25)," ",IF(Fran!FJ25&lt;50,Fran!FJ25," "))</f>
        <v xml:space="preserve"> </v>
      </c>
      <c r="AO80" s="179" t="str">
        <f>IF(ISBLANK(Fran!FN25)," ",IF(Fran!FN25&lt;50,Fran!FN25," "))</f>
        <v xml:space="preserve"> </v>
      </c>
      <c r="AP80" s="179" t="str">
        <f>IF(ISBLANK(Fran!FR25)," ",IF(Fran!FR25&lt;50,Fran!FR25," "))</f>
        <v xml:space="preserve"> </v>
      </c>
      <c r="AQ80" s="179" t="str">
        <f>IF(ISBLANK(Fran!FV25)," ",IF(Fran!FV25&lt;50,Fran!FV25," "))</f>
        <v xml:space="preserve"> </v>
      </c>
      <c r="AR80" s="179" t="str">
        <f>IF(ISBLANK(Fran!FZ25)," ",IF(Fran!FZ25&lt;50,Fran!FZ25," "))</f>
        <v xml:space="preserve"> </v>
      </c>
      <c r="AS80" s="179" t="str">
        <f>IF(ISBLANK(Fran!GG25)," ",IF(Fran!GG25&lt;50,Fran!GG25," "))</f>
        <v xml:space="preserve"> </v>
      </c>
      <c r="AT80" s="179" t="str">
        <f>IF(ISBLANK(Fran!GK25)," ",IF(Fran!GK25&lt;50,Fran!GK25," "))</f>
        <v xml:space="preserve"> </v>
      </c>
      <c r="AU80" s="179" t="str">
        <f>IF(ISBLANK(Fran!GO25)," ",IF(Fran!GO25&lt;50,Fran!GO25," "))</f>
        <v xml:space="preserve"> </v>
      </c>
      <c r="AV80" s="179" t="str">
        <f>IF(ISBLANK(Fran!GS25)," ",IF(Fran!GS25&lt;50,Fran!GS25," "))</f>
        <v xml:space="preserve"> </v>
      </c>
      <c r="AW80" s="179" t="str">
        <f>IF(ISBLANK(Fran!GW25)," ",IF(Fran!GW25&lt;50,Fran!GW25," "))</f>
        <v xml:space="preserve"> </v>
      </c>
      <c r="AX80" s="179" t="str">
        <f>IF(ISBLANK(Fran!HD25)," ",IF(Fran!HD25&lt;50,Fran!HD25," "))</f>
        <v xml:space="preserve"> </v>
      </c>
      <c r="AY80" s="179" t="str">
        <f>IF(ISBLANK(Fran!HH25)," ",IF(Fran!HH25&lt;50,Fran!HH25," "))</f>
        <v xml:space="preserve"> </v>
      </c>
      <c r="AZ80" s="179" t="str">
        <f>IF(ISBLANK(Fran!HL25)," ",IF(Fran!HL25&lt;50,Fran!HL25," "))</f>
        <v xml:space="preserve"> </v>
      </c>
      <c r="BA80" s="179" t="str">
        <f>IF(ISBLANK(Fran!HP25)," ",IF(Fran!HP25&lt;50,Fran!HP25," "))</f>
        <v xml:space="preserve"> </v>
      </c>
      <c r="BB80" s="179" t="str">
        <f>IF(ISBLANK(Fran!HT25)," ",IF(Fran!HT25&lt;50,Fran!HT25," "))</f>
        <v xml:space="preserve"> </v>
      </c>
      <c r="BC80" s="179" t="str">
        <f>IF(ISBLANK(Fran!IA25)," ",IF(Fran!IA25&lt;50,Fran!IA25," "))</f>
        <v xml:space="preserve"> </v>
      </c>
      <c r="BD80" s="179" t="str">
        <f>IF(ISBLANK(Fran!IE25)," ",IF(Fran!IE25&lt;50,Fran!IE25," "))</f>
        <v xml:space="preserve"> </v>
      </c>
      <c r="BE80" s="179" t="str">
        <f>IF(ISBLANK(Fran!II25)," ",IF(Fran!II25&lt;50,Fran!II25," "))</f>
        <v xml:space="preserve"> </v>
      </c>
      <c r="BF80" s="179" t="str">
        <f>IF(ISBLANK(Fran!IM25)," ",IF(Fran!IM25&lt;50,Fran!IM25," "))</f>
        <v xml:space="preserve"> </v>
      </c>
      <c r="BG80" s="179" t="str">
        <f>IF(ISBLANK(Fran!IQ25)," ",IF(Fran!IQ25&lt;50,Fran!IQ25," "))</f>
        <v xml:space="preserve"> </v>
      </c>
      <c r="BH80" s="179" t="str">
        <f>IF(ISBLANK(Fran!IX25)," ",IF(Fran!IX25&lt;50,Fran!IX25," "))</f>
        <v xml:space="preserve"> </v>
      </c>
      <c r="BI80" s="272"/>
      <c r="BJ80" s="273"/>
      <c r="BK80" s="179" t="str">
        <f>IF(ISBLANK(Fran!JB25)," ",IF(Fran!JB25&lt;50,Fran!JB25," "))</f>
        <v xml:space="preserve"> </v>
      </c>
      <c r="BL80" s="179" t="str">
        <f>IF(ISBLANK(Fran!JF25)," ",IF(Fran!JF25&lt;50,Fran!JF25," "))</f>
        <v xml:space="preserve"> </v>
      </c>
      <c r="BM80" s="179" t="str">
        <f>IF(ISBLANK(Fran!JJ25)," ",IF(Fran!JJ25&lt;50,Fran!JJ25," "))</f>
        <v xml:space="preserve"> </v>
      </c>
      <c r="BN80" s="179" t="str">
        <f>IF(ISBLANK(Fran!JN25)," ",IF(Fran!JN25&lt;50,Fran!JN25," "))</f>
        <v xml:space="preserve"> </v>
      </c>
      <c r="BO80" s="179" t="str">
        <f>IF(ISBLANK(Fran!JU25)," ",IF(Fran!JU25&lt;50,Fran!JU25," "))</f>
        <v xml:space="preserve"> </v>
      </c>
      <c r="BP80" s="179" t="str">
        <f>IF(ISBLANK(Fran!JY25)," ",IF(Fran!JY25&lt;50,Fran!JY25," "))</f>
        <v xml:space="preserve"> </v>
      </c>
      <c r="BQ80" s="179" t="str">
        <f>IF(ISBLANK(Fran!KC25)," ",IF(Fran!KC25&lt;50,Fran!KC25," "))</f>
        <v xml:space="preserve"> </v>
      </c>
      <c r="BR80" s="179" t="str">
        <f>IF(ISBLANK(Fran!KG25)," ",IF(Fran!KG25&lt;50,Fran!KG25," "))</f>
        <v xml:space="preserve"> </v>
      </c>
      <c r="BS80" s="179" t="str">
        <f>IF(ISBLANK(Fran!KK25)," ",IF(Fran!KK25&lt;50,Fran!KK25," "))</f>
        <v xml:space="preserve"> </v>
      </c>
      <c r="BT80" s="179" t="str">
        <f>IF(ISBLANK(Fran!KR25)," ",IF(Fran!KR25&lt;50,Fran!KR25," "))</f>
        <v xml:space="preserve"> </v>
      </c>
      <c r="BU80" s="179" t="str">
        <f>IF(ISBLANK(Fran!KV25)," ",IF(Fran!KV25&lt;50,Fran!KV25," "))</f>
        <v xml:space="preserve"> </v>
      </c>
      <c r="BV80" s="179" t="str">
        <f>IF(ISBLANK(Fran!KZ25)," ",IF(Fran!KZ25&lt;50,Fran!KZ25," "))</f>
        <v xml:space="preserve"> </v>
      </c>
      <c r="BW80" s="179" t="str">
        <f>IF(ISBLANK(Fran!LD25)," ",IF(Fran!LD25&lt;50,Fran!LD25," "))</f>
        <v xml:space="preserve"> </v>
      </c>
      <c r="BX80" s="179" t="str">
        <f>IF(ISBLANK(Fran!LH25)," ",IF(Fran!LH25&lt;50,Fran!LH25," "))</f>
        <v xml:space="preserve"> </v>
      </c>
      <c r="BY80" s="179" t="str">
        <f>IF(ISBLANK(Fran!LO25)," ",IF(Fran!LO25&lt;50,Fran!LO25," "))</f>
        <v xml:space="preserve"> </v>
      </c>
    </row>
    <row r="81" spans="1:77" ht="20.100000000000001" hidden="1" customHeight="1">
      <c r="A81" s="268" t="str">
        <f>LEFT(Fran!$A24,1)&amp;LEFT(Fran!$B24,1)</f>
        <v/>
      </c>
      <c r="B81" s="269"/>
      <c r="C81" s="175" t="str">
        <f>IF(ISBLANK(Fran!E24)," ",IF(Fran!E24&gt;=75,Fran!E24," "))</f>
        <v/>
      </c>
      <c r="D81" s="175" t="str">
        <f>IF(ISBLANK(Fran!I24)," ",IF(Fran!I24&gt;=75,Fran!I24," "))</f>
        <v/>
      </c>
      <c r="E81" s="175" t="str">
        <f>IF(ISBLANK(Fran!M24)," ",IF(Fran!M24&gt;=75,Fran!M24," "))</f>
        <v/>
      </c>
      <c r="F81" s="175" t="str">
        <f>IF(ISBLANK(Fran!Q24)," ",IF(Fran!Q24&gt;=75,Fran!Q24," "))</f>
        <v/>
      </c>
      <c r="G81" s="175" t="str">
        <f>IF(ISBLANK(Fran!U24)," ",IF(Fran!U24&gt;=75,Fran!U24," "))</f>
        <v/>
      </c>
      <c r="H81" s="175" t="str">
        <f>IF(ISBLANK(Fran!AB24)," ",IF(Fran!AB24&gt;=75,Fran!AB24," "))</f>
        <v/>
      </c>
      <c r="I81" s="175" t="str">
        <f>IF(ISBLANK(Fran!AF24)," ",IF(Fran!AF24&gt;=75,Fran!AF24," "))</f>
        <v/>
      </c>
      <c r="J81" s="175" t="str">
        <f>IF(ISBLANK(Fran!AJ24)," ",IF(Fran!AJ24&gt;=75,Fran!AJ24," "))</f>
        <v/>
      </c>
      <c r="K81" s="175" t="str">
        <f>IF(ISBLANK(Fran!AN24)," ",IF(Fran!AN24&gt;=75,Fran!AN24," "))</f>
        <v/>
      </c>
      <c r="L81" s="175" t="str">
        <f>IF(ISBLANK(Fran!AR24)," ",IF(Fran!AR24&gt;=75,Fran!AR24," "))</f>
        <v/>
      </c>
      <c r="M81" s="175" t="str">
        <f>IF(ISBLANK(Fran!AY24)," ",IF(Fran!AY24&gt;=75,Fran!AY24," "))</f>
        <v/>
      </c>
      <c r="N81" s="175" t="str">
        <f>IF(ISBLANK(Fran!BC24)," ",IF(Fran!BC24&gt;=75,Fran!BC24," "))</f>
        <v/>
      </c>
      <c r="O81" s="175" t="str">
        <f>IF(ISBLANK(Fran!BG24)," ",IF(Fran!BG24&gt;=75,Fran!BG24," "))</f>
        <v/>
      </c>
      <c r="P81" s="175" t="str">
        <f>IF(ISBLANK(Fran!BK24)," ",IF(Fran!BK24&gt;=75,Fran!BK24," "))</f>
        <v/>
      </c>
      <c r="Q81" s="175" t="str">
        <f>IF(ISBLANK(Fran!BO24)," ",IF(Fran!BO24&gt;=75,Fran!BO24," "))</f>
        <v/>
      </c>
      <c r="R81" s="175" t="str">
        <f>IF(ISBLANK(Fran!BV24)," ",IF(Fran!BV24&gt;=75,Fran!BV24," "))</f>
        <v/>
      </c>
      <c r="S81" s="175" t="str">
        <f>IF(ISBLANK(Fran!BZ24)," ",IF(Fran!BZ24&gt;=75,Fran!BZ24," "))</f>
        <v/>
      </c>
      <c r="T81" s="175" t="str">
        <f>IF(ISBLANK(Fran!CD24)," ",IF(Fran!CD24&gt;=75,Fran!CD24," "))</f>
        <v/>
      </c>
      <c r="U81" s="175" t="str">
        <f>IF(ISBLANK(Fran!CH24)," ",IF(Fran!CH24&gt;=75,Fran!CH24," "))</f>
        <v/>
      </c>
      <c r="V81" s="175" t="str">
        <f>IF(ISBLANK(Fran!CL24)," ",IF(Fran!CL24&gt;=75,Fran!CL24," "))</f>
        <v/>
      </c>
      <c r="W81" s="175" t="str">
        <f>IF(ISBLANK(Fran!CS24)," ",IF(Fran!CS24&gt;=75,Fran!CS24," "))</f>
        <v/>
      </c>
      <c r="X81" s="175" t="str">
        <f>IF(ISBLANK(Fran!CW24)," ",IF(Fran!CW24&gt;=75,Fran!CW24," "))</f>
        <v/>
      </c>
      <c r="Y81" s="175" t="str">
        <f>IF(ISBLANK(Fran!DA24)," ",IF(Fran!DA24&gt;=75,Fran!DA24," "))</f>
        <v/>
      </c>
      <c r="Z81" s="175" t="str">
        <f>IF(ISBLANK(Fran!DE24)," ",IF(Fran!DE24&gt;=75,Fran!DE24," "))</f>
        <v/>
      </c>
      <c r="AA81" s="175" t="str">
        <f>IF(ISBLANK(Fran!DI24)," ",IF(Fran!DI24&gt;=75,Fran!DI24," "))</f>
        <v/>
      </c>
      <c r="AB81" s="175" t="str">
        <f>IF(ISBLANK(Fran!DP24)," ",IF(Fran!DP24&gt;=75,Fran!DP24," "))</f>
        <v/>
      </c>
      <c r="AC81" s="175" t="str">
        <f>IF(ISBLANK(Fran!DT24)," ",IF(Fran!DT24&gt;=75,Fran!DT24," "))</f>
        <v/>
      </c>
      <c r="AD81" s="175" t="str">
        <f>IF(ISBLANK(Fran!DX24)," ",IF(Fran!DX24&gt;=75,Fran!DX24," "))</f>
        <v/>
      </c>
      <c r="AE81" s="268" t="str">
        <f>LEFT(Fran!$A24,1)&amp;LEFT(Fran!$B24,1)</f>
        <v/>
      </c>
      <c r="AF81" s="269"/>
      <c r="AG81" s="175" t="str">
        <f>IF(ISBLANK(Fran!EB24)," ",IF(Fran!EB24&gt;=75,Fran!EB24," "))</f>
        <v/>
      </c>
      <c r="AH81" s="175" t="str">
        <f>IF(ISBLANK(Fran!EF24)," ",IF(Fran!EF24&gt;=75,Fran!EF24," "))</f>
        <v/>
      </c>
      <c r="AI81" s="175" t="str">
        <f>IF(ISBLANK(Fran!EM24)," ",IF(Fran!EM24&gt;=75,Fran!EM24," "))</f>
        <v/>
      </c>
      <c r="AJ81" s="175" t="str">
        <f>IF(ISBLANK(Fran!EQ24)," ",IF(Fran!EQ24&gt;=75,Fran!EQ24," "))</f>
        <v/>
      </c>
      <c r="AK81" s="175" t="str">
        <f>IF(ISBLANK(Fran!EU24)," ",IF(Fran!EU24&gt;=75,Fran!EU24," "))</f>
        <v/>
      </c>
      <c r="AL81" s="175" t="str">
        <f>IF(ISBLANK(Fran!EY24)," ",IF(Fran!EY24&gt;=75,Fran!EY24," "))</f>
        <v/>
      </c>
      <c r="AM81" s="175" t="str">
        <f>IF(ISBLANK(Fran!FC24)," ",IF(Fran!FC24&gt;=75,Fran!FC24," "))</f>
        <v/>
      </c>
      <c r="AN81" s="175" t="str">
        <f>IF(ISBLANK(Fran!FJ24)," ",IF(Fran!FJ24&gt;=75,Fran!FJ24," "))</f>
        <v/>
      </c>
      <c r="AO81" s="175" t="str">
        <f>IF(ISBLANK(Fran!FN24)," ",IF(Fran!FN24&gt;=75,Fran!FN24," "))</f>
        <v/>
      </c>
      <c r="AP81" s="175" t="str">
        <f>IF(ISBLANK(Fran!FR24)," ",IF(Fran!FR24&gt;=75,Fran!FR24," "))</f>
        <v/>
      </c>
      <c r="AQ81" s="175" t="str">
        <f>IF(ISBLANK(Fran!FV24)," ",IF(Fran!FV24&gt;=75,Fran!FV24," "))</f>
        <v/>
      </c>
      <c r="AR81" s="175" t="str">
        <f>IF(ISBLANK(Fran!FZ24)," ",IF(Fran!FZ24&gt;=75,Fran!FZ24," "))</f>
        <v/>
      </c>
      <c r="AS81" s="175" t="str">
        <f>IF(ISBLANK(Fran!GG24)," ",IF(Fran!GG24&gt;=75,Fran!GG24," "))</f>
        <v/>
      </c>
      <c r="AT81" s="175" t="str">
        <f>IF(ISBLANK(Fran!GK24)," ",IF(Fran!GK24&gt;=75,Fran!GK24," "))</f>
        <v/>
      </c>
      <c r="AU81" s="175" t="str">
        <f>IF(ISBLANK(Fran!GO24)," ",IF(Fran!GO24&gt;=75,Fran!GO24," "))</f>
        <v/>
      </c>
      <c r="AV81" s="175" t="str">
        <f>IF(ISBLANK(Fran!GS24)," ",IF(Fran!GS24&gt;=75,Fran!GS24," "))</f>
        <v/>
      </c>
      <c r="AW81" s="175" t="str">
        <f>IF(ISBLANK(Fran!GW24)," ",IF(Fran!GW24&gt;=75,Fran!GW24," "))</f>
        <v/>
      </c>
      <c r="AX81" s="175" t="str">
        <f>IF(ISBLANK(Fran!HD24)," ",IF(Fran!HD24&gt;=75,Fran!HD24," "))</f>
        <v/>
      </c>
      <c r="AY81" s="175" t="str">
        <f>IF(ISBLANK(Fran!HH24)," ",IF(Fran!HH24&gt;=75,Fran!HH24," "))</f>
        <v/>
      </c>
      <c r="AZ81" s="175" t="str">
        <f>IF(ISBLANK(Fran!HL24)," ",IF(Fran!HL24&gt;=75,Fran!HL24," "))</f>
        <v/>
      </c>
      <c r="BA81" s="175" t="str">
        <f>IF(ISBLANK(Fran!HP24)," ",IF(Fran!HP24&gt;=75,Fran!HP24," "))</f>
        <v/>
      </c>
      <c r="BB81" s="175" t="str">
        <f>IF(ISBLANK(Fran!HT24)," ",IF(Fran!HT24&gt;=75,Fran!HT24," "))</f>
        <v/>
      </c>
      <c r="BC81" s="175" t="str">
        <f>IF(ISBLANK(Fran!IA24)," ",IF(Fran!IA24&gt;=75,Fran!IA24," "))</f>
        <v/>
      </c>
      <c r="BD81" s="175" t="str">
        <f>IF(ISBLANK(Fran!IE24)," ",IF(Fran!IE24&gt;=75,Fran!IE24," "))</f>
        <v/>
      </c>
      <c r="BE81" s="175" t="str">
        <f>IF(ISBLANK(Fran!II24)," ",IF(Fran!II24&gt;=75,Fran!II24," "))</f>
        <v/>
      </c>
      <c r="BF81" s="175" t="str">
        <f>IF(ISBLANK(Fran!IM24)," ",IF(Fran!IM24&gt;=75,Fran!IM24," "))</f>
        <v/>
      </c>
      <c r="BG81" s="175" t="str">
        <f>IF(ISBLANK(Fran!IQ24)," ",IF(Fran!IQ24&gt;=75,Fran!IQ24," "))</f>
        <v/>
      </c>
      <c r="BH81" s="175" t="str">
        <f>IF(ISBLANK(Fran!IX24)," ",IF(Fran!IX24&gt;=75,Fran!IX24," "))</f>
        <v/>
      </c>
      <c r="BI81" s="268" t="str">
        <f>LEFT(Fran!$A24,1)&amp;LEFT(Fran!$B24,1)</f>
        <v/>
      </c>
      <c r="BJ81" s="269"/>
      <c r="BK81" s="175" t="str">
        <f>IF(ISBLANK(Fran!JB24)," ",IF(Fran!JB24&gt;=75,Fran!JB24," "))</f>
        <v/>
      </c>
      <c r="BL81" s="175" t="str">
        <f>IF(ISBLANK(Fran!JF24)," ",IF(Fran!JF24&gt;=75,Fran!JF24," "))</f>
        <v/>
      </c>
      <c r="BM81" s="175" t="str">
        <f>IF(ISBLANK(Fran!JJ24)," ",IF(Fran!JJ24&gt;=75,Fran!JJ24," "))</f>
        <v/>
      </c>
      <c r="BN81" s="175" t="str">
        <f>IF(ISBLANK(Fran!JN24)," ",IF(Fran!JN24&gt;=75,Fran!JN24," "))</f>
        <v/>
      </c>
      <c r="BO81" s="175" t="str">
        <f>IF(ISBLANK(Fran!JU24)," ",IF(Fran!JU24&gt;=75,Fran!JU24," "))</f>
        <v/>
      </c>
      <c r="BP81" s="175" t="str">
        <f>IF(ISBLANK(Fran!JY24)," ",IF(Fran!JY24&gt;=75,Fran!JY24," "))</f>
        <v/>
      </c>
      <c r="BQ81" s="175" t="str">
        <f>IF(ISBLANK(Fran!KC24)," ",IF(Fran!KC24&gt;=75,Fran!KC24," "))</f>
        <v/>
      </c>
      <c r="BR81" s="175" t="str">
        <f>IF(ISBLANK(Fran!KG24)," ",IF(Fran!KG24&gt;=75,Fran!KG24," "))</f>
        <v/>
      </c>
      <c r="BS81" s="175" t="str">
        <f>IF(ISBLANK(Fran!KK24)," ",IF(Fran!KK24&gt;=75,Fran!KK24," "))</f>
        <v/>
      </c>
      <c r="BT81" s="175" t="str">
        <f>IF(ISBLANK(Fran!KR24)," ",IF(Fran!KR24&gt;=75,Fran!KR24," "))</f>
        <v/>
      </c>
      <c r="BU81" s="175" t="str">
        <f>IF(ISBLANK(Fran!KV24)," ",IF(Fran!KV24&gt;=75,Fran!KV24," "))</f>
        <v/>
      </c>
      <c r="BV81" s="175" t="str">
        <f>IF(ISBLANK(Fran!KZ24)," ",IF(Fran!KZ24&gt;=75,Fran!KZ24," "))</f>
        <v/>
      </c>
      <c r="BW81" s="175" t="str">
        <f>IF(ISBLANK(Fran!LD24)," ",IF(Fran!LD24&gt;=75,Fran!LD24," "))</f>
        <v/>
      </c>
      <c r="BX81" s="175" t="str">
        <f>IF(ISBLANK(Fran!LH24)," ",IF(Fran!LH24&gt;=75,Fran!LH24," "))</f>
        <v/>
      </c>
      <c r="BY81" s="175" t="str">
        <f>IF(ISBLANK(Fran!LO24)," ",IF(Fran!LO24&gt;=75,Fran!LO24," "))</f>
        <v/>
      </c>
    </row>
    <row r="82" spans="1:77" ht="20.100000000000001" hidden="1" customHeight="1">
      <c r="A82" s="270"/>
      <c r="B82" s="271"/>
      <c r="C82" s="177" t="str">
        <f>IF(ISBLANK(Fran!E24)," ",IF(Fran!E24&gt;=50,IF(Fran!E24&lt;75,Fran!E24," ")," "))</f>
        <v xml:space="preserve"> </v>
      </c>
      <c r="D82" s="177" t="str">
        <f>IF(ISBLANK(Fran!I24)," ",IF(Fran!I24&gt;=50,IF(Fran!I24&lt;75,Fran!I24," ")," "))</f>
        <v xml:space="preserve"> </v>
      </c>
      <c r="E82" s="177" t="str">
        <f>IF(ISBLANK(Fran!M24)," ",IF(Fran!M24&gt;=50,IF(Fran!M24&lt;75,Fran!M24," ")," "))</f>
        <v xml:space="preserve"> </v>
      </c>
      <c r="F82" s="177" t="str">
        <f>IF(ISBLANK(Fran!Q24)," ",IF(Fran!Q24&gt;=50,IF(Fran!Q24&lt;75,Fran!Q24," ")," "))</f>
        <v xml:space="preserve"> </v>
      </c>
      <c r="G82" s="177" t="str">
        <f>IF(ISBLANK(Fran!U24)," ",IF(Fran!U24&gt;=50,IF(Fran!U24&lt;75,Fran!U24," ")," "))</f>
        <v xml:space="preserve"> </v>
      </c>
      <c r="H82" s="177" t="str">
        <f>IF(ISBLANK(Fran!AB24)," ",IF(Fran!AB24&gt;=50,IF(Fran!AB24&lt;75,Fran!AB24," ")," "))</f>
        <v xml:space="preserve"> </v>
      </c>
      <c r="I82" s="177" t="str">
        <f>IF(ISBLANK(Fran!AF24)," ",IF(Fran!AF24&gt;=50,IF(Fran!AF24&lt;75,Fran!AF24," ")," "))</f>
        <v xml:space="preserve"> </v>
      </c>
      <c r="J82" s="177" t="str">
        <f>IF(ISBLANK(Fran!AJ24)," ",IF(Fran!AJ24&gt;=50,IF(Fran!AJ24&lt;75,Fran!AJ24," ")," "))</f>
        <v xml:space="preserve"> </v>
      </c>
      <c r="K82" s="177" t="str">
        <f>IF(ISBLANK(Fran!AN24)," ",IF(Fran!AN24&gt;=50,IF(Fran!AN24&lt;75,Fran!AN24," ")," "))</f>
        <v xml:space="preserve"> </v>
      </c>
      <c r="L82" s="177" t="str">
        <f>IF(ISBLANK(Fran!AR24)," ",IF(Fran!AR24&gt;=50,IF(Fran!AR24&lt;75,Fran!AR24," ")," "))</f>
        <v xml:space="preserve"> </v>
      </c>
      <c r="M82" s="177" t="str">
        <f>IF(ISBLANK(Fran!AY24)," ",IF(Fran!AY24&gt;=50,IF(Fran!AY24&lt;75,Fran!AY24," ")," "))</f>
        <v xml:space="preserve"> </v>
      </c>
      <c r="N82" s="177" t="str">
        <f>IF(ISBLANK(Fran!BC24)," ",IF(Fran!BC24&gt;=50,IF(Fran!BC24&lt;75,Fran!BC24," ")," "))</f>
        <v xml:space="preserve"> </v>
      </c>
      <c r="O82" s="177" t="str">
        <f>IF(ISBLANK(Fran!BG24)," ",IF(Fran!BG24&gt;=50,IF(Fran!BG24&lt;75,Fran!BG24," ")," "))</f>
        <v xml:space="preserve"> </v>
      </c>
      <c r="P82" s="177" t="str">
        <f>IF(ISBLANK(Fran!BK24)," ",IF(Fran!BK24&gt;=50,IF(Fran!BK24&lt;75,Fran!BK24," ")," "))</f>
        <v xml:space="preserve"> </v>
      </c>
      <c r="Q82" s="177" t="str">
        <f>IF(ISBLANK(Fran!BO24)," ",IF(Fran!BO24&gt;=50,IF(Fran!BO24&lt;75,Fran!BO24," ")," "))</f>
        <v xml:space="preserve"> </v>
      </c>
      <c r="R82" s="177" t="str">
        <f>IF(ISBLANK(Fran!BV24)," ",IF(Fran!BV24&gt;=50,IF(Fran!BV24&lt;75,Fran!BV24," ")," "))</f>
        <v xml:space="preserve"> </v>
      </c>
      <c r="S82" s="177" t="str">
        <f>IF(ISBLANK(Fran!BZ24)," ",IF(Fran!BZ24&gt;=50,IF(Fran!BZ24&lt;75,Fran!BZ24," ")," "))</f>
        <v xml:space="preserve"> </v>
      </c>
      <c r="T82" s="177" t="str">
        <f>IF(ISBLANK(Fran!CD24)," ",IF(Fran!CD24&gt;=50,IF(Fran!CD24&lt;75,Fran!CD24," ")," "))</f>
        <v xml:space="preserve"> </v>
      </c>
      <c r="U82" s="177" t="str">
        <f>IF(ISBLANK(Fran!CH24)," ",IF(Fran!CH24&gt;=50,IF(Fran!CH24&lt;75,Fran!CH24," ")," "))</f>
        <v xml:space="preserve"> </v>
      </c>
      <c r="V82" s="177" t="str">
        <f>IF(ISBLANK(Fran!CL24)," ",IF(Fran!CL24&gt;=50,IF(Fran!CL24&lt;75,Fran!CL24," ")," "))</f>
        <v xml:space="preserve"> </v>
      </c>
      <c r="W82" s="177" t="str">
        <f>IF(ISBLANK(Fran!CS24)," ",IF(Fran!CS24&gt;=50,IF(Fran!CS24&lt;75,Fran!CS24," ")," "))</f>
        <v xml:space="preserve"> </v>
      </c>
      <c r="X82" s="177" t="str">
        <f>IF(ISBLANK(Fran!CW24)," ",IF(Fran!CW24&gt;=50,IF(Fran!CW24&lt;75,Fran!CW24," ")," "))</f>
        <v xml:space="preserve"> </v>
      </c>
      <c r="Y82" s="177" t="str">
        <f>IF(ISBLANK(Fran!DA24)," ",IF(Fran!DA24&gt;=50,IF(Fran!DA24&lt;75,Fran!DA24," ")," "))</f>
        <v xml:space="preserve"> </v>
      </c>
      <c r="Z82" s="177" t="str">
        <f>IF(ISBLANK(Fran!DE24)," ",IF(Fran!DE24&gt;=50,IF(Fran!DE24&lt;75,Fran!DE24," ")," "))</f>
        <v xml:space="preserve"> </v>
      </c>
      <c r="AA82" s="177" t="str">
        <f>IF(ISBLANK(Fran!DI24)," ",IF(Fran!DI24&gt;=50,IF(Fran!DI24&lt;75,Fran!DI24," ")," "))</f>
        <v xml:space="preserve"> </v>
      </c>
      <c r="AB82" s="177" t="str">
        <f>IF(ISBLANK(Fran!DP24)," ",IF(Fran!DP24&gt;=50,IF(Fran!DP24&lt;75,Fran!DP24," ")," "))</f>
        <v xml:space="preserve"> </v>
      </c>
      <c r="AC82" s="177" t="str">
        <f>IF(ISBLANK(Fran!DT24)," ",IF(Fran!DT24&gt;=50,IF(Fran!DT24&lt;75,Fran!DT24," ")," "))</f>
        <v xml:space="preserve"> </v>
      </c>
      <c r="AD82" s="177" t="str">
        <f>IF(ISBLANK(Fran!DX24)," ",IF(Fran!DX24&gt;=50,IF(Fran!DX24&lt;75,Fran!DX24," ")," "))</f>
        <v xml:space="preserve"> </v>
      </c>
      <c r="AE82" s="270"/>
      <c r="AF82" s="271"/>
      <c r="AG82" s="177" t="str">
        <f>IF(ISBLANK(Fran!EB24)," ",IF(Fran!EB24&gt;=50,IF(Fran!EB24&lt;75,Fran!EB24," ")," "))</f>
        <v xml:space="preserve"> </v>
      </c>
      <c r="AH82" s="177" t="str">
        <f>IF(ISBLANK(Fran!EF24)," ",IF(Fran!EF24&gt;=50,IF(Fran!EF24&lt;75,Fran!EF24," ")," "))</f>
        <v xml:space="preserve"> </v>
      </c>
      <c r="AI82" s="177" t="str">
        <f>IF(ISBLANK(Fran!EM24)," ",IF(Fran!EM24&gt;=50,IF(Fran!EM24&lt;75,Fran!EM24," ")," "))</f>
        <v xml:space="preserve"> </v>
      </c>
      <c r="AJ82" s="177" t="str">
        <f>IF(ISBLANK(Fran!EQ24)," ",IF(Fran!EQ24&gt;=50,IF(Fran!EQ24&lt;75,Fran!EQ24," ")," "))</f>
        <v xml:space="preserve"> </v>
      </c>
      <c r="AK82" s="177" t="str">
        <f>IF(ISBLANK(Fran!EU24)," ",IF(Fran!EU24&gt;=50,IF(Fran!EU24&lt;75,Fran!EU24," ")," "))</f>
        <v xml:space="preserve"> </v>
      </c>
      <c r="AL82" s="177" t="str">
        <f>IF(ISBLANK(Fran!EY24)," ",IF(Fran!EY24&gt;=50,IF(Fran!EY24&lt;75,Fran!EY24," ")," "))</f>
        <v xml:space="preserve"> </v>
      </c>
      <c r="AM82" s="177" t="str">
        <f>IF(ISBLANK(Fran!FC24)," ",IF(Fran!FC24&gt;=50,IF(Fran!FC24&lt;75,Fran!FC24," ")," "))</f>
        <v xml:space="preserve"> </v>
      </c>
      <c r="AN82" s="177" t="str">
        <f>IF(ISBLANK(Fran!FJ24)," ",IF(Fran!FJ24&gt;=50,IF(Fran!FJ24&lt;75,Fran!FJ24," ")," "))</f>
        <v xml:space="preserve"> </v>
      </c>
      <c r="AO82" s="177" t="str">
        <f>IF(ISBLANK(Fran!FN24)," ",IF(Fran!FN24&gt;=50,IF(Fran!FN24&lt;75,Fran!FN24," ")," "))</f>
        <v xml:space="preserve"> </v>
      </c>
      <c r="AP82" s="177" t="str">
        <f>IF(ISBLANK(Fran!FR24)," ",IF(Fran!FR24&gt;=50,IF(Fran!FR24&lt;75,Fran!FR24," ")," "))</f>
        <v xml:space="preserve"> </v>
      </c>
      <c r="AQ82" s="177" t="str">
        <f>IF(ISBLANK(Fran!FV24)," ",IF(Fran!FV24&gt;=50,IF(Fran!FV24&lt;75,Fran!FV24," ")," "))</f>
        <v xml:space="preserve"> </v>
      </c>
      <c r="AR82" s="177" t="str">
        <f>IF(ISBLANK(Fran!FZ24)," ",IF(Fran!FZ24&gt;=50,IF(Fran!FZ24&lt;75,Fran!FZ24," ")," "))</f>
        <v xml:space="preserve"> </v>
      </c>
      <c r="AS82" s="177" t="str">
        <f>IF(ISBLANK(Fran!GG24)," ",IF(Fran!GG24&gt;=50,IF(Fran!GG24&lt;75,Fran!GG24," ")," "))</f>
        <v xml:space="preserve"> </v>
      </c>
      <c r="AT82" s="177" t="str">
        <f>IF(ISBLANK(Fran!GK24)," ",IF(Fran!GK24&gt;=50,IF(Fran!GK24&lt;75,Fran!GK24," ")," "))</f>
        <v xml:space="preserve"> </v>
      </c>
      <c r="AU82" s="177" t="str">
        <f>IF(ISBLANK(Fran!GO24)," ",IF(Fran!GO24&gt;=50,IF(Fran!GO24&lt;75,Fran!GO24," ")," "))</f>
        <v xml:space="preserve"> </v>
      </c>
      <c r="AV82" s="177" t="str">
        <f>IF(ISBLANK(Fran!GS24)," ",IF(Fran!GS24&gt;=50,IF(Fran!GS24&lt;75,Fran!GS24," ")," "))</f>
        <v xml:space="preserve"> </v>
      </c>
      <c r="AW82" s="177" t="str">
        <f>IF(ISBLANK(Fran!GW24)," ",IF(Fran!GW24&gt;=50,IF(Fran!GW24&lt;75,Fran!GW24," ")," "))</f>
        <v xml:space="preserve"> </v>
      </c>
      <c r="AX82" s="177" t="str">
        <f>IF(ISBLANK(Fran!HD24)," ",IF(Fran!HD24&gt;=50,IF(Fran!HD24&lt;75,Fran!HD24," ")," "))</f>
        <v xml:space="preserve"> </v>
      </c>
      <c r="AY82" s="177" t="str">
        <f>IF(ISBLANK(Fran!HH24)," ",IF(Fran!HH24&gt;=50,IF(Fran!HH24&lt;75,Fran!HH24," ")," "))</f>
        <v xml:space="preserve"> </v>
      </c>
      <c r="AZ82" s="177" t="str">
        <f>IF(ISBLANK(Fran!HL24)," ",IF(Fran!HL24&gt;=50,IF(Fran!HL24&lt;75,Fran!HL24," ")," "))</f>
        <v xml:space="preserve"> </v>
      </c>
      <c r="BA82" s="177" t="str">
        <f>IF(ISBLANK(Fran!HP24)," ",IF(Fran!HP24&gt;=50,IF(Fran!HP24&lt;75,Fran!HP24," ")," "))</f>
        <v xml:space="preserve"> </v>
      </c>
      <c r="BB82" s="177" t="str">
        <f>IF(ISBLANK(Fran!HT24)," ",IF(Fran!HT24&gt;=50,IF(Fran!HT24&lt;75,Fran!HT24," ")," "))</f>
        <v xml:space="preserve"> </v>
      </c>
      <c r="BC82" s="177" t="str">
        <f>IF(ISBLANK(Fran!IA24)," ",IF(Fran!IA24&gt;=50,IF(Fran!IA24&lt;75,Fran!IA24," ")," "))</f>
        <v xml:space="preserve"> </v>
      </c>
      <c r="BD82" s="177" t="str">
        <f>IF(ISBLANK(Fran!IE24)," ",IF(Fran!IE24&gt;=50,IF(Fran!IE24&lt;75,Fran!IE24," ")," "))</f>
        <v xml:space="preserve"> </v>
      </c>
      <c r="BE82" s="177" t="str">
        <f>IF(ISBLANK(Fran!II24)," ",IF(Fran!II24&gt;=50,IF(Fran!II24&lt;75,Fran!II24," ")," "))</f>
        <v xml:space="preserve"> </v>
      </c>
      <c r="BF82" s="177" t="str">
        <f>IF(ISBLANK(Fran!IM24)," ",IF(Fran!IM24&gt;=50,IF(Fran!IM24&lt;75,Fran!IM24," ")," "))</f>
        <v xml:space="preserve"> </v>
      </c>
      <c r="BG82" s="177" t="str">
        <f>IF(ISBLANK(Fran!IQ24)," ",IF(Fran!IQ24&gt;=50,IF(Fran!IQ24&lt;75,Fran!IQ24," ")," "))</f>
        <v xml:space="preserve"> </v>
      </c>
      <c r="BH82" s="177" t="str">
        <f>IF(ISBLANK(Fran!IX24)," ",IF(Fran!IX24&gt;=50,IF(Fran!IX24&lt;75,Fran!IX24," ")," "))</f>
        <v xml:space="preserve"> </v>
      </c>
      <c r="BI82" s="270"/>
      <c r="BJ82" s="271"/>
      <c r="BK82" s="177" t="str">
        <f>IF(ISBLANK(Fran!JB24)," ",IF(Fran!JB24&gt;=50,IF(Fran!JB24&lt;75,Fran!JB24," ")," "))</f>
        <v xml:space="preserve"> </v>
      </c>
      <c r="BL82" s="177" t="str">
        <f>IF(ISBLANK(Fran!JF24)," ",IF(Fran!JF24&gt;=50,IF(Fran!JF24&lt;75,Fran!JF24," ")," "))</f>
        <v xml:space="preserve"> </v>
      </c>
      <c r="BM82" s="177" t="str">
        <f>IF(ISBLANK(Fran!JJ24)," ",IF(Fran!JJ24&gt;=50,IF(Fran!JJ24&lt;75,Fran!JJ24," ")," "))</f>
        <v xml:space="preserve"> </v>
      </c>
      <c r="BN82" s="177" t="str">
        <f>IF(ISBLANK(Fran!JN24)," ",IF(Fran!JN24&gt;=50,IF(Fran!JN24&lt;75,Fran!JN24," ")," "))</f>
        <v xml:space="preserve"> </v>
      </c>
      <c r="BO82" s="177" t="str">
        <f>IF(ISBLANK(Fran!JU24)," ",IF(Fran!JU24&gt;=50,IF(Fran!JU24&lt;75,Fran!JU24," ")," "))</f>
        <v xml:space="preserve"> </v>
      </c>
      <c r="BP82" s="177" t="str">
        <f>IF(ISBLANK(Fran!JY24)," ",IF(Fran!JY24&gt;=50,IF(Fran!JY24&lt;75,Fran!JY24," ")," "))</f>
        <v xml:space="preserve"> </v>
      </c>
      <c r="BQ82" s="177" t="str">
        <f>IF(ISBLANK(Fran!KC24)," ",IF(Fran!KC24&gt;=50,IF(Fran!KC24&lt;75,Fran!KC24," ")," "))</f>
        <v xml:space="preserve"> </v>
      </c>
      <c r="BR82" s="177" t="str">
        <f>IF(ISBLANK(Fran!KG24)," ",IF(Fran!KG24&gt;=50,IF(Fran!KG24&lt;75,Fran!KG24," ")," "))</f>
        <v xml:space="preserve"> </v>
      </c>
      <c r="BS82" s="177" t="str">
        <f>IF(ISBLANK(Fran!KK24)," ",IF(Fran!KK24&gt;=50,IF(Fran!KK24&lt;75,Fran!KK24," ")," "))</f>
        <v xml:space="preserve"> </v>
      </c>
      <c r="BT82" s="177" t="str">
        <f>IF(ISBLANK(Fran!KR24)," ",IF(Fran!KR24&gt;=50,IF(Fran!KR24&lt;75,Fran!KR24," ")," "))</f>
        <v xml:space="preserve"> </v>
      </c>
      <c r="BU82" s="177" t="str">
        <f>IF(ISBLANK(Fran!KV24)," ",IF(Fran!KV24&gt;=50,IF(Fran!KV24&lt;75,Fran!KV24," ")," "))</f>
        <v xml:space="preserve"> </v>
      </c>
      <c r="BV82" s="177" t="str">
        <f>IF(ISBLANK(Fran!KZ24)," ",IF(Fran!KZ24&gt;=50,IF(Fran!KZ24&lt;75,Fran!KZ24," ")," "))</f>
        <v xml:space="preserve"> </v>
      </c>
      <c r="BW82" s="177" t="str">
        <f>IF(ISBLANK(Fran!LD24)," ",IF(Fran!LD24&gt;=50,IF(Fran!LD24&lt;75,Fran!LD24," ")," "))</f>
        <v xml:space="preserve"> </v>
      </c>
      <c r="BX82" s="177" t="str">
        <f>IF(ISBLANK(Fran!LH24)," ",IF(Fran!LH24&gt;=50,IF(Fran!LH24&lt;75,Fran!LH24," ")," "))</f>
        <v xml:space="preserve"> </v>
      </c>
      <c r="BY82" s="177" t="str">
        <f>IF(ISBLANK(Fran!LO24)," ",IF(Fran!LO24&gt;=50,IF(Fran!LO24&lt;75,Fran!LO24," ")," "))</f>
        <v xml:space="preserve"> </v>
      </c>
    </row>
    <row r="83" spans="1:77" ht="20.100000000000001" hidden="1" customHeight="1" thickBot="1">
      <c r="A83" s="272"/>
      <c r="B83" s="273"/>
      <c r="C83" s="179" t="str">
        <f>IF(ISBLANK(Fran!E24)," ",IF(Fran!E24&lt;50,Fran!E24," "))</f>
        <v xml:space="preserve"> </v>
      </c>
      <c r="D83" s="179" t="str">
        <f>IF(ISBLANK(Fran!I24)," ",IF(Fran!I24&lt;50,Fran!I24," "))</f>
        <v xml:space="preserve"> </v>
      </c>
      <c r="E83" s="179" t="str">
        <f>IF(ISBLANK(Fran!M24)," ",IF(Fran!M24&lt;50,Fran!M24," "))</f>
        <v xml:space="preserve"> </v>
      </c>
      <c r="F83" s="179" t="str">
        <f>IF(ISBLANK(Fran!Q24)," ",IF(Fran!Q24&lt;50,Fran!Q24," "))</f>
        <v xml:space="preserve"> </v>
      </c>
      <c r="G83" s="179" t="str">
        <f>IF(ISBLANK(Fran!U24)," ",IF(Fran!U24&lt;50,Fran!U24," "))</f>
        <v xml:space="preserve"> </v>
      </c>
      <c r="H83" s="179" t="str">
        <f>IF(ISBLANK(Fran!AB24)," ",IF(Fran!AB24&lt;50,Fran!AB24," "))</f>
        <v xml:space="preserve"> </v>
      </c>
      <c r="I83" s="179" t="str">
        <f>IF(ISBLANK(Fran!AF24)," ",IF(Fran!AF24&lt;50,Fran!AF24," "))</f>
        <v xml:space="preserve"> </v>
      </c>
      <c r="J83" s="179" t="str">
        <f>IF(ISBLANK(Fran!AJ24)," ",IF(Fran!AJ24&lt;50,Fran!AJ24," "))</f>
        <v xml:space="preserve"> </v>
      </c>
      <c r="K83" s="179" t="str">
        <f>IF(ISBLANK(Fran!AN24)," ",IF(Fran!AN24&lt;50,Fran!AN24," "))</f>
        <v xml:space="preserve"> </v>
      </c>
      <c r="L83" s="179" t="str">
        <f>IF(ISBLANK(Fran!AR24)," ",IF(Fran!AR24&lt;50,Fran!AR24," "))</f>
        <v xml:space="preserve"> </v>
      </c>
      <c r="M83" s="179" t="str">
        <f>IF(ISBLANK(Fran!AY24)," ",IF(Fran!AY24&lt;50,Fran!AY24," "))</f>
        <v xml:space="preserve"> </v>
      </c>
      <c r="N83" s="179" t="str">
        <f>IF(ISBLANK(Fran!BC24)," ",IF(Fran!BC24&lt;50,Fran!BC24," "))</f>
        <v xml:space="preserve"> </v>
      </c>
      <c r="O83" s="179" t="str">
        <f>IF(ISBLANK(Fran!BG24)," ",IF(Fran!BG24&lt;50,Fran!BG24," "))</f>
        <v xml:space="preserve"> </v>
      </c>
      <c r="P83" s="179" t="str">
        <f>IF(ISBLANK(Fran!BK24)," ",IF(Fran!BK24&lt;50,Fran!BK24," "))</f>
        <v xml:space="preserve"> </v>
      </c>
      <c r="Q83" s="179" t="str">
        <f>IF(ISBLANK(Fran!BO24)," ",IF(Fran!BO24&lt;50,Fran!BO24," "))</f>
        <v xml:space="preserve"> </v>
      </c>
      <c r="R83" s="179" t="str">
        <f>IF(ISBLANK(Fran!BV24)," ",IF(Fran!BV24&lt;50,Fran!BV24," "))</f>
        <v xml:space="preserve"> </v>
      </c>
      <c r="S83" s="179" t="str">
        <f>IF(ISBLANK(Fran!BZ24)," ",IF(Fran!BZ24&lt;50,Fran!BZ24," "))</f>
        <v xml:space="preserve"> </v>
      </c>
      <c r="T83" s="179" t="str">
        <f>IF(ISBLANK(Fran!CD24)," ",IF(Fran!CD24&lt;50,Fran!CD24," "))</f>
        <v xml:space="preserve"> </v>
      </c>
      <c r="U83" s="179" t="str">
        <f>IF(ISBLANK(Fran!CH24)," ",IF(Fran!CH24&lt;50,Fran!CH24," "))</f>
        <v xml:space="preserve"> </v>
      </c>
      <c r="V83" s="179" t="str">
        <f>IF(ISBLANK(Fran!CL24)," ",IF(Fran!CL24&lt;50,Fran!CL24," "))</f>
        <v xml:space="preserve"> </v>
      </c>
      <c r="W83" s="179" t="str">
        <f>IF(ISBLANK(Fran!CS24)," ",IF(Fran!CS24&lt;50,Fran!CS24," "))</f>
        <v xml:space="preserve"> </v>
      </c>
      <c r="X83" s="179" t="str">
        <f>IF(ISBLANK(Fran!CW24)," ",IF(Fran!CW24&lt;50,Fran!CW24," "))</f>
        <v xml:space="preserve"> </v>
      </c>
      <c r="Y83" s="179" t="str">
        <f>IF(ISBLANK(Fran!DA24)," ",IF(Fran!DA24&lt;50,Fran!DA24," "))</f>
        <v xml:space="preserve"> </v>
      </c>
      <c r="Z83" s="179" t="str">
        <f>IF(ISBLANK(Fran!DE24)," ",IF(Fran!DE24&lt;50,Fran!DE24," "))</f>
        <v xml:space="preserve"> </v>
      </c>
      <c r="AA83" s="179" t="str">
        <f>IF(ISBLANK(Fran!DI24)," ",IF(Fran!DI24&lt;50,Fran!DI24," "))</f>
        <v xml:space="preserve"> </v>
      </c>
      <c r="AB83" s="179" t="str">
        <f>IF(ISBLANK(Fran!DP24)," ",IF(Fran!DP24&lt;50,Fran!DP24," "))</f>
        <v xml:space="preserve"> </v>
      </c>
      <c r="AC83" s="179" t="str">
        <f>IF(ISBLANK(Fran!DT24)," ",IF(Fran!DT24&lt;50,Fran!DT24," "))</f>
        <v xml:space="preserve"> </v>
      </c>
      <c r="AD83" s="179" t="str">
        <f>IF(ISBLANK(Fran!DX24)," ",IF(Fran!DX24&lt;50,Fran!DX24," "))</f>
        <v xml:space="preserve"> </v>
      </c>
      <c r="AE83" s="272"/>
      <c r="AF83" s="273"/>
      <c r="AG83" s="179" t="str">
        <f>IF(ISBLANK(Fran!EB24)," ",IF(Fran!EB24&lt;50,Fran!EB24," "))</f>
        <v xml:space="preserve"> </v>
      </c>
      <c r="AH83" s="179" t="str">
        <f>IF(ISBLANK(Fran!EF24)," ",IF(Fran!EF24&lt;50,Fran!EF24," "))</f>
        <v xml:space="preserve"> </v>
      </c>
      <c r="AI83" s="179" t="str">
        <f>IF(ISBLANK(Fran!EM24)," ",IF(Fran!EM24&lt;50,Fran!EM24," "))</f>
        <v xml:space="preserve"> </v>
      </c>
      <c r="AJ83" s="179" t="str">
        <f>IF(ISBLANK(Fran!EQ24)," ",IF(Fran!EQ24&lt;50,Fran!EQ24," "))</f>
        <v xml:space="preserve"> </v>
      </c>
      <c r="AK83" s="179" t="str">
        <f>IF(ISBLANK(Fran!EU24)," ",IF(Fran!EU24&lt;50,Fran!EU24," "))</f>
        <v xml:space="preserve"> </v>
      </c>
      <c r="AL83" s="179" t="str">
        <f>IF(ISBLANK(Fran!EY24)," ",IF(Fran!EY24&lt;50,Fran!EY24," "))</f>
        <v xml:space="preserve"> </v>
      </c>
      <c r="AM83" s="179" t="str">
        <f>IF(ISBLANK(Fran!FC24)," ",IF(Fran!FC24&lt;50,Fran!FC24," "))</f>
        <v xml:space="preserve"> </v>
      </c>
      <c r="AN83" s="179" t="str">
        <f>IF(ISBLANK(Fran!FJ24)," ",IF(Fran!FJ24&lt;50,Fran!FJ24," "))</f>
        <v xml:space="preserve"> </v>
      </c>
      <c r="AO83" s="179" t="str">
        <f>IF(ISBLANK(Fran!FN24)," ",IF(Fran!FN24&lt;50,Fran!FN24," "))</f>
        <v xml:space="preserve"> </v>
      </c>
      <c r="AP83" s="179" t="str">
        <f>IF(ISBLANK(Fran!FR24)," ",IF(Fran!FR24&lt;50,Fran!FR24," "))</f>
        <v xml:space="preserve"> </v>
      </c>
      <c r="AQ83" s="179" t="str">
        <f>IF(ISBLANK(Fran!FV24)," ",IF(Fran!FV24&lt;50,Fran!FV24," "))</f>
        <v xml:space="preserve"> </v>
      </c>
      <c r="AR83" s="179" t="str">
        <f>IF(ISBLANK(Fran!FZ24)," ",IF(Fran!FZ24&lt;50,Fran!FZ24," "))</f>
        <v xml:space="preserve"> </v>
      </c>
      <c r="AS83" s="179" t="str">
        <f>IF(ISBLANK(Fran!GG24)," ",IF(Fran!GG24&lt;50,Fran!GG24," "))</f>
        <v xml:space="preserve"> </v>
      </c>
      <c r="AT83" s="179" t="str">
        <f>IF(ISBLANK(Fran!GK24)," ",IF(Fran!GK24&lt;50,Fran!GK24," "))</f>
        <v xml:space="preserve"> </v>
      </c>
      <c r="AU83" s="179" t="str">
        <f>IF(ISBLANK(Fran!GO24)," ",IF(Fran!GO24&lt;50,Fran!GO24," "))</f>
        <v xml:space="preserve"> </v>
      </c>
      <c r="AV83" s="179" t="str">
        <f>IF(ISBLANK(Fran!GS24)," ",IF(Fran!GS24&lt;50,Fran!GS24," "))</f>
        <v xml:space="preserve"> </v>
      </c>
      <c r="AW83" s="179" t="str">
        <f>IF(ISBLANK(Fran!GW24)," ",IF(Fran!GW24&lt;50,Fran!GW24," "))</f>
        <v xml:space="preserve"> </v>
      </c>
      <c r="AX83" s="179" t="str">
        <f>IF(ISBLANK(Fran!HD24)," ",IF(Fran!HD24&lt;50,Fran!HD24," "))</f>
        <v xml:space="preserve"> </v>
      </c>
      <c r="AY83" s="179" t="str">
        <f>IF(ISBLANK(Fran!HH24)," ",IF(Fran!HH24&lt;50,Fran!HH24," "))</f>
        <v xml:space="preserve"> </v>
      </c>
      <c r="AZ83" s="179" t="str">
        <f>IF(ISBLANK(Fran!HL24)," ",IF(Fran!HL24&lt;50,Fran!HL24," "))</f>
        <v xml:space="preserve"> </v>
      </c>
      <c r="BA83" s="179" t="str">
        <f>IF(ISBLANK(Fran!HP24)," ",IF(Fran!HP24&lt;50,Fran!HP24," "))</f>
        <v xml:space="preserve"> </v>
      </c>
      <c r="BB83" s="179" t="str">
        <f>IF(ISBLANK(Fran!HT24)," ",IF(Fran!HT24&lt;50,Fran!HT24," "))</f>
        <v xml:space="preserve"> </v>
      </c>
      <c r="BC83" s="179" t="str">
        <f>IF(ISBLANK(Fran!IA24)," ",IF(Fran!IA24&lt;50,Fran!IA24," "))</f>
        <v xml:space="preserve"> </v>
      </c>
      <c r="BD83" s="179" t="str">
        <f>IF(ISBLANK(Fran!IE24)," ",IF(Fran!IE24&lt;50,Fran!IE24," "))</f>
        <v xml:space="preserve"> </v>
      </c>
      <c r="BE83" s="179" t="str">
        <f>IF(ISBLANK(Fran!II24)," ",IF(Fran!II24&lt;50,Fran!II24," "))</f>
        <v xml:space="preserve"> </v>
      </c>
      <c r="BF83" s="179" t="str">
        <f>IF(ISBLANK(Fran!IM24)," ",IF(Fran!IM24&lt;50,Fran!IM24," "))</f>
        <v xml:space="preserve"> </v>
      </c>
      <c r="BG83" s="179" t="str">
        <f>IF(ISBLANK(Fran!IQ24)," ",IF(Fran!IQ24&lt;50,Fran!IQ24," "))</f>
        <v xml:space="preserve"> </v>
      </c>
      <c r="BH83" s="179" t="str">
        <f>IF(ISBLANK(Fran!IX24)," ",IF(Fran!IX24&lt;50,Fran!IX24," "))</f>
        <v xml:space="preserve"> </v>
      </c>
      <c r="BI83" s="272"/>
      <c r="BJ83" s="273"/>
      <c r="BK83" s="179" t="str">
        <f>IF(ISBLANK(Fran!JB24)," ",IF(Fran!JB24&lt;50,Fran!JB24," "))</f>
        <v xml:space="preserve"> </v>
      </c>
      <c r="BL83" s="179" t="str">
        <f>IF(ISBLANK(Fran!JF24)," ",IF(Fran!JF24&lt;50,Fran!JF24," "))</f>
        <v xml:space="preserve"> </v>
      </c>
      <c r="BM83" s="179" t="str">
        <f>IF(ISBLANK(Fran!JJ24)," ",IF(Fran!JJ24&lt;50,Fran!JJ24," "))</f>
        <v xml:space="preserve"> </v>
      </c>
      <c r="BN83" s="179" t="str">
        <f>IF(ISBLANK(Fran!JN24)," ",IF(Fran!JN24&lt;50,Fran!JN24," "))</f>
        <v xml:space="preserve"> </v>
      </c>
      <c r="BO83" s="179" t="str">
        <f>IF(ISBLANK(Fran!JU24)," ",IF(Fran!JU24&lt;50,Fran!JU24," "))</f>
        <v xml:space="preserve"> </v>
      </c>
      <c r="BP83" s="179" t="str">
        <f>IF(ISBLANK(Fran!JY24)," ",IF(Fran!JY24&lt;50,Fran!JY24," "))</f>
        <v xml:space="preserve"> </v>
      </c>
      <c r="BQ83" s="179" t="str">
        <f>IF(ISBLANK(Fran!KC24)," ",IF(Fran!KC24&lt;50,Fran!KC24," "))</f>
        <v xml:space="preserve"> </v>
      </c>
      <c r="BR83" s="179" t="str">
        <f>IF(ISBLANK(Fran!KG24)," ",IF(Fran!KG24&lt;50,Fran!KG24," "))</f>
        <v xml:space="preserve"> </v>
      </c>
      <c r="BS83" s="179" t="str">
        <f>IF(ISBLANK(Fran!KK24)," ",IF(Fran!KK24&lt;50,Fran!KK24," "))</f>
        <v xml:space="preserve"> </v>
      </c>
      <c r="BT83" s="179" t="str">
        <f>IF(ISBLANK(Fran!KR24)," ",IF(Fran!KR24&lt;50,Fran!KR24," "))</f>
        <v xml:space="preserve"> </v>
      </c>
      <c r="BU83" s="179" t="str">
        <f>IF(ISBLANK(Fran!KV24)," ",IF(Fran!KV24&lt;50,Fran!KV24," "))</f>
        <v xml:space="preserve"> </v>
      </c>
      <c r="BV83" s="179" t="str">
        <f>IF(ISBLANK(Fran!KZ24)," ",IF(Fran!KZ24&lt;50,Fran!KZ24," "))</f>
        <v xml:space="preserve"> </v>
      </c>
      <c r="BW83" s="179" t="str">
        <f>IF(ISBLANK(Fran!LD24)," ",IF(Fran!LD24&lt;50,Fran!LD24," "))</f>
        <v xml:space="preserve"> </v>
      </c>
      <c r="BX83" s="179" t="str">
        <f>IF(ISBLANK(Fran!LH24)," ",IF(Fran!LH24&lt;50,Fran!LH24," "))</f>
        <v xml:space="preserve"> </v>
      </c>
      <c r="BY83" s="179" t="str">
        <f>IF(ISBLANK(Fran!LO24)," ",IF(Fran!LO24&lt;50,Fran!LO24," "))</f>
        <v xml:space="preserve"> </v>
      </c>
    </row>
    <row r="84" spans="1:77" ht="200.1" hidden="1" customHeight="1" thickBot="1">
      <c r="A84" s="78" t="str">
        <f ca="1">LEFT(Fran!$AU1,8)&amp;" - 1.3     "&amp;Fran!$AU2</f>
        <v>Français - 1.3     C2</v>
      </c>
      <c r="B84" s="79" t="str">
        <f>Fran!$A3&amp;"      "&amp;Fran!$A4</f>
        <v>2010 - 2011      1er Trimestre</v>
      </c>
      <c r="C84" s="77" t="str">
        <f>C56</f>
        <v>Prend la parole .1</v>
      </c>
      <c r="D84" s="77" t="str">
        <f t="shared" ref="D84:Q84" si="5">D56</f>
        <v>Raconte une histoire .2</v>
      </c>
      <c r="E84" s="77" t="str">
        <f t="shared" si="5"/>
        <v>S'exprime clairement à l'oral en utilisa .3</v>
      </c>
      <c r="F84" s="77" t="str">
        <f t="shared" si="5"/>
        <v>Participe en classe à un échange en resp .4</v>
      </c>
      <c r="G84" s="77" t="str">
        <f t="shared" si="5"/>
        <v>Dit de mémoire quelques textes en prose  .5</v>
      </c>
      <c r="H84" s="77" t="str">
        <f t="shared" si="5"/>
        <v>Connaît les lettres de l'alphabet .6</v>
      </c>
      <c r="I84" s="77" t="str">
        <f t="shared" si="5"/>
        <v>Connaît le son de chaque lettre .7</v>
      </c>
      <c r="J84" s="77" t="str">
        <f t="shared" si="5"/>
        <v>Tape les syllabes .8</v>
      </c>
      <c r="K84" s="77" t="str">
        <f t="shared" si="5"/>
        <v>Entend les sons étudiés dans un mot .9</v>
      </c>
      <c r="L84" s="77" t="str">
        <f t="shared" si="5"/>
        <v>Trouve la place du son .10</v>
      </c>
      <c r="M84" s="77" t="str">
        <f t="shared" si="5"/>
        <v>Reconnaît la graphie des sons étudiés .11</v>
      </c>
      <c r="N84" s="77" t="str">
        <f t="shared" si="5"/>
        <v>Lit des syllabes .12</v>
      </c>
      <c r="O84" s="77" t="str">
        <f t="shared" si="5"/>
        <v>Déchiffre des mots .13</v>
      </c>
      <c r="P84" s="77" t="str">
        <f t="shared" si="5"/>
        <v>Lit les mots de la classe  .14</v>
      </c>
      <c r="Q84" s="77" t="str">
        <f t="shared" si="5"/>
        <v>Comprend un texte lu par l'adulte .15</v>
      </c>
      <c r="R84" s="77" t="str">
        <f t="shared" ref="R84:AD84" si="6">R56</f>
        <v>Comprend une phrase lue par l'adulte  .16</v>
      </c>
      <c r="S84" s="77" t="str">
        <f t="shared" si="6"/>
        <v>Comprend une phrase lue seul .17</v>
      </c>
      <c r="T84" s="77" t="str">
        <f t="shared" si="6"/>
        <v>Lit à haute voix en respectant la ponctu .18</v>
      </c>
      <c r="U84" s="77" t="str">
        <f t="shared" si="6"/>
        <v>Lit à haute voix en mettant le ton .19</v>
      </c>
      <c r="V84" s="77" t="str">
        <f t="shared" si="6"/>
        <v>Lit seul, à haute voix, un texte compren .20</v>
      </c>
      <c r="W84" s="77" t="str">
        <f t="shared" si="6"/>
        <v>Ecoute  des textes lus, du patrimoine et .21</v>
      </c>
      <c r="X84" s="77" t="str">
        <f t="shared" si="6"/>
        <v>Lit seul et comprend un énoncé, une cons .22</v>
      </c>
      <c r="Y84" s="77" t="str">
        <f t="shared" si="6"/>
        <v>Dégage le thème d'un paragraphe ou d'un  .23</v>
      </c>
      <c r="Z84" s="77" t="str">
        <f t="shared" si="6"/>
        <v>Lit silencieusement un texte en déchiffr .24</v>
      </c>
      <c r="AA84" s="77" t="str">
        <f t="shared" si="6"/>
        <v>Forme correctement les lettres .25</v>
      </c>
      <c r="AB84" s="77" t="str">
        <f t="shared" si="6"/>
        <v>Ecrit sur les lignes, entre les lignes .26</v>
      </c>
      <c r="AC84" s="77" t="str">
        <f t="shared" si="6"/>
        <v>Recopie un texte intégralement .27</v>
      </c>
      <c r="AD84" s="77" t="str">
        <f t="shared" si="6"/>
        <v>Copie un texte court sans erreur dans un .28</v>
      </c>
      <c r="AE84" s="78" t="str">
        <f ca="1">LEFT(Fran!$AU1,8)&amp;" - 2.3     "&amp;Fran!$AU2</f>
        <v>Français - 2.3     C2</v>
      </c>
      <c r="AF84" s="79" t="str">
        <f>Fran!$A3&amp;"      "&amp;Fran!$A4</f>
        <v>2010 - 2011      1er Trimestre</v>
      </c>
      <c r="AG84" s="143" t="str">
        <f t="shared" ref="AG84:AS84" si="7">AG56</f>
        <v>Ecrit des syllabes .29</v>
      </c>
      <c r="AH84" s="143" t="str">
        <f t="shared" si="7"/>
        <v>Ecrit un mot .30</v>
      </c>
      <c r="AI84" s="143" t="str">
        <f t="shared" si="7"/>
        <v>Ecrit une phrase .31</v>
      </c>
      <c r="AJ84" s="143" t="str">
        <f t="shared" si="7"/>
        <v>Utilise ses connaissances pour mieux écr .32</v>
      </c>
      <c r="AK84" s="143" t="str">
        <f t="shared" si="7"/>
        <v>Ecrit de manière autonome un texte de ci .33</v>
      </c>
      <c r="AL84" s="143" t="str">
        <f t="shared" si="7"/>
        <v>utilise des mots précis pour s'exprimer .33</v>
      </c>
      <c r="AM84" s="143" t="str">
        <f t="shared" si="7"/>
        <v>Donne des synonymes .35</v>
      </c>
      <c r="AN84" s="143" t="str">
        <f t="shared" si="7"/>
        <v>Trouve un mot de sens opposé .36</v>
      </c>
      <c r="AO84" s="143" t="str">
        <f t="shared" si="7"/>
        <v>Regroupe des mots par familles .37</v>
      </c>
      <c r="AP84" s="143" t="str">
        <f t="shared" si="7"/>
        <v>Connaît l'ordre alphabétique .38</v>
      </c>
      <c r="AQ84" s="143" t="str">
        <f t="shared" si="7"/>
        <v>Classe des mots dans l'ordre alphabétiqu .39</v>
      </c>
      <c r="AR84" s="143" t="str">
        <f t="shared" si="7"/>
        <v>Se sert d'un dictionnaire adapté à son â .40</v>
      </c>
      <c r="AS84" s="143" t="str">
        <f t="shared" si="7"/>
        <v>Commence à utiliser l'ordre alphabétique .41</v>
      </c>
      <c r="AT84" s="143" t="str">
        <f t="shared" ref="AT84:BG84" si="8">AT56</f>
        <v>Identifie la phrase .42</v>
      </c>
      <c r="AU84" s="143" t="str">
        <f t="shared" si="8"/>
        <v>Identifie le verbe .43</v>
      </c>
      <c r="AV84" s="143" t="str">
        <f t="shared" si="8"/>
        <v>Identifie le nom .44</v>
      </c>
      <c r="AW84" s="143" t="str">
        <f t="shared" si="8"/>
        <v>Identifie l'article .45</v>
      </c>
      <c r="AX84" s="143" t="str">
        <f t="shared" si="8"/>
        <v>Identifie l'adjectif qualificatif .46</v>
      </c>
      <c r="AY84" s="143" t="str">
        <f t="shared" si="8"/>
        <v>Identifie le pronom personnel (sujet) .47</v>
      </c>
      <c r="AZ84" s="143" t="str">
        <f t="shared" si="8"/>
        <v>Identifie la phrase, le verbe, le nom, l .48</v>
      </c>
      <c r="BA84" s="143" t="str">
        <f t="shared" si="8"/>
        <v>Repère le verbe d'une phrase et son suje .49</v>
      </c>
      <c r="BB84" s="143" t="str">
        <f t="shared" si="8"/>
        <v>Trouve l'infinitif d'un verbe .50</v>
      </c>
      <c r="BC84" s="143" t="str">
        <f t="shared" si="8"/>
        <v>Conjugue les verbes du 1er groupe au pré .51</v>
      </c>
      <c r="BD84" s="143" t="str">
        <f t="shared" si="8"/>
        <v>Conjugue le verbe  avoir au présent .52</v>
      </c>
      <c r="BE84" s="143" t="str">
        <f t="shared" si="8"/>
        <v>Conjugue le verbe être  au présent .53</v>
      </c>
      <c r="BF84" s="143" t="str">
        <f t="shared" si="8"/>
        <v>Conjugue le verbe faire au présent de l' .54</v>
      </c>
      <c r="BG84" s="77" t="str">
        <f t="shared" si="8"/>
        <v>Conjugue le verbe aller au présent de l' .55</v>
      </c>
      <c r="BH84" s="77" t="str">
        <f>BH56</f>
        <v>Conjugue le verbe dire au présent de l'i .56</v>
      </c>
      <c r="BI84" s="78" t="str">
        <f ca="1">LEFT(Fran!$AU1,8)&amp;" - 3.3     "&amp;Fran!$AU2</f>
        <v>Français - 3.3     C2</v>
      </c>
      <c r="BJ84" s="79" t="str">
        <f>Fran!$A3&amp;"      "&amp;Fran!$A4</f>
        <v>2010 - 2011      1er Trimestre</v>
      </c>
      <c r="BK84" s="143" t="str">
        <f t="shared" ref="BK84:BW84" si="9">BK56</f>
        <v>Conjugue le verbe venir au présent de l' .57</v>
      </c>
      <c r="BL84" s="143" t="str">
        <f t="shared" si="9"/>
        <v>Conjugue les verbes du 1er groupe au fut .58</v>
      </c>
      <c r="BM84" s="143" t="str">
        <f t="shared" si="9"/>
        <v>Conjugue le verbe  avoir au futur .59</v>
      </c>
      <c r="BN84" s="143" t="str">
        <f t="shared" si="9"/>
        <v>Conjugue le verbe être  au futur .60</v>
      </c>
      <c r="BO84" s="143" t="str">
        <f t="shared" si="9"/>
        <v>Conjugue les verbes du 1er groupe au pas .61</v>
      </c>
      <c r="BP84" s="143" t="str">
        <f t="shared" si="9"/>
        <v>Conjugue le verbe  avoir au passé-compos .62</v>
      </c>
      <c r="BQ84" s="143" t="str">
        <f t="shared" si="9"/>
        <v>Conjugue le verbe être  au passé-composé .63</v>
      </c>
      <c r="BR84" s="143" t="str">
        <f t="shared" si="9"/>
        <v>Conjugue les verbes du 1er groupe, être  .64</v>
      </c>
      <c r="BS84" s="143" t="str">
        <f t="shared" si="9"/>
        <v>Distingue le présent, du futur et du pas .65</v>
      </c>
      <c r="BT84" s="143" t="str">
        <f t="shared" si="9"/>
        <v>Ecrit en respectant les correspondances  .66</v>
      </c>
      <c r="BU84" s="143" t="str">
        <f t="shared" si="9"/>
        <v>Ecris sans erreur des mots mémorisés .67</v>
      </c>
      <c r="BV84" s="143" t="str">
        <f t="shared" si="9"/>
        <v>Accorde le verbe avec le sujet .68</v>
      </c>
      <c r="BW84" s="143" t="str">
        <f t="shared" si="9"/>
        <v>Accorde le nom avec le déterminant .69</v>
      </c>
      <c r="BX84" s="143" t="str">
        <f>BX56</f>
        <v>Effectue les accords déterminant-nom-adj .70</v>
      </c>
      <c r="BY84" s="143" t="str">
        <f>BY56</f>
        <v>Orthographie correctement des formes con .71</v>
      </c>
    </row>
    <row r="85" spans="1:77" ht="20.100000000000001" customHeight="1" thickBot="1">
      <c r="A85" s="274" t="s">
        <v>59</v>
      </c>
      <c r="B85" s="274"/>
      <c r="C85" s="14">
        <f>COUNTIF(C1:C27,"= ")+COUNTIF(C29:C55,"= ")+COUNTIF(C57:C83,"= ")</f>
        <v>55</v>
      </c>
      <c r="D85" s="14">
        <f t="shared" ref="D85:AD85" si="10">COUNTIF(D1:D27,"= ")+COUNTIF(D29:D55,"= ")+COUNTIF(D57:D83,"= ")</f>
        <v>55</v>
      </c>
      <c r="E85" s="14">
        <f t="shared" si="10"/>
        <v>55</v>
      </c>
      <c r="F85" s="14">
        <f t="shared" si="10"/>
        <v>55</v>
      </c>
      <c r="G85" s="14">
        <f t="shared" si="10"/>
        <v>55</v>
      </c>
      <c r="H85" s="14">
        <f t="shared" si="10"/>
        <v>54</v>
      </c>
      <c r="I85" s="14">
        <f t="shared" si="10"/>
        <v>55</v>
      </c>
      <c r="J85" s="14">
        <f t="shared" si="10"/>
        <v>54</v>
      </c>
      <c r="K85" s="14">
        <f t="shared" si="10"/>
        <v>54</v>
      </c>
      <c r="L85" s="14">
        <f t="shared" si="10"/>
        <v>54</v>
      </c>
      <c r="M85" s="14">
        <f t="shared" si="10"/>
        <v>54</v>
      </c>
      <c r="N85" s="14">
        <f t="shared" si="10"/>
        <v>55</v>
      </c>
      <c r="O85" s="14">
        <f t="shared" si="10"/>
        <v>54</v>
      </c>
      <c r="P85" s="14">
        <f t="shared" si="10"/>
        <v>54</v>
      </c>
      <c r="Q85" s="14">
        <f t="shared" si="10"/>
        <v>54</v>
      </c>
      <c r="R85" s="14">
        <f t="shared" si="10"/>
        <v>54</v>
      </c>
      <c r="S85" s="14">
        <f t="shared" si="10"/>
        <v>55</v>
      </c>
      <c r="T85" s="14">
        <f t="shared" si="10"/>
        <v>54</v>
      </c>
      <c r="U85" s="14">
        <f t="shared" si="10"/>
        <v>54</v>
      </c>
      <c r="V85" s="14">
        <f t="shared" si="10"/>
        <v>54</v>
      </c>
      <c r="W85" s="14">
        <f t="shared" si="10"/>
        <v>54</v>
      </c>
      <c r="X85" s="14">
        <f t="shared" si="10"/>
        <v>55</v>
      </c>
      <c r="Y85" s="14">
        <f t="shared" si="10"/>
        <v>54</v>
      </c>
      <c r="Z85" s="14">
        <f t="shared" si="10"/>
        <v>54</v>
      </c>
      <c r="AA85" s="14">
        <f t="shared" si="10"/>
        <v>54</v>
      </c>
      <c r="AB85" s="14">
        <f t="shared" si="10"/>
        <v>54</v>
      </c>
      <c r="AC85" s="14">
        <f t="shared" si="10"/>
        <v>55</v>
      </c>
      <c r="AD85" s="14">
        <f t="shared" si="10"/>
        <v>54</v>
      </c>
      <c r="AG85" s="14">
        <f t="shared" ref="AG85:BH85" si="11">COUNTIF(AG1:AG27,"= ")+COUNTIF(AG29:AG55,"= ")+COUNTIF(AG57:AG83,"= ")</f>
        <v>54</v>
      </c>
      <c r="AH85" s="14">
        <f t="shared" si="11"/>
        <v>54</v>
      </c>
      <c r="AI85" s="14">
        <f t="shared" si="11"/>
        <v>54</v>
      </c>
      <c r="AJ85" s="14">
        <f t="shared" si="11"/>
        <v>55</v>
      </c>
      <c r="AK85" s="14">
        <f t="shared" si="11"/>
        <v>54</v>
      </c>
      <c r="AL85" s="14">
        <f t="shared" si="11"/>
        <v>54</v>
      </c>
      <c r="AM85" s="14">
        <f t="shared" si="11"/>
        <v>54</v>
      </c>
      <c r="AN85" s="14">
        <f t="shared" si="11"/>
        <v>54</v>
      </c>
      <c r="AO85" s="14">
        <f t="shared" si="11"/>
        <v>55</v>
      </c>
      <c r="AP85" s="14">
        <f t="shared" si="11"/>
        <v>54</v>
      </c>
      <c r="AQ85" s="14">
        <f t="shared" si="11"/>
        <v>54</v>
      </c>
      <c r="AR85" s="14">
        <f t="shared" si="11"/>
        <v>54</v>
      </c>
      <c r="AS85" s="14">
        <f t="shared" si="11"/>
        <v>54</v>
      </c>
      <c r="AT85" s="14">
        <f t="shared" si="11"/>
        <v>55</v>
      </c>
      <c r="AU85" s="14">
        <f t="shared" si="11"/>
        <v>54</v>
      </c>
      <c r="AV85" s="14">
        <f t="shared" si="11"/>
        <v>54</v>
      </c>
      <c r="AW85" s="14">
        <f t="shared" si="11"/>
        <v>54</v>
      </c>
      <c r="AX85" s="14">
        <f t="shared" si="11"/>
        <v>54</v>
      </c>
      <c r="AY85" s="14">
        <f t="shared" si="11"/>
        <v>55</v>
      </c>
      <c r="AZ85" s="14">
        <f t="shared" si="11"/>
        <v>54</v>
      </c>
      <c r="BA85" s="14">
        <f t="shared" si="11"/>
        <v>54</v>
      </c>
      <c r="BB85" s="14">
        <f t="shared" si="11"/>
        <v>54</v>
      </c>
      <c r="BC85" s="14">
        <f t="shared" si="11"/>
        <v>54</v>
      </c>
      <c r="BD85" s="14">
        <f t="shared" si="11"/>
        <v>55</v>
      </c>
      <c r="BE85" s="14">
        <f t="shared" si="11"/>
        <v>54</v>
      </c>
      <c r="BF85" s="14">
        <f t="shared" si="11"/>
        <v>54</v>
      </c>
      <c r="BG85" s="14">
        <f t="shared" si="11"/>
        <v>54</v>
      </c>
      <c r="BH85" s="14">
        <f t="shared" si="11"/>
        <v>54</v>
      </c>
      <c r="BK85" s="14">
        <f t="shared" ref="BK85:BY85" si="12">COUNTIF(BK1:BK27,"= ")+COUNTIF(BK29:BK55,"= ")+COUNTIF(BK57:BK83,"= ")</f>
        <v>55</v>
      </c>
      <c r="BL85" s="14">
        <f t="shared" si="12"/>
        <v>54</v>
      </c>
      <c r="BM85" s="14">
        <f t="shared" si="12"/>
        <v>54</v>
      </c>
      <c r="BN85" s="14">
        <f t="shared" si="12"/>
        <v>54</v>
      </c>
      <c r="BO85" s="14">
        <f t="shared" si="12"/>
        <v>54</v>
      </c>
      <c r="BP85" s="14">
        <f t="shared" si="12"/>
        <v>55</v>
      </c>
      <c r="BQ85" s="14">
        <f t="shared" si="12"/>
        <v>54</v>
      </c>
      <c r="BR85" s="14">
        <f t="shared" si="12"/>
        <v>54</v>
      </c>
      <c r="BS85" s="14">
        <f t="shared" si="12"/>
        <v>54</v>
      </c>
      <c r="BT85" s="14">
        <f t="shared" si="12"/>
        <v>54</v>
      </c>
      <c r="BU85" s="14">
        <f t="shared" si="12"/>
        <v>55</v>
      </c>
      <c r="BV85" s="14">
        <f t="shared" si="12"/>
        <v>54</v>
      </c>
      <c r="BW85" s="14">
        <f t="shared" si="12"/>
        <v>54</v>
      </c>
      <c r="BX85" s="14">
        <f t="shared" si="12"/>
        <v>54</v>
      </c>
      <c r="BY85" s="14">
        <f t="shared" si="12"/>
        <v>54</v>
      </c>
    </row>
    <row r="86" spans="1:77" ht="41.25" customHeight="1" thickBot="1">
      <c r="A86" s="274" t="s">
        <v>60</v>
      </c>
      <c r="B86" s="274"/>
      <c r="C86" s="14">
        <f>COUNTIF(C29:C55,"= ")</f>
        <v>19</v>
      </c>
    </row>
    <row r="87" spans="1:77" ht="39" customHeight="1">
      <c r="A87" s="274" t="s">
        <v>61</v>
      </c>
      <c r="B87" s="274"/>
      <c r="C87" s="14">
        <f>COUNTIF(C57:C83,"= ")</f>
        <v>18</v>
      </c>
    </row>
  </sheetData>
  <sheetProtection selectLockedCells="1"/>
  <mergeCells count="84">
    <mergeCell ref="A86:B86"/>
    <mergeCell ref="A87:B87"/>
    <mergeCell ref="BI57:BJ59"/>
    <mergeCell ref="BI60:BJ62"/>
    <mergeCell ref="BI63:BJ65"/>
    <mergeCell ref="BI66:BJ68"/>
    <mergeCell ref="BI69:BJ71"/>
    <mergeCell ref="BI72:BJ74"/>
    <mergeCell ref="BI75:BJ77"/>
    <mergeCell ref="BI78:BJ80"/>
    <mergeCell ref="BI81:BJ83"/>
    <mergeCell ref="AE57:AF59"/>
    <mergeCell ref="AE60:AF62"/>
    <mergeCell ref="AE63:AF65"/>
    <mergeCell ref="AE66:AF68"/>
    <mergeCell ref="A78:B80"/>
    <mergeCell ref="BI32:BJ34"/>
    <mergeCell ref="BI35:BJ37"/>
    <mergeCell ref="BI38:BJ40"/>
    <mergeCell ref="BI41:BJ43"/>
    <mergeCell ref="A85:B85"/>
    <mergeCell ref="AE78:AF80"/>
    <mergeCell ref="AE81:AF83"/>
    <mergeCell ref="BI44:BJ46"/>
    <mergeCell ref="BI47:BJ49"/>
    <mergeCell ref="BI50:BJ52"/>
    <mergeCell ref="BI53:BJ55"/>
    <mergeCell ref="AE38:AF40"/>
    <mergeCell ref="AE41:AF43"/>
    <mergeCell ref="AE69:AF71"/>
    <mergeCell ref="AE72:AF74"/>
    <mergeCell ref="AE75:AF77"/>
    <mergeCell ref="BI16:BJ18"/>
    <mergeCell ref="BI19:BJ21"/>
    <mergeCell ref="BI22:BJ24"/>
    <mergeCell ref="BI25:BJ27"/>
    <mergeCell ref="BI29:BJ31"/>
    <mergeCell ref="BI1:BJ3"/>
    <mergeCell ref="BI4:BJ6"/>
    <mergeCell ref="BI7:BJ9"/>
    <mergeCell ref="BI10:BJ12"/>
    <mergeCell ref="BI13:BJ15"/>
    <mergeCell ref="AE44:AF46"/>
    <mergeCell ref="AE47:AF49"/>
    <mergeCell ref="AE50:AF52"/>
    <mergeCell ref="AE53:AF55"/>
    <mergeCell ref="AE1:AF3"/>
    <mergeCell ref="AE4:AF6"/>
    <mergeCell ref="AE7:AF9"/>
    <mergeCell ref="AE10:AF12"/>
    <mergeCell ref="AE13:AF15"/>
    <mergeCell ref="AE16:AF18"/>
    <mergeCell ref="AE19:AF21"/>
    <mergeCell ref="AE22:AF24"/>
    <mergeCell ref="AE25:AF27"/>
    <mergeCell ref="AE29:AF31"/>
    <mergeCell ref="AE32:AF34"/>
    <mergeCell ref="AE35:AF37"/>
    <mergeCell ref="A81:B83"/>
    <mergeCell ref="A60:B62"/>
    <mergeCell ref="A63:B65"/>
    <mergeCell ref="A66:B68"/>
    <mergeCell ref="A69:B71"/>
    <mergeCell ref="A72:B74"/>
    <mergeCell ref="A75:B77"/>
    <mergeCell ref="A57:B59"/>
    <mergeCell ref="A25:B27"/>
    <mergeCell ref="A38:B40"/>
    <mergeCell ref="A7:B9"/>
    <mergeCell ref="A10:B12"/>
    <mergeCell ref="A13:B15"/>
    <mergeCell ref="A16:B18"/>
    <mergeCell ref="A19:B21"/>
    <mergeCell ref="A22:B24"/>
    <mergeCell ref="A41:B43"/>
    <mergeCell ref="A44:B46"/>
    <mergeCell ref="A47:B49"/>
    <mergeCell ref="A50:B52"/>
    <mergeCell ref="A53:B55"/>
    <mergeCell ref="A1:B3"/>
    <mergeCell ref="A4:B6"/>
    <mergeCell ref="A29:B31"/>
    <mergeCell ref="A32:B34"/>
    <mergeCell ref="A35:B3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6"/>
  <dimension ref="A1:BW87"/>
  <sheetViews>
    <sheetView showGridLines="0" zoomScaleSheetLayoutView="70" workbookViewId="0">
      <selection activeCell="O25" sqref="O25"/>
    </sheetView>
  </sheetViews>
  <sheetFormatPr baseColWidth="10" defaultRowHeight="14.4"/>
  <cols>
    <col min="1" max="2" width="3.33203125" style="20" customWidth="1"/>
    <col min="3" max="23" width="3.33203125" style="14" customWidth="1"/>
    <col min="24" max="25" width="3.33203125" style="19" customWidth="1"/>
    <col min="26" max="46" width="3.33203125" style="14" customWidth="1"/>
    <col min="47" max="48" width="3.33203125" style="19" customWidth="1"/>
    <col min="49" max="70" width="3.33203125" style="14" customWidth="1"/>
    <col min="71" max="72" width="3.33203125" style="19" customWidth="1"/>
    <col min="73" max="75" width="3.33203125" style="14" customWidth="1"/>
    <col min="95" max="96" width="0" hidden="1" customWidth="1"/>
  </cols>
  <sheetData>
    <row r="1" spans="1:75" s="1" customFormat="1" ht="20.100000000000001" customHeight="1">
      <c r="A1" s="268" t="str">
        <f>LEFT(Math!A14,1)&amp;LEFT(Math!B14,1)</f>
        <v xml:space="preserve">  </v>
      </c>
      <c r="B1" s="269"/>
      <c r="C1" s="175" t="str">
        <f>IF(ISBLANK(Math!E14)," ",IF(Math!E14&gt;=75,Math!E14," "))</f>
        <v/>
      </c>
      <c r="D1" s="175" t="str">
        <f>IF(ISBLANK(Math!I14)," ",IF(Math!I14&gt;=75,Math!I14," "))</f>
        <v/>
      </c>
      <c r="E1" s="175" t="str">
        <f>IF(ISBLANK(Math!M14)," ",IF(Math!M14&gt;=75,Math!M14," "))</f>
        <v/>
      </c>
      <c r="F1" s="175" t="str">
        <f>IF(ISBLANK(Math!Q14)," ",IF(Math!Q14&gt;=75,Math!Q14," "))</f>
        <v/>
      </c>
      <c r="G1" s="175" t="str">
        <f>IF(ISBLANK(Math!U14)," ",IF(Math!U14&gt;=75,Math!U14," "))</f>
        <v/>
      </c>
      <c r="H1" s="175" t="str">
        <f>IF(ISBLANK(Math!AB14)," ",IF(Math!AB14&gt;=75,Math!AB14," "))</f>
        <v/>
      </c>
      <c r="I1" s="175" t="str">
        <f>IF(ISBLANK(Math!AF14)," ",IF(Math!AF14&gt;=75,Math!AF14," "))</f>
        <v/>
      </c>
      <c r="J1" s="175" t="str">
        <f>IF(ISBLANK(Math!AJ14)," ",IF(Math!AJ14&gt;=75,Math!AJ14," "))</f>
        <v/>
      </c>
      <c r="K1" s="175" t="str">
        <f>IF(ISBLANK(Math!AN14)," ",IF(Math!AN14&gt;=75,Math!AN14," "))</f>
        <v/>
      </c>
      <c r="L1" s="175" t="str">
        <f>IF(ISBLANK(Math!AR14)," ",IF(Math!AR14&gt;=75,Math!AR14," "))</f>
        <v/>
      </c>
      <c r="M1" s="175" t="str">
        <f>IF(ISBLANK(Math!AY14)," ",IF(Math!AY14&gt;=75,Math!AY14," "))</f>
        <v/>
      </c>
      <c r="N1" s="175" t="str">
        <f>IF(ISBLANK(Math!BC14)," ",IF(Math!BC14&gt;=75,Math!BC14," "))</f>
        <v/>
      </c>
      <c r="O1" s="175" t="str">
        <f>IF(ISBLANK(Math!BG14)," ",IF(Math!BG14&gt;=75,Math!BG14," "))</f>
        <v/>
      </c>
      <c r="P1" s="175" t="str">
        <f>IF(ISBLANK(Math!BK14)," ",IF(Math!BK14&gt;=75,Math!BK14," "))</f>
        <v/>
      </c>
      <c r="Q1" s="175" t="str">
        <f>IF(ISBLANK(Math!BO14)," ",IF(Math!BO14&gt;=75,Math!BO14," "))</f>
        <v/>
      </c>
      <c r="R1" s="175" t="str">
        <f>IF(ISBLANK(Math!BV14)," ",IF(Math!BV14&gt;=75,Math!BV14," "))</f>
        <v/>
      </c>
      <c r="S1" s="175" t="str">
        <f>IF(ISBLANK(Math!BZ14)," ",IF(Math!BZ14&gt;=75,Math!BZ14," "))</f>
        <v/>
      </c>
      <c r="T1" s="175" t="str">
        <f>IF(ISBLANK(Math!CD14)," ",IF(Math!CD14&gt;=75,Math!CD14," "))</f>
        <v/>
      </c>
      <c r="U1" s="175" t="str">
        <f>IF(ISBLANK(Math!CH14)," ",IF(Math!CH14&gt;=75,Math!CH14," "))</f>
        <v/>
      </c>
      <c r="V1" s="175" t="str">
        <f>IF(ISBLANK(Math!CL14)," ",IF(Math!CL14&gt;=75,Math!CL14," "))</f>
        <v/>
      </c>
      <c r="W1" s="176" t="str">
        <f>IF(ISBLANK(Math!CS14)," ",IF(Math!CS14&gt;=75,Math!CS14," "))</f>
        <v/>
      </c>
      <c r="X1" s="268" t="str">
        <f>A1</f>
        <v xml:space="preserve">  </v>
      </c>
      <c r="Y1" s="269"/>
      <c r="Z1" s="175" t="str">
        <f>IF(ISBLANK(Math!CW14)," ",IF(Math!CW14&gt;=75,Math!CW14," "))</f>
        <v/>
      </c>
      <c r="AA1" s="175" t="str">
        <f>IF(ISBLANK(Math!DA14)," ",IF(Math!DA14&gt;=75,Math!DA14," "))</f>
        <v/>
      </c>
      <c r="AB1" s="175" t="str">
        <f>IF(ISBLANK(Math!DE14)," ",IF(Math!DE14&gt;=75,Math!DE14," "))</f>
        <v/>
      </c>
      <c r="AC1" s="175" t="str">
        <f>IF(ISBLANK(Math!DI14)," ",IF(Math!DI14&gt;=75,Math!DI14," "))</f>
        <v/>
      </c>
      <c r="AD1" s="175" t="str">
        <f>IF(ISBLANK(Math!DP14)," ",IF(Math!DP14&gt;=75,Math!DP14," "))</f>
        <v/>
      </c>
      <c r="AE1" s="175" t="str">
        <f>IF(ISBLANK(Math!DT14)," ",IF(Math!DT14&gt;=75,Math!DT14," "))</f>
        <v/>
      </c>
      <c r="AF1" s="175" t="str">
        <f>IF(ISBLANK(Math!DX14)," ",IF(Math!DX14&gt;=75,Math!DX14," "))</f>
        <v/>
      </c>
      <c r="AG1" s="175" t="str">
        <f>IF(ISBLANK(Math!EB14)," ",IF(Math!EB14&gt;=75,Math!EB14," "))</f>
        <v/>
      </c>
      <c r="AH1" s="175" t="str">
        <f>IF(ISBLANK(Math!EF14)," ",IF(Math!EF14&gt;=75,Math!EF14," "))</f>
        <v/>
      </c>
      <c r="AI1" s="175" t="str">
        <f>IF(ISBLANK(Math!EM14)," ",IF(Math!EM14&gt;=75,Math!EM14," "))</f>
        <v/>
      </c>
      <c r="AJ1" s="175" t="str">
        <f>IF(ISBLANK(Math!EQ14)," ",IF(Math!EQ14&gt;=75,Math!EQ14," "))</f>
        <v/>
      </c>
      <c r="AK1" s="175" t="str">
        <f>IF(ISBLANK(Math!EU14)," ",IF(Math!EU14&gt;=75,Math!EU14," "))</f>
        <v/>
      </c>
      <c r="AL1" s="175" t="str">
        <f>IF(ISBLANK(Math!EY14)," ",IF(Math!EY14&gt;=75,Math!EY14," "))</f>
        <v/>
      </c>
      <c r="AM1" s="175" t="str">
        <f>IF(ISBLANK(Math!FC14)," ",IF(Math!FC14&gt;=75,Math!FC14," "))</f>
        <v/>
      </c>
      <c r="AN1" s="175" t="str">
        <f>IF(ISBLANK(Math!FJ14)," ",IF(Math!FJ14&gt;=75,Math!FJ14," "))</f>
        <v/>
      </c>
      <c r="AO1" s="175" t="str">
        <f>IF(ISBLANK(Math!FN14)," ",IF(Math!FN14&gt;=75,Math!FN14," "))</f>
        <v/>
      </c>
      <c r="AP1" s="175" t="str">
        <f>IF(ISBLANK(Math!FR14)," ",IF(Math!FR14&gt;=75,Math!FR14," "))</f>
        <v/>
      </c>
      <c r="AQ1" s="175" t="str">
        <f>IF(ISBLANK(Math!FV14)," ",IF(Math!FV14&gt;=75,Math!FV14," "))</f>
        <v/>
      </c>
      <c r="AR1" s="175" t="str">
        <f>IF(ISBLANK(Math!FZ14)," ",IF(Math!FZ14&gt;=75,Math!FZ14," "))</f>
        <v/>
      </c>
      <c r="AS1" s="175" t="str">
        <f>IF(ISBLANK(Math!GG14)," ",IF(Math!GG14&gt;=75,Math!GG14," "))</f>
        <v/>
      </c>
      <c r="AT1" s="176" t="str">
        <f>IF(ISBLANK(Math!GK14)," ",IF(Math!GK14&gt;=75,Math!GK14," "))</f>
        <v/>
      </c>
      <c r="AU1" s="268" t="str">
        <f>X1</f>
        <v xml:space="preserve">  </v>
      </c>
      <c r="AV1" s="269"/>
      <c r="AW1" s="175" t="str">
        <f>IF(ISBLANK(Math!GO14)," ",IF(Math!GO14&gt;=75,Math!GO14," "))</f>
        <v/>
      </c>
      <c r="AX1" s="175" t="str">
        <f>IF(ISBLANK(Math!GS14)," ",IF(Math!GS14&gt;=75,Math!GS14," "))</f>
        <v/>
      </c>
      <c r="AY1" s="175" t="str">
        <f>IF(ISBLANK(Math!GW14)," ",IF(Math!GW14&gt;=75,Math!GW14," "))</f>
        <v/>
      </c>
      <c r="AZ1" s="175" t="str">
        <f>IF(ISBLANK(Math!HD14)," ",IF(Math!HD14&gt;=75,Math!HD14," "))</f>
        <v/>
      </c>
      <c r="BA1" s="175" t="str">
        <f>IF(ISBLANK(Math!HH14)," ",IF(Math!HH14&gt;=75,Math!HH14," "))</f>
        <v/>
      </c>
      <c r="BB1" s="175" t="str">
        <f>IF(ISBLANK(Math!HL14)," ",IF(Math!HL14&gt;=75,Math!HL14," "))</f>
        <v/>
      </c>
      <c r="BC1" s="175" t="str">
        <f>IF(ISBLANK(Math!HP14)," ",IF(Math!HP14&gt;=75,Math!HP14," "))</f>
        <v/>
      </c>
      <c r="BD1" s="175" t="str">
        <f>IF(ISBLANK(Math!HT14)," ",IF(Math!HT14&gt;=75,Math!HT14," "))</f>
        <v/>
      </c>
      <c r="BE1" s="175" t="str">
        <f>IF(ISBLANK(Math!IA14)," ",IF(Math!IA14&gt;=75,Math!IA14," "))</f>
        <v/>
      </c>
      <c r="BF1" s="175" t="str">
        <f>IF(ISBLANK(Math!IE14)," ",IF(Math!IE14&gt;=75,Math!IE14," "))</f>
        <v/>
      </c>
      <c r="BG1" s="175" t="str">
        <f>IF(ISBLANK(Math!II14)," ",IF(Math!II14&gt;=75,Math!II14," "))</f>
        <v/>
      </c>
      <c r="BH1" s="175" t="str">
        <f>IF(ISBLANK(Math!IM14)," ",IF(Math!IM14&gt;=75,Math!IM14," "))</f>
        <v/>
      </c>
      <c r="BI1" s="175" t="str">
        <f>IF(ISBLANK(Math!IQ14)," ",IF(Math!IQ14&gt;=75,Math!IQ14," "))</f>
        <v/>
      </c>
      <c r="BJ1" s="175" t="str">
        <f>IF(ISBLANK(Math!IX14)," ",IF(Math!IX14&gt;=75,Math!IX14," "))</f>
        <v/>
      </c>
      <c r="BK1" s="175" t="str">
        <f>IF(ISBLANK(Math!JB14)," ",IF(Math!JB14&gt;=75,Math!JB14," "))</f>
        <v/>
      </c>
      <c r="BL1" s="175" t="str">
        <f>IF(ISBLANK(Math!JF14)," ",IF(Math!JF14&gt;=75,Math!JF14," "))</f>
        <v/>
      </c>
      <c r="BM1" s="175" t="str">
        <f>IF(ISBLANK(Math!JJ14)," ",IF(Math!JJ14&gt;=75,Math!JJ14," "))</f>
        <v/>
      </c>
      <c r="BN1" s="175" t="str">
        <f>IF(ISBLANK(Math!JN14)," ",IF(Math!JN14&gt;=75,Math!JN14," "))</f>
        <v/>
      </c>
      <c r="BO1" s="175" t="str">
        <f>IF(ISBLANK(Math!JU14)," ",IF(Math!JU14&gt;=75,Math!JU14," "))</f>
        <v/>
      </c>
      <c r="BP1" s="175" t="str">
        <f>IF(ISBLANK(Math!JY14)," ",IF(Math!JY14&gt;=75,Math!JY14," "))</f>
        <v/>
      </c>
      <c r="BQ1" s="175" t="str">
        <f>IF(ISBLANK(Math!KC14)," ",IF(Math!KC14&gt;=75,Math!KC14," "))</f>
        <v/>
      </c>
      <c r="BR1" s="176" t="str">
        <f>IF(ISBLANK(Math!KG14)," ",IF(Math!KG14&gt;=75,Math!KG14," "))</f>
        <v/>
      </c>
      <c r="BS1" s="268" t="str">
        <f>AU1</f>
        <v xml:space="preserve">  </v>
      </c>
      <c r="BT1" s="269"/>
      <c r="BU1" s="175" t="str">
        <f>IF(ISBLANK(Math!KK14)," ",IF(Math!KK14&gt;=75,Math!KK14," "))</f>
        <v/>
      </c>
      <c r="BV1" s="175" t="str">
        <f>IF(ISBLANK(Math!KR14)," ",IF(Math!KR14&gt;=75,Math!KR14," "))</f>
        <v/>
      </c>
      <c r="BW1" s="175" t="str">
        <f>IF(ISBLANK(Math!KV14)," ",IF(Math!KV14&gt;=75,Math!KV14," "))</f>
        <v/>
      </c>
    </row>
    <row r="2" spans="1:75" s="1" customFormat="1" ht="20.100000000000001" customHeight="1">
      <c r="A2" s="270"/>
      <c r="B2" s="271"/>
      <c r="C2" s="177" t="str">
        <f>IF(ISBLANK(Math!E14)," ",IF(Math!E14&gt;=50,IF(Math!E14&lt;75,Math!E14," ")," "))</f>
        <v xml:space="preserve"> </v>
      </c>
      <c r="D2" s="177" t="str">
        <f>IF(ISBLANK(Math!I14)," ",IF(Math!I14&gt;=50,IF(Math!I14&lt;75,Math!I14," ")," "))</f>
        <v xml:space="preserve"> </v>
      </c>
      <c r="E2" s="177" t="str">
        <f>IF(ISBLANK(Math!M14)," ",IF(Math!M14&gt;=50,IF(Math!M14&lt;75,Math!M14," ")," "))</f>
        <v xml:space="preserve"> </v>
      </c>
      <c r="F2" s="177" t="str">
        <f>IF(ISBLANK(Math!Q14)," ",IF(Math!Q14&gt;=50,IF(Math!Q14&lt;75,Math!Q14," ")," "))</f>
        <v xml:space="preserve"> </v>
      </c>
      <c r="G2" s="177" t="str">
        <f>IF(ISBLANK(Math!U14)," ",IF(Math!U14&gt;=50,IF(Math!U14&lt;75,Math!U14," ")," "))</f>
        <v xml:space="preserve"> </v>
      </c>
      <c r="H2" s="177" t="str">
        <f>IF(ISBLANK(Math!AB14)," ",IF(Math!AB14&gt;=50,IF(Math!AB14&lt;75,Math!AB14," ")," "))</f>
        <v xml:space="preserve"> </v>
      </c>
      <c r="I2" s="177" t="str">
        <f>IF(ISBLANK(Math!AF14)," ",IF(Math!AF14&gt;=50,IF(Math!AF14&lt;75,Math!AF14," ")," "))</f>
        <v xml:space="preserve"> </v>
      </c>
      <c r="J2" s="177" t="str">
        <f>IF(ISBLANK(Math!AJ14)," ",IF(Math!AJ14&gt;=50,IF(Math!AJ14&lt;75,Math!AJ14," ")," "))</f>
        <v xml:space="preserve"> </v>
      </c>
      <c r="K2" s="177" t="str">
        <f>IF(ISBLANK(Math!AN14)," ",IF(Math!AN14&gt;=50,IF(Math!AN14&lt;75,Math!AN14," ")," "))</f>
        <v xml:space="preserve"> </v>
      </c>
      <c r="L2" s="177" t="str">
        <f>IF(ISBLANK(Math!AR14)," ",IF(Math!AR14&gt;=50,IF(Math!AR14&lt;75,Math!AR14," ")," "))</f>
        <v xml:space="preserve"> </v>
      </c>
      <c r="M2" s="177" t="str">
        <f>IF(ISBLANK(Math!AY14)," ",IF(Math!AY14&gt;=50,IF(Math!AY14&lt;75,Math!AY14," ")," "))</f>
        <v xml:space="preserve"> </v>
      </c>
      <c r="N2" s="177" t="str">
        <f>IF(ISBLANK(Math!BC14)," ",IF(Math!BC14&gt;=50,IF(Math!BC14&lt;75,Math!BC14," ")," "))</f>
        <v xml:space="preserve"> </v>
      </c>
      <c r="O2" s="177" t="str">
        <f>IF(ISBLANK(Math!BG14)," ",IF(Math!BG14&gt;=50,IF(Math!BG14&lt;75,Math!BG14," ")," "))</f>
        <v xml:space="preserve"> </v>
      </c>
      <c r="P2" s="177" t="str">
        <f>IF(ISBLANK(Math!BK14)," ",IF(Math!BK14&gt;=50,IF(Math!BK14&lt;75,Math!BK14," ")," "))</f>
        <v xml:space="preserve"> </v>
      </c>
      <c r="Q2" s="177" t="str">
        <f>IF(ISBLANK(Math!BO14)," ",IF(Math!BO14&gt;=50,IF(Math!BO14&lt;75,Math!BO14," ")," "))</f>
        <v xml:space="preserve"> </v>
      </c>
      <c r="R2" s="177" t="str">
        <f>IF(ISBLANK(Math!BV14)," ",IF(Math!BV14&gt;=50,IF(Math!BV14&lt;75,Math!BV14," ")," "))</f>
        <v xml:space="preserve"> </v>
      </c>
      <c r="S2" s="177" t="str">
        <f>IF(ISBLANK(Math!BZ14)," ",IF(Math!BZ14&gt;=50,IF(Math!BZ14&lt;75,Math!BZ14," ")," "))</f>
        <v xml:space="preserve"> </v>
      </c>
      <c r="T2" s="177" t="str">
        <f>IF(ISBLANK(Math!CD14)," ",IF(Math!CD14&gt;=50,IF(Math!CD14&lt;75,Math!CD14," ")," "))</f>
        <v xml:space="preserve"> </v>
      </c>
      <c r="U2" s="177" t="str">
        <f>IF(ISBLANK(Math!CH14)," ",IF(Math!CH14&gt;=50,IF(Math!CH14&lt;75,Math!CH14," ")," "))</f>
        <v xml:space="preserve"> </v>
      </c>
      <c r="V2" s="177" t="str">
        <f>IF(ISBLANK(Math!CL14)," ",IF(Math!CL14&gt;=50,IF(Math!CL14&lt;75,Math!CL14," ")," "))</f>
        <v xml:space="preserve"> </v>
      </c>
      <c r="W2" s="178" t="str">
        <f>IF(ISBLANK(Math!CS14)," ",IF(Math!CS14&gt;=50,IF(Math!CS14&lt;75,Math!CS14," ")," "))</f>
        <v xml:space="preserve"> </v>
      </c>
      <c r="X2" s="270"/>
      <c r="Y2" s="271"/>
      <c r="Z2" s="177" t="str">
        <f>IF(ISBLANK(Math!CW14)," ",IF(Math!CW14&gt;=50,IF(Math!CW14&lt;75,Math!CW14," ")," "))</f>
        <v xml:space="preserve"> </v>
      </c>
      <c r="AA2" s="177" t="str">
        <f>IF(ISBLANK(Math!DA14)," ",IF(Math!DA14&gt;=50,IF(Math!DA14&lt;75,Math!DA14," ")," "))</f>
        <v xml:space="preserve"> </v>
      </c>
      <c r="AB2" s="177" t="str">
        <f>IF(ISBLANK(Math!DE14)," ",IF(Math!DE14&gt;=50,IF(Math!DE14&lt;75,Math!DE14," ")," "))</f>
        <v xml:space="preserve"> </v>
      </c>
      <c r="AC2" s="177" t="str">
        <f>IF(ISBLANK(Math!DI14)," ",IF(Math!DI14&gt;=50,IF(Math!DI14&lt;75,Math!DI14," ")," "))</f>
        <v xml:space="preserve"> </v>
      </c>
      <c r="AD2" s="177" t="str">
        <f>IF(ISBLANK(Math!DP14)," ",IF(Math!DP14&gt;=50,IF(Math!DP14&lt;75,Math!DP14," ")," "))</f>
        <v xml:space="preserve"> </v>
      </c>
      <c r="AE2" s="177" t="str">
        <f>IF(ISBLANK(Math!DT14)," ",IF(Math!DT14&gt;=50,IF(Math!DT14&lt;75,Math!DT14," ")," "))</f>
        <v xml:space="preserve"> </v>
      </c>
      <c r="AF2" s="177" t="str">
        <f>IF(ISBLANK(Math!DX14)," ",IF(Math!DX14&gt;=50,IF(Math!DX14&lt;75,Math!DX14," ")," "))</f>
        <v xml:space="preserve"> </v>
      </c>
      <c r="AG2" s="177" t="str">
        <f>IF(ISBLANK(Math!EB14)," ",IF(Math!EB14&gt;=50,IF(Math!EB14&lt;75,Math!EB14," ")," "))</f>
        <v xml:space="preserve"> </v>
      </c>
      <c r="AH2" s="177" t="str">
        <f>IF(ISBLANK(Math!EF14)," ",IF(Math!EF14&gt;=50,IF(Math!EF14&lt;75,Math!EF14," ")," "))</f>
        <v xml:space="preserve"> </v>
      </c>
      <c r="AI2" s="177" t="str">
        <f>IF(ISBLANK(Math!EM14)," ",IF(Math!EM14&gt;=50,IF(Math!EM14&lt;75,Math!EM14," ")," "))</f>
        <v xml:space="preserve"> </v>
      </c>
      <c r="AJ2" s="177" t="str">
        <f>IF(ISBLANK(Math!EQ14)," ",IF(Math!EQ14&gt;=50,IF(Math!EQ14&lt;75,Math!EQ14," ")," "))</f>
        <v xml:space="preserve"> </v>
      </c>
      <c r="AK2" s="177" t="str">
        <f>IF(ISBLANK(Math!EU14)," ",IF(Math!EU14&gt;=50,IF(Math!EU14&lt;75,Math!EU14," ")," "))</f>
        <v xml:space="preserve"> </v>
      </c>
      <c r="AL2" s="177" t="str">
        <f>IF(ISBLANK(Math!EY14)," ",IF(Math!EY14&gt;=50,IF(Math!EY14&lt;75,Math!EY14," ")," "))</f>
        <v xml:space="preserve"> </v>
      </c>
      <c r="AM2" s="177" t="str">
        <f>IF(ISBLANK(Math!FC14)," ",IF(Math!FC14&gt;=50,IF(Math!FC14&lt;75,Math!FC14," ")," "))</f>
        <v xml:space="preserve"> </v>
      </c>
      <c r="AN2" s="177" t="str">
        <f>IF(ISBLANK(Math!FJ14)," ",IF(Math!FJ14&gt;=50,IF(Math!FJ14&lt;75,Math!FJ14," ")," "))</f>
        <v xml:space="preserve"> </v>
      </c>
      <c r="AO2" s="177" t="str">
        <f>IF(ISBLANK(Math!FN14)," ",IF(Math!FN14&gt;=50,IF(Math!FN14&lt;75,Math!FN14," ")," "))</f>
        <v xml:space="preserve"> </v>
      </c>
      <c r="AP2" s="177" t="str">
        <f>IF(ISBLANK(Math!FR14)," ",IF(Math!FR14&gt;=50,IF(Math!FR14&lt;75,Math!FR14," ")," "))</f>
        <v xml:space="preserve"> </v>
      </c>
      <c r="AQ2" s="177" t="str">
        <f>IF(ISBLANK(Math!FV14)," ",IF(Math!FV14&gt;=50,IF(Math!FV14&lt;75,Math!FV14," ")," "))</f>
        <v xml:space="preserve"> </v>
      </c>
      <c r="AR2" s="177" t="str">
        <f>IF(ISBLANK(Math!FZ14)," ",IF(Math!FZ14&gt;=50,IF(Math!FZ14&lt;75,Math!FZ14," ")," "))</f>
        <v xml:space="preserve"> </v>
      </c>
      <c r="AS2" s="177" t="str">
        <f>IF(ISBLANK(Math!GG14)," ",IF(Math!GG14&gt;=50,IF(Math!GG14&lt;75,Math!GG14," ")," "))</f>
        <v xml:space="preserve"> </v>
      </c>
      <c r="AT2" s="178" t="str">
        <f>IF(ISBLANK(Math!GK14)," ",IF(Math!GK14&gt;=50,IF(Math!GK14&lt;75,Math!GK14," ")," "))</f>
        <v xml:space="preserve"> </v>
      </c>
      <c r="AU2" s="270"/>
      <c r="AV2" s="271"/>
      <c r="AW2" s="177" t="str">
        <f>IF(ISBLANK(Math!GO14)," ",IF(Math!GO14&gt;=50,IF(Math!GO14&lt;75,Math!GO14," ")," "))</f>
        <v xml:space="preserve"> </v>
      </c>
      <c r="AX2" s="177" t="str">
        <f>IF(ISBLANK(Math!GS14)," ",IF(Math!GS14&gt;=50,IF(Math!GS14&lt;75,Math!GS14," ")," "))</f>
        <v xml:space="preserve"> </v>
      </c>
      <c r="AY2" s="177" t="str">
        <f>IF(ISBLANK(Math!GW14)," ",IF(Math!GW14&gt;=50,IF(Math!GW14&lt;75,Math!GW14," ")," "))</f>
        <v xml:space="preserve"> </v>
      </c>
      <c r="AZ2" s="177" t="str">
        <f>IF(ISBLANK(Math!HD14)," ",IF(Math!HD14&gt;=50,IF(Math!HD14&lt;75,Math!HD14," ")," "))</f>
        <v xml:space="preserve"> </v>
      </c>
      <c r="BA2" s="177" t="str">
        <f>IF(ISBLANK(Math!HH14)," ",IF(Math!HH14&gt;=50,IF(Math!HH14&lt;75,Math!HH14," ")," "))</f>
        <v xml:space="preserve"> </v>
      </c>
      <c r="BB2" s="177" t="str">
        <f>IF(ISBLANK(Math!HL14)," ",IF(Math!HL14&gt;=50,IF(Math!HL14&lt;75,Math!HL14," ")," "))</f>
        <v xml:space="preserve"> </v>
      </c>
      <c r="BC2" s="177" t="str">
        <f>IF(ISBLANK(Math!HP14)," ",IF(Math!HP14&gt;=50,IF(Math!HP14&lt;75,Math!HP14," ")," "))</f>
        <v xml:space="preserve"> </v>
      </c>
      <c r="BD2" s="177" t="str">
        <f>IF(ISBLANK(Math!HT14)," ",IF(Math!HT14&gt;=50,IF(Math!HT14&lt;75,Math!HT14," ")," "))</f>
        <v xml:space="preserve"> </v>
      </c>
      <c r="BE2" s="177" t="str">
        <f>IF(ISBLANK(Math!IA14)," ",IF(Math!IA14&gt;=50,IF(Math!IA14&lt;75,Math!IA14," ")," "))</f>
        <v xml:space="preserve"> </v>
      </c>
      <c r="BF2" s="177" t="str">
        <f>IF(ISBLANK(Math!IE14)," ",IF(Math!IE14&gt;=50,IF(Math!IE14&lt;75,Math!IE14," ")," "))</f>
        <v xml:space="preserve"> </v>
      </c>
      <c r="BG2" s="177" t="str">
        <f>IF(ISBLANK(Math!II14)," ",IF(Math!II14&gt;=50,IF(Math!II14&lt;75,Math!II14," ")," "))</f>
        <v xml:space="preserve"> </v>
      </c>
      <c r="BH2" s="177" t="str">
        <f>IF(ISBLANK(Math!IM14)," ",IF(Math!IM14&gt;=50,IF(Math!IM14&lt;75,Math!IM14," ")," "))</f>
        <v xml:space="preserve"> </v>
      </c>
      <c r="BI2" s="177" t="str">
        <f>IF(ISBLANK(Math!IQ14)," ",IF(Math!IQ14&gt;=50,IF(Math!IQ14&lt;75,Math!IQ14," ")," "))</f>
        <v xml:space="preserve"> </v>
      </c>
      <c r="BJ2" s="177" t="str">
        <f>IF(ISBLANK(Math!IX14)," ",IF(Math!IX14&gt;=50,IF(Math!IX14&lt;75,Math!IX14," ")," "))</f>
        <v xml:space="preserve"> </v>
      </c>
      <c r="BK2" s="177" t="str">
        <f>IF(ISBLANK(Math!JB14)," ",IF(Math!JB14&gt;=50,IF(Math!JB14&lt;75,Math!JB14," ")," "))</f>
        <v xml:space="preserve"> </v>
      </c>
      <c r="BL2" s="177" t="str">
        <f>IF(ISBLANK(Math!JF14)," ",IF(Math!JF14&gt;=50,IF(Math!JF14&lt;75,Math!JF14," ")," "))</f>
        <v xml:space="preserve"> </v>
      </c>
      <c r="BM2" s="177" t="str">
        <f>IF(ISBLANK(Math!JJ14)," ",IF(Math!JJ14&gt;=50,IF(Math!JJ14&lt;75,Math!JJ14," ")," "))</f>
        <v xml:space="preserve"> </v>
      </c>
      <c r="BN2" s="177" t="str">
        <f>IF(ISBLANK(Math!JN14)," ",IF(Math!JN14&gt;=50,IF(Math!JN14&lt;75,Math!JN14," ")," "))</f>
        <v xml:space="preserve"> </v>
      </c>
      <c r="BO2" s="177" t="str">
        <f>IF(ISBLANK(Math!JU14)," ",IF(Math!JU14&gt;=50,IF(Math!JU14&lt;75,Math!JU14," ")," "))</f>
        <v xml:space="preserve"> </v>
      </c>
      <c r="BP2" s="177" t="str">
        <f>IF(ISBLANK(Math!JY14)," ",IF(Math!JY14&gt;=50,IF(Math!JY14&lt;75,Math!JY14," ")," "))</f>
        <v xml:space="preserve"> </v>
      </c>
      <c r="BQ2" s="177" t="str">
        <f>IF(ISBLANK(Math!KC14)," ",IF(Math!KC14&gt;=50,IF(Math!KC14&lt;75,Math!KC14," ")," "))</f>
        <v xml:space="preserve"> </v>
      </c>
      <c r="BR2" s="178" t="str">
        <f>IF(ISBLANK(Math!KG14)," ",IF(Math!KG14&gt;=50,IF(Math!KG14&lt;75,Math!KG14," ")," "))</f>
        <v xml:space="preserve"> </v>
      </c>
      <c r="BS2" s="270"/>
      <c r="BT2" s="271"/>
      <c r="BU2" s="177" t="str">
        <f>IF(ISBLANK(Math!KK14)," ",IF(Math!KK14&gt;=50,IF(Math!KK14&lt;75,Math!KK14," ")," "))</f>
        <v xml:space="preserve"> </v>
      </c>
      <c r="BV2" s="177" t="str">
        <f>IF(ISBLANK(Math!KR14)," ",IF(Math!KR14&gt;=50,IF(Math!KR14&lt;75,Math!KR14," ")," "))</f>
        <v xml:space="preserve"> </v>
      </c>
      <c r="BW2" s="177" t="str">
        <f>IF(ISBLANK(Math!KV14)," ",IF(Math!KV14&gt;=50,IF(Math!KV14&lt;75,Math!KV14," ")," "))</f>
        <v xml:space="preserve"> </v>
      </c>
    </row>
    <row r="3" spans="1:75" s="1" customFormat="1" ht="20.100000000000001" customHeight="1" thickBot="1">
      <c r="A3" s="272"/>
      <c r="B3" s="273"/>
      <c r="C3" s="179" t="str">
        <f>IF(ISBLANK(Math!E14)," ",IF(Math!E14&lt;50,Math!E14," "))</f>
        <v xml:space="preserve"> </v>
      </c>
      <c r="D3" s="179" t="str">
        <f>IF(ISBLANK(Math!I14)," ",IF(Math!I14&lt;50,Math!I14," "))</f>
        <v xml:space="preserve"> </v>
      </c>
      <c r="E3" s="179" t="str">
        <f>IF(ISBLANK(Math!M14)," ",IF(Math!M14&lt;50,Math!M14," "))</f>
        <v xml:space="preserve"> </v>
      </c>
      <c r="F3" s="179" t="str">
        <f>IF(ISBLANK(Math!Q14)," ",IF(Math!Q14&lt;50,Math!Q14," "))</f>
        <v xml:space="preserve"> </v>
      </c>
      <c r="G3" s="179" t="str">
        <f>IF(ISBLANK(Math!U14)," ",IF(Math!U14&lt;50,Math!U14," "))</f>
        <v xml:space="preserve"> </v>
      </c>
      <c r="H3" s="179" t="str">
        <f>IF(ISBLANK(Math!AB14)," ",IF(Math!AB14&lt;50,Math!AB14," "))</f>
        <v xml:space="preserve"> </v>
      </c>
      <c r="I3" s="179" t="str">
        <f>IF(ISBLANK(Math!AF14)," ",IF(Math!AF14&lt;50,Math!AF14," "))</f>
        <v xml:space="preserve"> </v>
      </c>
      <c r="J3" s="179" t="str">
        <f>IF(ISBLANK(Math!AJ14)," ",IF(Math!AJ14&lt;50,Math!AJ14," "))</f>
        <v xml:space="preserve"> </v>
      </c>
      <c r="K3" s="179" t="str">
        <f>IF(ISBLANK(Math!AN14)," ",IF(Math!AN14&lt;50,Math!AN14," "))</f>
        <v xml:space="preserve"> </v>
      </c>
      <c r="L3" s="179" t="str">
        <f>IF(ISBLANK(Math!AR14)," ",IF(Math!AR14&lt;50,Math!AR14," "))</f>
        <v xml:space="preserve"> </v>
      </c>
      <c r="M3" s="179" t="str">
        <f>IF(ISBLANK(Math!AY14)," ",IF(Math!AY14&lt;50,Math!AY14," "))</f>
        <v xml:space="preserve"> </v>
      </c>
      <c r="N3" s="179" t="str">
        <f>IF(ISBLANK(Math!BC14)," ",IF(Math!BC14&lt;50,Math!BC14," "))</f>
        <v xml:space="preserve"> </v>
      </c>
      <c r="O3" s="179" t="str">
        <f>IF(ISBLANK(Math!BG14)," ",IF(Math!BG14&lt;50,Math!BG14," "))</f>
        <v xml:space="preserve"> </v>
      </c>
      <c r="P3" s="179" t="str">
        <f>IF(ISBLANK(Math!BK14)," ",IF(Math!BK14&lt;50,Math!BK14," "))</f>
        <v xml:space="preserve"> </v>
      </c>
      <c r="Q3" s="179" t="str">
        <f>IF(ISBLANK(Math!BO14)," ",IF(Math!BO14&lt;50,Math!BO14," "))</f>
        <v xml:space="preserve"> </v>
      </c>
      <c r="R3" s="179" t="str">
        <f>IF(ISBLANK(Math!BV14)," ",IF(Math!BV14&lt;50,Math!BV14," "))</f>
        <v xml:space="preserve"> </v>
      </c>
      <c r="S3" s="179" t="str">
        <f>IF(ISBLANK(Math!BZ14)," ",IF(Math!BZ14&lt;50,Math!BZ14," "))</f>
        <v xml:space="preserve"> </v>
      </c>
      <c r="T3" s="179" t="str">
        <f>IF(ISBLANK(Math!CD14)," ",IF(Math!CD14&lt;50,Math!CD14," "))</f>
        <v xml:space="preserve"> </v>
      </c>
      <c r="U3" s="179" t="str">
        <f>IF(ISBLANK(Math!CH14)," ",IF(Math!CH14&lt;50,Math!CH14," "))</f>
        <v xml:space="preserve"> </v>
      </c>
      <c r="V3" s="179" t="str">
        <f>IF(ISBLANK(Math!CL14)," ",IF(Math!CL14&lt;50,Math!CL14," "))</f>
        <v xml:space="preserve"> </v>
      </c>
      <c r="W3" s="180" t="str">
        <f>IF(ISBLANK(Math!CS14)," ",IF(Math!CS14&lt;50,Math!CS14," "))</f>
        <v xml:space="preserve"> </v>
      </c>
      <c r="X3" s="272"/>
      <c r="Y3" s="273"/>
      <c r="Z3" s="179" t="str">
        <f>IF(ISBLANK(Math!CW14)," ",IF(Math!CW14&lt;50,Math!CW14," "))</f>
        <v xml:space="preserve"> </v>
      </c>
      <c r="AA3" s="179" t="str">
        <f>IF(ISBLANK(Math!DA14)," ",IF(Math!DA14&lt;50,Math!DA14," "))</f>
        <v xml:space="preserve"> </v>
      </c>
      <c r="AB3" s="179" t="str">
        <f>IF(ISBLANK(Math!DE14)," ",IF(Math!DE14&lt;50,Math!DE14," "))</f>
        <v xml:space="preserve"> </v>
      </c>
      <c r="AC3" s="179" t="str">
        <f>IF(ISBLANK(Math!DI14)," ",IF(Math!DI14&lt;50,Math!DI14," "))</f>
        <v xml:space="preserve"> </v>
      </c>
      <c r="AD3" s="179" t="str">
        <f>IF(ISBLANK(Math!DP14)," ",IF(Math!DP14&lt;50,Math!DP14," "))</f>
        <v xml:space="preserve"> </v>
      </c>
      <c r="AE3" s="179" t="str">
        <f>IF(ISBLANK(Math!DT14)," ",IF(Math!DT14&lt;50,Math!DT14," "))</f>
        <v xml:space="preserve"> </v>
      </c>
      <c r="AF3" s="179" t="str">
        <f>IF(ISBLANK(Math!DX14)," ",IF(Math!DX14&lt;50,Math!DX14," "))</f>
        <v xml:space="preserve"> </v>
      </c>
      <c r="AG3" s="179" t="str">
        <f>IF(ISBLANK(Math!EB14)," ",IF(Math!EB14&lt;50,Math!EB14," "))</f>
        <v xml:space="preserve"> </v>
      </c>
      <c r="AH3" s="179" t="str">
        <f>IF(ISBLANK(Math!EF14)," ",IF(Math!EF14&lt;50,Math!EF14," "))</f>
        <v xml:space="preserve"> </v>
      </c>
      <c r="AI3" s="179" t="str">
        <f>IF(ISBLANK(Math!EM14)," ",IF(Math!EM14&lt;50,Math!EM14," "))</f>
        <v xml:space="preserve"> </v>
      </c>
      <c r="AJ3" s="179" t="str">
        <f>IF(ISBLANK(Math!EQ14)," ",IF(Math!EQ14&lt;50,Math!EQ14," "))</f>
        <v xml:space="preserve"> </v>
      </c>
      <c r="AK3" s="179" t="str">
        <f>IF(ISBLANK(Math!EU14)," ",IF(Math!EU14&lt;50,Math!EU14," "))</f>
        <v xml:space="preserve"> </v>
      </c>
      <c r="AL3" s="179" t="str">
        <f>IF(ISBLANK(Math!EY14)," ",IF(Math!EY14&lt;50,Math!EY14," "))</f>
        <v xml:space="preserve"> </v>
      </c>
      <c r="AM3" s="179" t="str">
        <f>IF(ISBLANK(Math!FC14)," ",IF(Math!FC14&lt;50,Math!FC14," "))</f>
        <v xml:space="preserve"> </v>
      </c>
      <c r="AN3" s="179" t="str">
        <f>IF(ISBLANK(Math!FJ14)," ",IF(Math!FJ14&lt;50,Math!FJ14," "))</f>
        <v xml:space="preserve"> </v>
      </c>
      <c r="AO3" s="179" t="str">
        <f>IF(ISBLANK(Math!FN14)," ",IF(Math!FN14&lt;50,Math!FN14," "))</f>
        <v xml:space="preserve"> </v>
      </c>
      <c r="AP3" s="179" t="str">
        <f>IF(ISBLANK(Math!FR14)," ",IF(Math!FR14&lt;50,Math!FR14," "))</f>
        <v xml:space="preserve"> </v>
      </c>
      <c r="AQ3" s="179" t="str">
        <f>IF(ISBLANK(Math!FV14)," ",IF(Math!FV14&lt;50,Math!FV14," "))</f>
        <v xml:space="preserve"> </v>
      </c>
      <c r="AR3" s="179" t="str">
        <f>IF(ISBLANK(Math!FZ14)," ",IF(Math!FZ14&lt;50,Math!FZ14," "))</f>
        <v xml:space="preserve"> </v>
      </c>
      <c r="AS3" s="179" t="str">
        <f>IF(ISBLANK(Math!GG14)," ",IF(Math!GG14&lt;50,Math!GG14," "))</f>
        <v xml:space="preserve"> </v>
      </c>
      <c r="AT3" s="180" t="str">
        <f>IF(ISBLANK(Math!GK14)," ",IF(Math!GK14&lt;50,Math!GK14," "))</f>
        <v xml:space="preserve"> </v>
      </c>
      <c r="AU3" s="272"/>
      <c r="AV3" s="273"/>
      <c r="AW3" s="179" t="str">
        <f>IF(ISBLANK(Math!GO14)," ",IF(Math!GO14&lt;50,Math!GO14," "))</f>
        <v xml:space="preserve"> </v>
      </c>
      <c r="AX3" s="179" t="str">
        <f>IF(ISBLANK(Math!GS14)," ",IF(Math!GS14&lt;50,Math!GS14," "))</f>
        <v xml:space="preserve"> </v>
      </c>
      <c r="AY3" s="179" t="str">
        <f>IF(ISBLANK(Math!GW14)," ",IF(Math!GW14&lt;50,Math!GW14," "))</f>
        <v xml:space="preserve"> </v>
      </c>
      <c r="AZ3" s="179" t="str">
        <f>IF(ISBLANK(Math!HD14)," ",IF(Math!HD14&lt;50,Math!HD14," "))</f>
        <v xml:space="preserve"> </v>
      </c>
      <c r="BA3" s="179" t="str">
        <f>IF(ISBLANK(Math!HH14)," ",IF(Math!HH14&lt;50,Math!HH14," "))</f>
        <v xml:space="preserve"> </v>
      </c>
      <c r="BB3" s="179" t="str">
        <f>IF(ISBLANK(Math!HL14)," ",IF(Math!HL14&lt;50,Math!HL14," "))</f>
        <v xml:space="preserve"> </v>
      </c>
      <c r="BC3" s="179" t="str">
        <f>IF(ISBLANK(Math!HP14)," ",IF(Math!HP14&lt;50,Math!HP14," "))</f>
        <v xml:space="preserve"> </v>
      </c>
      <c r="BD3" s="179" t="str">
        <f>IF(ISBLANK(Math!HT14)," ",IF(Math!HT14&lt;50,Math!HT14," "))</f>
        <v xml:space="preserve"> </v>
      </c>
      <c r="BE3" s="179" t="str">
        <f>IF(ISBLANK(Math!IA14)," ",IF(Math!IA14&lt;50,Math!IA14," "))</f>
        <v xml:space="preserve"> </v>
      </c>
      <c r="BF3" s="179" t="str">
        <f>IF(ISBLANK(Math!IE14)," ",IF(Math!IE14&lt;50,Math!IE14," "))</f>
        <v xml:space="preserve"> </v>
      </c>
      <c r="BG3" s="179" t="str">
        <f>IF(ISBLANK(Math!II14)," ",IF(Math!II14&lt;50,Math!II14," "))</f>
        <v xml:space="preserve"> </v>
      </c>
      <c r="BH3" s="179" t="str">
        <f>IF(ISBLANK(Math!IM14)," ",IF(Math!IM14&lt;50,Math!IM14," "))</f>
        <v xml:space="preserve"> </v>
      </c>
      <c r="BI3" s="179" t="str">
        <f>IF(ISBLANK(Math!IQ14)," ",IF(Math!IQ14&lt;50,Math!IQ14," "))</f>
        <v xml:space="preserve"> </v>
      </c>
      <c r="BJ3" s="179" t="str">
        <f>IF(ISBLANK(Math!IX14)," ",IF(Math!IX14&lt;50,Math!IX14," "))</f>
        <v xml:space="preserve"> </v>
      </c>
      <c r="BK3" s="179" t="str">
        <f>IF(ISBLANK(Math!JB14)," ",IF(Math!JB14&lt;50,Math!JB14," "))</f>
        <v xml:space="preserve"> </v>
      </c>
      <c r="BL3" s="179" t="str">
        <f>IF(ISBLANK(Math!JF14)," ",IF(Math!JF14&lt;50,Math!JF14," "))</f>
        <v xml:space="preserve"> </v>
      </c>
      <c r="BM3" s="179" t="str">
        <f>IF(ISBLANK(Math!JJ14)," ",IF(Math!JJ14&lt;50,Math!JJ14," "))</f>
        <v xml:space="preserve"> </v>
      </c>
      <c r="BN3" s="179" t="str">
        <f>IF(ISBLANK(Math!JN14)," ",IF(Math!JN14&lt;50,Math!JN14," "))</f>
        <v xml:space="preserve"> </v>
      </c>
      <c r="BO3" s="179" t="str">
        <f>IF(ISBLANK(Math!JU14)," ",IF(Math!JU14&lt;50,Math!JU14," "))</f>
        <v xml:space="preserve"> </v>
      </c>
      <c r="BP3" s="179" t="str">
        <f>IF(ISBLANK(Math!JY14)," ",IF(Math!JY14&lt;50,Math!JY14," "))</f>
        <v xml:space="preserve"> </v>
      </c>
      <c r="BQ3" s="179" t="str">
        <f>IF(ISBLANK(Math!KC14)," ",IF(Math!KC14&lt;50,Math!KC14," "))</f>
        <v xml:space="preserve"> </v>
      </c>
      <c r="BR3" s="180" t="str">
        <f>IF(ISBLANK(Math!KG14)," ",IF(Math!KG14&lt;50,Math!KG14," "))</f>
        <v xml:space="preserve"> </v>
      </c>
      <c r="BS3" s="272"/>
      <c r="BT3" s="273"/>
      <c r="BU3" s="179" t="str">
        <f>IF(ISBLANK(Math!KK14)," ",IF(Math!KK14&lt;50,Math!KK14," "))</f>
        <v xml:space="preserve"> </v>
      </c>
      <c r="BV3" s="179" t="str">
        <f>IF(ISBLANK(Math!KR14)," ",IF(Math!KR14&lt;50,Math!KR14," "))</f>
        <v xml:space="preserve"> </v>
      </c>
      <c r="BW3" s="179" t="str">
        <f>IF(ISBLANK(Math!KV14)," ",IF(Math!KV14&lt;50,Math!KV14," "))</f>
        <v xml:space="preserve"> </v>
      </c>
    </row>
    <row r="4" spans="1:75" s="1" customFormat="1" ht="20.100000000000001" customHeight="1">
      <c r="A4" s="268" t="str">
        <f>LEFT(Math!A13,1)&amp;LEFT(Math!B13,1)</f>
        <v xml:space="preserve">  </v>
      </c>
      <c r="B4" s="269"/>
      <c r="C4" s="175" t="str">
        <f>IF(ISBLANK(Math!E13)," ",IF(Math!E13&gt;=75,Math!E13," "))</f>
        <v/>
      </c>
      <c r="D4" s="175" t="str">
        <f>IF(ISBLANK(Math!I13)," ",IF(Math!I13&gt;=75,Math!I13," "))</f>
        <v/>
      </c>
      <c r="E4" s="175" t="str">
        <f>IF(ISBLANK(Math!M13)," ",IF(Math!M13&gt;=75,Math!M13," "))</f>
        <v/>
      </c>
      <c r="F4" s="175" t="str">
        <f>IF(ISBLANK(Math!Q13)," ",IF(Math!Q13&gt;=75,Math!Q13," "))</f>
        <v/>
      </c>
      <c r="G4" s="175" t="str">
        <f>IF(ISBLANK(Math!U13)," ",IF(Math!U13&gt;=75,Math!U13," "))</f>
        <v/>
      </c>
      <c r="H4" s="175" t="str">
        <f>IF(ISBLANK(Math!AB13)," ",IF(Math!AB13&gt;=75,Math!AB13," "))</f>
        <v/>
      </c>
      <c r="I4" s="175" t="str">
        <f>IF(ISBLANK(Math!AF13)," ",IF(Math!AF13&gt;=75,Math!AF13," "))</f>
        <v/>
      </c>
      <c r="J4" s="175" t="str">
        <f>IF(ISBLANK(Math!AJ13)," ",IF(Math!AJ13&gt;=75,Math!AJ13," "))</f>
        <v/>
      </c>
      <c r="K4" s="175" t="str">
        <f>IF(ISBLANK(Math!AN13)," ",IF(Math!AN13&gt;=75,Math!AN13," "))</f>
        <v/>
      </c>
      <c r="L4" s="175" t="str">
        <f>IF(ISBLANK(Math!AR13)," ",IF(Math!AR13&gt;=75,Math!AR13," "))</f>
        <v/>
      </c>
      <c r="M4" s="175" t="str">
        <f>IF(ISBLANK(Math!AY13)," ",IF(Math!AY13&gt;=75,Math!AY13," "))</f>
        <v/>
      </c>
      <c r="N4" s="175" t="str">
        <f>IF(ISBLANK(Math!BC13)," ",IF(Math!BC13&gt;=75,Math!BC13," "))</f>
        <v/>
      </c>
      <c r="O4" s="175" t="str">
        <f>IF(ISBLANK(Math!BG13)," ",IF(Math!BG13&gt;=75,Math!BG13," "))</f>
        <v/>
      </c>
      <c r="P4" s="175" t="str">
        <f>IF(ISBLANK(Math!BK13)," ",IF(Math!BK13&gt;=75,Math!BK13," "))</f>
        <v/>
      </c>
      <c r="Q4" s="175" t="str">
        <f>IF(ISBLANK(Math!BO13)," ",IF(Math!BO13&gt;=75,Math!BO13," "))</f>
        <v/>
      </c>
      <c r="R4" s="175" t="str">
        <f>IF(ISBLANK(Math!BV13)," ",IF(Math!BV13&gt;=75,Math!BV13," "))</f>
        <v/>
      </c>
      <c r="S4" s="175" t="str">
        <f>IF(ISBLANK(Math!BZ13)," ",IF(Math!BZ13&gt;=75,Math!BZ13," "))</f>
        <v/>
      </c>
      <c r="T4" s="175" t="str">
        <f>IF(ISBLANK(Math!CD13)," ",IF(Math!CD13&gt;=75,Math!CD13," "))</f>
        <v/>
      </c>
      <c r="U4" s="175" t="str">
        <f>IF(ISBLANK(Math!CH13)," ",IF(Math!CH13&gt;=75,Math!CH13," "))</f>
        <v/>
      </c>
      <c r="V4" s="175" t="str">
        <f>IF(ISBLANK(Math!CL13)," ",IF(Math!CL13&gt;=75,Math!CL13," "))</f>
        <v/>
      </c>
      <c r="W4" s="176" t="str">
        <f>IF(ISBLANK(Math!CS13)," ",IF(Math!CS13&gt;=75,Math!CS13," "))</f>
        <v/>
      </c>
      <c r="X4" s="268" t="str">
        <f>A4</f>
        <v xml:space="preserve">  </v>
      </c>
      <c r="Y4" s="269"/>
      <c r="Z4" s="175" t="str">
        <f>IF(ISBLANK(Math!CW13)," ",IF(Math!CW13&gt;=75,Math!CW13," "))</f>
        <v/>
      </c>
      <c r="AA4" s="175" t="str">
        <f>IF(ISBLANK(Math!DA13)," ",IF(Math!DA13&gt;=75,Math!DA13," "))</f>
        <v/>
      </c>
      <c r="AB4" s="175" t="str">
        <f>IF(ISBLANK(Math!DE13)," ",IF(Math!DE13&gt;=75,Math!DE13," "))</f>
        <v/>
      </c>
      <c r="AC4" s="175" t="str">
        <f>IF(ISBLANK(Math!DI13)," ",IF(Math!DI13&gt;=75,Math!DI13," "))</f>
        <v/>
      </c>
      <c r="AD4" s="175" t="str">
        <f>IF(ISBLANK(Math!DP13)," ",IF(Math!DP13&gt;=75,Math!DP13," "))</f>
        <v/>
      </c>
      <c r="AE4" s="175" t="str">
        <f>IF(ISBLANK(Math!DT13)," ",IF(Math!DT13&gt;=75,Math!DT13," "))</f>
        <v/>
      </c>
      <c r="AF4" s="175" t="str">
        <f>IF(ISBLANK(Math!DX13)," ",IF(Math!DX13&gt;=75,Math!DX13," "))</f>
        <v/>
      </c>
      <c r="AG4" s="175" t="str">
        <f>IF(ISBLANK(Math!EB13)," ",IF(Math!EB13&gt;=75,Math!EB13," "))</f>
        <v/>
      </c>
      <c r="AH4" s="175" t="str">
        <f>IF(ISBLANK(Math!EF13)," ",IF(Math!EF13&gt;=75,Math!EF13," "))</f>
        <v/>
      </c>
      <c r="AI4" s="175" t="str">
        <f>IF(ISBLANK(Math!EM13)," ",IF(Math!EM13&gt;=75,Math!EM13," "))</f>
        <v/>
      </c>
      <c r="AJ4" s="175" t="str">
        <f>IF(ISBLANK(Math!EQ13)," ",IF(Math!EQ13&gt;=75,Math!EQ13," "))</f>
        <v/>
      </c>
      <c r="AK4" s="175" t="str">
        <f>IF(ISBLANK(Math!EU13)," ",IF(Math!EU13&gt;=75,Math!EU13," "))</f>
        <v/>
      </c>
      <c r="AL4" s="175" t="str">
        <f>IF(ISBLANK(Math!EY13)," ",IF(Math!EY13&gt;=75,Math!EY13," "))</f>
        <v/>
      </c>
      <c r="AM4" s="175" t="str">
        <f>IF(ISBLANK(Math!FC13)," ",IF(Math!FC13&gt;=75,Math!FC13," "))</f>
        <v/>
      </c>
      <c r="AN4" s="175" t="str">
        <f>IF(ISBLANK(Math!FJ13)," ",IF(Math!FJ13&gt;=75,Math!FJ13," "))</f>
        <v/>
      </c>
      <c r="AO4" s="175" t="str">
        <f>IF(ISBLANK(Math!FN13)," ",IF(Math!FN13&gt;=75,Math!FN13," "))</f>
        <v/>
      </c>
      <c r="AP4" s="175" t="str">
        <f>IF(ISBLANK(Math!FR13)," ",IF(Math!FR13&gt;=75,Math!FR13," "))</f>
        <v/>
      </c>
      <c r="AQ4" s="175" t="str">
        <f>IF(ISBLANK(Math!FV13)," ",IF(Math!FV13&gt;=75,Math!FV13," "))</f>
        <v/>
      </c>
      <c r="AR4" s="175" t="str">
        <f>IF(ISBLANK(Math!FZ13)," ",IF(Math!FZ13&gt;=75,Math!FZ13," "))</f>
        <v/>
      </c>
      <c r="AS4" s="175" t="str">
        <f>IF(ISBLANK(Math!GG13)," ",IF(Math!GG13&gt;=75,Math!GG13," "))</f>
        <v/>
      </c>
      <c r="AT4" s="176" t="str">
        <f>IF(ISBLANK(Math!GK13)," ",IF(Math!GK13&gt;=75,Math!GK13," "))</f>
        <v/>
      </c>
      <c r="AU4" s="268" t="str">
        <f>X4</f>
        <v xml:space="preserve">  </v>
      </c>
      <c r="AV4" s="269"/>
      <c r="AW4" s="175" t="str">
        <f>IF(ISBLANK(Math!GO13)," ",IF(Math!GO13&gt;=75,Math!GO13," "))</f>
        <v/>
      </c>
      <c r="AX4" s="175" t="str">
        <f>IF(ISBLANK(Math!GS13)," ",IF(Math!GS13&gt;=75,Math!GS13," "))</f>
        <v/>
      </c>
      <c r="AY4" s="175" t="str">
        <f>IF(ISBLANK(Math!GW13)," ",IF(Math!GW13&gt;=75,Math!GW13," "))</f>
        <v/>
      </c>
      <c r="AZ4" s="175" t="str">
        <f>IF(ISBLANK(Math!HD13)," ",IF(Math!HD13&gt;=75,Math!HD13," "))</f>
        <v/>
      </c>
      <c r="BA4" s="175" t="str">
        <f>IF(ISBLANK(Math!HH13)," ",IF(Math!HH13&gt;=75,Math!HH13," "))</f>
        <v/>
      </c>
      <c r="BB4" s="175" t="str">
        <f>IF(ISBLANK(Math!HL13)," ",IF(Math!HL13&gt;=75,Math!HL13," "))</f>
        <v/>
      </c>
      <c r="BC4" s="175" t="str">
        <f>IF(ISBLANK(Math!HP13)," ",IF(Math!HP13&gt;=75,Math!HP13," "))</f>
        <v/>
      </c>
      <c r="BD4" s="175" t="str">
        <f>IF(ISBLANK(Math!HT13)," ",IF(Math!HT13&gt;=75,Math!HT13," "))</f>
        <v/>
      </c>
      <c r="BE4" s="175" t="str">
        <f>IF(ISBLANK(Math!IA13)," ",IF(Math!IA13&gt;=75,Math!IA13," "))</f>
        <v/>
      </c>
      <c r="BF4" s="175" t="str">
        <f>IF(ISBLANK(Math!IE13)," ",IF(Math!IE13&gt;=75,Math!IE13," "))</f>
        <v/>
      </c>
      <c r="BG4" s="175" t="str">
        <f>IF(ISBLANK(Math!II13)," ",IF(Math!II13&gt;=75,Math!II13," "))</f>
        <v/>
      </c>
      <c r="BH4" s="175" t="str">
        <f>IF(ISBLANK(Math!IM13)," ",IF(Math!IM13&gt;=75,Math!IM13," "))</f>
        <v/>
      </c>
      <c r="BI4" s="175" t="str">
        <f>IF(ISBLANK(Math!IQ13)," ",IF(Math!IQ13&gt;=75,Math!IQ13," "))</f>
        <v/>
      </c>
      <c r="BJ4" s="175" t="str">
        <f>IF(ISBLANK(Math!IX13)," ",IF(Math!IX13&gt;=75,Math!IX13," "))</f>
        <v/>
      </c>
      <c r="BK4" s="175" t="str">
        <f>IF(ISBLANK(Math!JB13)," ",IF(Math!JB13&gt;=75,Math!JB13," "))</f>
        <v/>
      </c>
      <c r="BL4" s="175" t="str">
        <f>IF(ISBLANK(Math!JF13)," ",IF(Math!JF13&gt;=75,Math!JF13," "))</f>
        <v/>
      </c>
      <c r="BM4" s="175" t="str">
        <f>IF(ISBLANK(Math!JJ13)," ",IF(Math!JJ13&gt;=75,Math!JJ13," "))</f>
        <v/>
      </c>
      <c r="BN4" s="175" t="str">
        <f>IF(ISBLANK(Math!JN13)," ",IF(Math!JN13&gt;=75,Math!JN13," "))</f>
        <v/>
      </c>
      <c r="BO4" s="175" t="str">
        <f>IF(ISBLANK(Math!JU13)," ",IF(Math!JU13&gt;=75,Math!JU13," "))</f>
        <v/>
      </c>
      <c r="BP4" s="175" t="str">
        <f>IF(ISBLANK(Math!JY13)," ",IF(Math!JY13&gt;=75,Math!JY13," "))</f>
        <v/>
      </c>
      <c r="BQ4" s="175" t="str">
        <f>IF(ISBLANK(Math!KC13)," ",IF(Math!KC13&gt;=75,Math!KC13," "))</f>
        <v/>
      </c>
      <c r="BR4" s="176" t="str">
        <f>IF(ISBLANK(Math!KG13)," ",IF(Math!KG13&gt;=75,Math!KG13," "))</f>
        <v/>
      </c>
      <c r="BS4" s="268" t="str">
        <f>AU4</f>
        <v xml:space="preserve">  </v>
      </c>
      <c r="BT4" s="269"/>
      <c r="BU4" s="175" t="str">
        <f>IF(ISBLANK(Math!KK13)," ",IF(Math!KK13&gt;=75,Math!KK13," "))</f>
        <v/>
      </c>
      <c r="BV4" s="175" t="str">
        <f>IF(ISBLANK(Math!KR13)," ",IF(Math!KR13&gt;=75,Math!KR13," "))</f>
        <v/>
      </c>
      <c r="BW4" s="175" t="str">
        <f>IF(ISBLANK(Math!KV13)," ",IF(Math!KV13&gt;=75,Math!KV13," "))</f>
        <v/>
      </c>
    </row>
    <row r="5" spans="1:75" s="1" customFormat="1" ht="20.100000000000001" customHeight="1">
      <c r="A5" s="270"/>
      <c r="B5" s="271"/>
      <c r="C5" s="177" t="str">
        <f>IF(ISBLANK(Math!E13)," ",IF(Math!E13&gt;=50,IF(Math!E13&lt;75,Math!E13," ")," "))</f>
        <v xml:space="preserve"> </v>
      </c>
      <c r="D5" s="177" t="str">
        <f>IF(ISBLANK(Math!I13)," ",IF(Math!I13&gt;=50,IF(Math!I13&lt;75,Math!I13," ")," "))</f>
        <v xml:space="preserve"> </v>
      </c>
      <c r="E5" s="177" t="str">
        <f>IF(ISBLANK(Math!M13)," ",IF(Math!M13&gt;=50,IF(Math!M13&lt;75,Math!M13," ")," "))</f>
        <v xml:space="preserve"> </v>
      </c>
      <c r="F5" s="177" t="str">
        <f>IF(ISBLANK(Math!Q13)," ",IF(Math!Q13&gt;=50,IF(Math!Q13&lt;75,Math!Q13," ")," "))</f>
        <v xml:space="preserve"> </v>
      </c>
      <c r="G5" s="177" t="str">
        <f>IF(ISBLANK(Math!U13)," ",IF(Math!U13&gt;=50,IF(Math!U13&lt;75,Math!U13," ")," "))</f>
        <v xml:space="preserve"> </v>
      </c>
      <c r="H5" s="177" t="str">
        <f>IF(ISBLANK(Math!AB13)," ",IF(Math!AB13&gt;=50,IF(Math!AB13&lt;75,Math!AB13," ")," "))</f>
        <v xml:space="preserve"> </v>
      </c>
      <c r="I5" s="177" t="str">
        <f>IF(ISBLANK(Math!AF13)," ",IF(Math!AF13&gt;=50,IF(Math!AF13&lt;75,Math!AF13," ")," "))</f>
        <v xml:space="preserve"> </v>
      </c>
      <c r="J5" s="177" t="str">
        <f>IF(ISBLANK(Math!AJ13)," ",IF(Math!AJ13&gt;=50,IF(Math!AJ13&lt;75,Math!AJ13," ")," "))</f>
        <v xml:space="preserve"> </v>
      </c>
      <c r="K5" s="177" t="str">
        <f>IF(ISBLANK(Math!AN13)," ",IF(Math!AN13&gt;=50,IF(Math!AN13&lt;75,Math!AN13," ")," "))</f>
        <v xml:space="preserve"> </v>
      </c>
      <c r="L5" s="177" t="str">
        <f>IF(ISBLANK(Math!AR13)," ",IF(Math!AR13&gt;=50,IF(Math!AR13&lt;75,Math!AR13," ")," "))</f>
        <v xml:space="preserve"> </v>
      </c>
      <c r="M5" s="177" t="str">
        <f>IF(ISBLANK(Math!AY13)," ",IF(Math!AY13&gt;=50,IF(Math!AY13&lt;75,Math!AY13," ")," "))</f>
        <v xml:space="preserve"> </v>
      </c>
      <c r="N5" s="177" t="str">
        <f>IF(ISBLANK(Math!BC13)," ",IF(Math!BC13&gt;=50,IF(Math!BC13&lt;75,Math!BC13," ")," "))</f>
        <v xml:space="preserve"> </v>
      </c>
      <c r="O5" s="177" t="str">
        <f>IF(ISBLANK(Math!BG13)," ",IF(Math!BG13&gt;=50,IF(Math!BG13&lt;75,Math!BG13," ")," "))</f>
        <v xml:space="preserve"> </v>
      </c>
      <c r="P5" s="177" t="str">
        <f>IF(ISBLANK(Math!BK13)," ",IF(Math!BK13&gt;=50,IF(Math!BK13&lt;75,Math!BK13," ")," "))</f>
        <v xml:space="preserve"> </v>
      </c>
      <c r="Q5" s="177" t="str">
        <f>IF(ISBLANK(Math!BO13)," ",IF(Math!BO13&gt;=50,IF(Math!BO13&lt;75,Math!BO13," ")," "))</f>
        <v xml:space="preserve"> </v>
      </c>
      <c r="R5" s="177" t="str">
        <f>IF(ISBLANK(Math!BV13)," ",IF(Math!BV13&gt;=50,IF(Math!BV13&lt;75,Math!BV13," ")," "))</f>
        <v xml:space="preserve"> </v>
      </c>
      <c r="S5" s="177" t="str">
        <f>IF(ISBLANK(Math!BZ13)," ",IF(Math!BZ13&gt;=50,IF(Math!BZ13&lt;75,Math!BZ13," ")," "))</f>
        <v xml:space="preserve"> </v>
      </c>
      <c r="T5" s="177" t="str">
        <f>IF(ISBLANK(Math!CD13)," ",IF(Math!CD13&gt;=50,IF(Math!CD13&lt;75,Math!CD13," ")," "))</f>
        <v xml:space="preserve"> </v>
      </c>
      <c r="U5" s="177" t="str">
        <f>IF(ISBLANK(Math!CH13)," ",IF(Math!CH13&gt;=50,IF(Math!CH13&lt;75,Math!CH13," ")," "))</f>
        <v xml:space="preserve"> </v>
      </c>
      <c r="V5" s="177" t="str">
        <f>IF(ISBLANK(Math!CL13)," ",IF(Math!CL13&gt;=50,IF(Math!CL13&lt;75,Math!CL13," ")," "))</f>
        <v xml:space="preserve"> </v>
      </c>
      <c r="W5" s="178" t="str">
        <f>IF(ISBLANK(Math!CS13)," ",IF(Math!CS13&gt;=50,IF(Math!CS13&lt;75,Math!CS13," ")," "))</f>
        <v xml:space="preserve"> </v>
      </c>
      <c r="X5" s="270"/>
      <c r="Y5" s="271"/>
      <c r="Z5" s="177" t="str">
        <f>IF(ISBLANK(Math!CW13)," ",IF(Math!CW13&gt;=50,IF(Math!CW13&lt;75,Math!CW13," ")," "))</f>
        <v xml:space="preserve"> </v>
      </c>
      <c r="AA5" s="177" t="str">
        <f>IF(ISBLANK(Math!DA13)," ",IF(Math!DA13&gt;=50,IF(Math!DA13&lt;75,Math!DA13," ")," "))</f>
        <v xml:space="preserve"> </v>
      </c>
      <c r="AB5" s="177" t="str">
        <f>IF(ISBLANK(Math!DE13)," ",IF(Math!DE13&gt;=50,IF(Math!DE13&lt;75,Math!DE13," ")," "))</f>
        <v xml:space="preserve"> </v>
      </c>
      <c r="AC5" s="177" t="str">
        <f>IF(ISBLANK(Math!DI13)," ",IF(Math!DI13&gt;=50,IF(Math!DI13&lt;75,Math!DI13," ")," "))</f>
        <v xml:space="preserve"> </v>
      </c>
      <c r="AD5" s="177" t="str">
        <f>IF(ISBLANK(Math!DP13)," ",IF(Math!DP13&gt;=50,IF(Math!DP13&lt;75,Math!DP13," ")," "))</f>
        <v xml:space="preserve"> </v>
      </c>
      <c r="AE5" s="177" t="str">
        <f>IF(ISBLANK(Math!DT13)," ",IF(Math!DT13&gt;=50,IF(Math!DT13&lt;75,Math!DT13," ")," "))</f>
        <v xml:space="preserve"> </v>
      </c>
      <c r="AF5" s="177" t="str">
        <f>IF(ISBLANK(Math!DX13)," ",IF(Math!DX13&gt;=50,IF(Math!DX13&lt;75,Math!DX13," ")," "))</f>
        <v xml:space="preserve"> </v>
      </c>
      <c r="AG5" s="177" t="str">
        <f>IF(ISBLANK(Math!EB13)," ",IF(Math!EB13&gt;=50,IF(Math!EB13&lt;75,Math!EB13," ")," "))</f>
        <v xml:space="preserve"> </v>
      </c>
      <c r="AH5" s="177" t="str">
        <f>IF(ISBLANK(Math!EF13)," ",IF(Math!EF13&gt;=50,IF(Math!EF13&lt;75,Math!EF13," ")," "))</f>
        <v xml:space="preserve"> </v>
      </c>
      <c r="AI5" s="177" t="str">
        <f>IF(ISBLANK(Math!EM13)," ",IF(Math!EM13&gt;=50,IF(Math!EM13&lt;75,Math!EM13," ")," "))</f>
        <v xml:space="preserve"> </v>
      </c>
      <c r="AJ5" s="177" t="str">
        <f>IF(ISBLANK(Math!EQ13)," ",IF(Math!EQ13&gt;=50,IF(Math!EQ13&lt;75,Math!EQ13," ")," "))</f>
        <v xml:space="preserve"> </v>
      </c>
      <c r="AK5" s="177" t="str">
        <f>IF(ISBLANK(Math!EU13)," ",IF(Math!EU13&gt;=50,IF(Math!EU13&lt;75,Math!EU13," ")," "))</f>
        <v xml:space="preserve"> </v>
      </c>
      <c r="AL5" s="177" t="str">
        <f>IF(ISBLANK(Math!EY13)," ",IF(Math!EY13&gt;=50,IF(Math!EY13&lt;75,Math!EY13," ")," "))</f>
        <v xml:space="preserve"> </v>
      </c>
      <c r="AM5" s="177" t="str">
        <f>IF(ISBLANK(Math!FC13)," ",IF(Math!FC13&gt;=50,IF(Math!FC13&lt;75,Math!FC13," ")," "))</f>
        <v xml:space="preserve"> </v>
      </c>
      <c r="AN5" s="177" t="str">
        <f>IF(ISBLANK(Math!FJ13)," ",IF(Math!FJ13&gt;=50,IF(Math!FJ13&lt;75,Math!FJ13," ")," "))</f>
        <v xml:space="preserve"> </v>
      </c>
      <c r="AO5" s="177" t="str">
        <f>IF(ISBLANK(Math!FN13)," ",IF(Math!FN13&gt;=50,IF(Math!FN13&lt;75,Math!FN13," ")," "))</f>
        <v xml:space="preserve"> </v>
      </c>
      <c r="AP5" s="177" t="str">
        <f>IF(ISBLANK(Math!FR13)," ",IF(Math!FR13&gt;=50,IF(Math!FR13&lt;75,Math!FR13," ")," "))</f>
        <v xml:space="preserve"> </v>
      </c>
      <c r="AQ5" s="177" t="str">
        <f>IF(ISBLANK(Math!FV13)," ",IF(Math!FV13&gt;=50,IF(Math!FV13&lt;75,Math!FV13," ")," "))</f>
        <v xml:space="preserve"> </v>
      </c>
      <c r="AR5" s="177" t="str">
        <f>IF(ISBLANK(Math!FZ13)," ",IF(Math!FZ13&gt;=50,IF(Math!FZ13&lt;75,Math!FZ13," ")," "))</f>
        <v xml:space="preserve"> </v>
      </c>
      <c r="AS5" s="177" t="str">
        <f>IF(ISBLANK(Math!GG13)," ",IF(Math!GG13&gt;=50,IF(Math!GG13&lt;75,Math!GG13," ")," "))</f>
        <v xml:space="preserve"> </v>
      </c>
      <c r="AT5" s="178" t="str">
        <f>IF(ISBLANK(Math!GK13)," ",IF(Math!GK13&gt;=50,IF(Math!GK13&lt;75,Math!GK13," ")," "))</f>
        <v xml:space="preserve"> </v>
      </c>
      <c r="AU5" s="270"/>
      <c r="AV5" s="271"/>
      <c r="AW5" s="177" t="str">
        <f>IF(ISBLANK(Math!GO13)," ",IF(Math!GO13&gt;=50,IF(Math!GO13&lt;75,Math!GO13," ")," "))</f>
        <v xml:space="preserve"> </v>
      </c>
      <c r="AX5" s="177" t="str">
        <f>IF(ISBLANK(Math!GS13)," ",IF(Math!GS13&gt;=50,IF(Math!GS13&lt;75,Math!GS13," ")," "))</f>
        <v xml:space="preserve"> </v>
      </c>
      <c r="AY5" s="177" t="str">
        <f>IF(ISBLANK(Math!GW13)," ",IF(Math!GW13&gt;=50,IF(Math!GW13&lt;75,Math!GW13," ")," "))</f>
        <v xml:space="preserve"> </v>
      </c>
      <c r="AZ5" s="177" t="str">
        <f>IF(ISBLANK(Math!HD13)," ",IF(Math!HD13&gt;=50,IF(Math!HD13&lt;75,Math!HD13," ")," "))</f>
        <v xml:space="preserve"> </v>
      </c>
      <c r="BA5" s="177" t="str">
        <f>IF(ISBLANK(Math!HH13)," ",IF(Math!HH13&gt;=50,IF(Math!HH13&lt;75,Math!HH13," ")," "))</f>
        <v xml:space="preserve"> </v>
      </c>
      <c r="BB5" s="177" t="str">
        <f>IF(ISBLANK(Math!HL13)," ",IF(Math!HL13&gt;=50,IF(Math!HL13&lt;75,Math!HL13," ")," "))</f>
        <v xml:space="preserve"> </v>
      </c>
      <c r="BC5" s="177" t="str">
        <f>IF(ISBLANK(Math!HP13)," ",IF(Math!HP13&gt;=50,IF(Math!HP13&lt;75,Math!HP13," ")," "))</f>
        <v xml:space="preserve"> </v>
      </c>
      <c r="BD5" s="177" t="str">
        <f>IF(ISBLANK(Math!HT13)," ",IF(Math!HT13&gt;=50,IF(Math!HT13&lt;75,Math!HT13," ")," "))</f>
        <v xml:space="preserve"> </v>
      </c>
      <c r="BE5" s="177" t="str">
        <f>IF(ISBLANK(Math!IA13)," ",IF(Math!IA13&gt;=50,IF(Math!IA13&lt;75,Math!IA13," ")," "))</f>
        <v xml:space="preserve"> </v>
      </c>
      <c r="BF5" s="177" t="str">
        <f>IF(ISBLANK(Math!IE13)," ",IF(Math!IE13&gt;=50,IF(Math!IE13&lt;75,Math!IE13," ")," "))</f>
        <v xml:space="preserve"> </v>
      </c>
      <c r="BG5" s="177" t="str">
        <f>IF(ISBLANK(Math!II13)," ",IF(Math!II13&gt;=50,IF(Math!II13&lt;75,Math!II13," ")," "))</f>
        <v xml:space="preserve"> </v>
      </c>
      <c r="BH5" s="177" t="str">
        <f>IF(ISBLANK(Math!IM13)," ",IF(Math!IM13&gt;=50,IF(Math!IM13&lt;75,Math!IM13," ")," "))</f>
        <v xml:space="preserve"> </v>
      </c>
      <c r="BI5" s="177" t="str">
        <f>IF(ISBLANK(Math!IQ13)," ",IF(Math!IQ13&gt;=50,IF(Math!IQ13&lt;75,Math!IQ13," ")," "))</f>
        <v xml:space="preserve"> </v>
      </c>
      <c r="BJ5" s="177" t="str">
        <f>IF(ISBLANK(Math!IX13)," ",IF(Math!IX13&gt;=50,IF(Math!IX13&lt;75,Math!IX13," ")," "))</f>
        <v xml:space="preserve"> </v>
      </c>
      <c r="BK5" s="177" t="str">
        <f>IF(ISBLANK(Math!JB13)," ",IF(Math!JB13&gt;=50,IF(Math!JB13&lt;75,Math!JB13," ")," "))</f>
        <v xml:space="preserve"> </v>
      </c>
      <c r="BL5" s="177" t="str">
        <f>IF(ISBLANK(Math!JF13)," ",IF(Math!JF13&gt;=50,IF(Math!JF13&lt;75,Math!JF13," ")," "))</f>
        <v xml:space="preserve"> </v>
      </c>
      <c r="BM5" s="177" t="str">
        <f>IF(ISBLANK(Math!JJ13)," ",IF(Math!JJ13&gt;=50,IF(Math!JJ13&lt;75,Math!JJ13," ")," "))</f>
        <v xml:space="preserve"> </v>
      </c>
      <c r="BN5" s="177" t="str">
        <f>IF(ISBLANK(Math!JN13)," ",IF(Math!JN13&gt;=50,IF(Math!JN13&lt;75,Math!JN13," ")," "))</f>
        <v xml:space="preserve"> </v>
      </c>
      <c r="BO5" s="177" t="str">
        <f>IF(ISBLANK(Math!JU13)," ",IF(Math!JU13&gt;=50,IF(Math!JU13&lt;75,Math!JU13," ")," "))</f>
        <v xml:space="preserve"> </v>
      </c>
      <c r="BP5" s="177" t="str">
        <f>IF(ISBLANK(Math!JY13)," ",IF(Math!JY13&gt;=50,IF(Math!JY13&lt;75,Math!JY13," ")," "))</f>
        <v xml:space="preserve"> </v>
      </c>
      <c r="BQ5" s="177" t="str">
        <f>IF(ISBLANK(Math!KC13)," ",IF(Math!KC13&gt;=50,IF(Math!KC13&lt;75,Math!KC13," ")," "))</f>
        <v xml:space="preserve"> </v>
      </c>
      <c r="BR5" s="178" t="str">
        <f>IF(ISBLANK(Math!KG13)," ",IF(Math!KG13&gt;=50,IF(Math!KG13&lt;75,Math!KG13," ")," "))</f>
        <v xml:space="preserve"> </v>
      </c>
      <c r="BS5" s="270"/>
      <c r="BT5" s="271"/>
      <c r="BU5" s="177" t="str">
        <f>IF(ISBLANK(Math!KK13)," ",IF(Math!KK13&gt;=50,IF(Math!KK13&lt;75,Math!KK13," ")," "))</f>
        <v xml:space="preserve"> </v>
      </c>
      <c r="BV5" s="177" t="str">
        <f>IF(ISBLANK(Math!KR13)," ",IF(Math!KR13&gt;=50,IF(Math!KR13&lt;75,Math!KR13," ")," "))</f>
        <v xml:space="preserve"> </v>
      </c>
      <c r="BW5" s="177" t="str">
        <f>IF(ISBLANK(Math!KV13)," ",IF(Math!KV13&gt;=50,IF(Math!KV13&lt;75,Math!KV13," ")," "))</f>
        <v xml:space="preserve"> </v>
      </c>
    </row>
    <row r="6" spans="1:75" s="1" customFormat="1" ht="20.100000000000001" customHeight="1" thickBot="1">
      <c r="A6" s="272"/>
      <c r="B6" s="273"/>
      <c r="C6" s="179" t="str">
        <f>IF(ISBLANK(Math!E13)," ",IF(Math!E13&lt;50,Math!E13," "))</f>
        <v xml:space="preserve"> </v>
      </c>
      <c r="D6" s="179" t="str">
        <f>IF(ISBLANK(Math!I13)," ",IF(Math!I13&lt;50,Math!I13," "))</f>
        <v xml:space="preserve"> </v>
      </c>
      <c r="E6" s="179" t="str">
        <f>IF(ISBLANK(Math!M13)," ",IF(Math!M13&lt;50,Math!M13," "))</f>
        <v xml:space="preserve"> </v>
      </c>
      <c r="F6" s="179" t="str">
        <f>IF(ISBLANK(Math!Q13)," ",IF(Math!Q13&lt;50,Math!Q13," "))</f>
        <v xml:space="preserve"> </v>
      </c>
      <c r="G6" s="179" t="str">
        <f>IF(ISBLANK(Math!U13)," ",IF(Math!U13&lt;50,Math!U13," "))</f>
        <v xml:space="preserve"> </v>
      </c>
      <c r="H6" s="179" t="str">
        <f>IF(ISBLANK(Math!AB13)," ",IF(Math!AB13&lt;50,Math!AB13," "))</f>
        <v xml:space="preserve"> </v>
      </c>
      <c r="I6" s="179" t="str">
        <f>IF(ISBLANK(Math!AF13)," ",IF(Math!AF13&lt;50,Math!AF13," "))</f>
        <v xml:space="preserve"> </v>
      </c>
      <c r="J6" s="179" t="str">
        <f>IF(ISBLANK(Math!AJ13)," ",IF(Math!AJ13&lt;50,Math!AJ13," "))</f>
        <v xml:space="preserve"> </v>
      </c>
      <c r="K6" s="179" t="str">
        <f>IF(ISBLANK(Math!AN13)," ",IF(Math!AN13&lt;50,Math!AN13," "))</f>
        <v xml:space="preserve"> </v>
      </c>
      <c r="L6" s="179" t="str">
        <f>IF(ISBLANK(Math!AR13)," ",IF(Math!AR13&lt;50,Math!AR13," "))</f>
        <v xml:space="preserve"> </v>
      </c>
      <c r="M6" s="179" t="str">
        <f>IF(ISBLANK(Math!AY13)," ",IF(Math!AY13&lt;50,Math!AY13," "))</f>
        <v xml:space="preserve"> </v>
      </c>
      <c r="N6" s="179" t="str">
        <f>IF(ISBLANK(Math!BC13)," ",IF(Math!BC13&lt;50,Math!BC13," "))</f>
        <v xml:space="preserve"> </v>
      </c>
      <c r="O6" s="179" t="str">
        <f>IF(ISBLANK(Math!BG13)," ",IF(Math!BG13&lt;50,Math!BG13," "))</f>
        <v xml:space="preserve"> </v>
      </c>
      <c r="P6" s="179" t="str">
        <f>IF(ISBLANK(Math!BK13)," ",IF(Math!BK13&lt;50,Math!BK13," "))</f>
        <v xml:space="preserve"> </v>
      </c>
      <c r="Q6" s="179" t="str">
        <f>IF(ISBLANK(Math!BO13)," ",IF(Math!BO13&lt;50,Math!BO13," "))</f>
        <v xml:space="preserve"> </v>
      </c>
      <c r="R6" s="179" t="str">
        <f>IF(ISBLANK(Math!BV13)," ",IF(Math!BV13&lt;50,Math!BV13," "))</f>
        <v xml:space="preserve"> </v>
      </c>
      <c r="S6" s="179" t="str">
        <f>IF(ISBLANK(Math!BZ13)," ",IF(Math!BZ13&lt;50,Math!BZ13," "))</f>
        <v xml:space="preserve"> </v>
      </c>
      <c r="T6" s="179" t="str">
        <f>IF(ISBLANK(Math!CD13)," ",IF(Math!CD13&lt;50,Math!CD13," "))</f>
        <v xml:space="preserve"> </v>
      </c>
      <c r="U6" s="179" t="str">
        <f>IF(ISBLANK(Math!CH13)," ",IF(Math!CH13&lt;50,Math!CH13," "))</f>
        <v xml:space="preserve"> </v>
      </c>
      <c r="V6" s="179" t="str">
        <f>IF(ISBLANK(Math!CL13)," ",IF(Math!CL13&lt;50,Math!CL13," "))</f>
        <v xml:space="preserve"> </v>
      </c>
      <c r="W6" s="180" t="str">
        <f>IF(ISBLANK(Math!CS13)," ",IF(Math!CS13&lt;50,Math!CS13," "))</f>
        <v xml:space="preserve"> </v>
      </c>
      <c r="X6" s="272"/>
      <c r="Y6" s="273"/>
      <c r="Z6" s="179" t="str">
        <f>IF(ISBLANK(Math!CW13)," ",IF(Math!CW13&lt;50,Math!CW13," "))</f>
        <v xml:space="preserve"> </v>
      </c>
      <c r="AA6" s="179" t="str">
        <f>IF(ISBLANK(Math!DA13)," ",IF(Math!DA13&lt;50,Math!DA13," "))</f>
        <v xml:space="preserve"> </v>
      </c>
      <c r="AB6" s="179" t="str">
        <f>IF(ISBLANK(Math!DE13)," ",IF(Math!DE13&lt;50,Math!DE13," "))</f>
        <v xml:space="preserve"> </v>
      </c>
      <c r="AC6" s="179" t="str">
        <f>IF(ISBLANK(Math!DI13)," ",IF(Math!DI13&lt;50,Math!DI13," "))</f>
        <v xml:space="preserve"> </v>
      </c>
      <c r="AD6" s="179" t="str">
        <f>IF(ISBLANK(Math!DP13)," ",IF(Math!DP13&lt;50,Math!DP13," "))</f>
        <v xml:space="preserve"> </v>
      </c>
      <c r="AE6" s="179" t="str">
        <f>IF(ISBLANK(Math!DT13)," ",IF(Math!DT13&lt;50,Math!DT13," "))</f>
        <v xml:space="preserve"> </v>
      </c>
      <c r="AF6" s="179" t="str">
        <f>IF(ISBLANK(Math!DX13)," ",IF(Math!DX13&lt;50,Math!DX13," "))</f>
        <v xml:space="preserve"> </v>
      </c>
      <c r="AG6" s="179" t="str">
        <f>IF(ISBLANK(Math!EB13)," ",IF(Math!EB13&lt;50,Math!EB13," "))</f>
        <v xml:space="preserve"> </v>
      </c>
      <c r="AH6" s="179" t="str">
        <f>IF(ISBLANK(Math!EF13)," ",IF(Math!EF13&lt;50,Math!EF13," "))</f>
        <v xml:space="preserve"> </v>
      </c>
      <c r="AI6" s="179" t="str">
        <f>IF(ISBLANK(Math!EM13)," ",IF(Math!EM13&lt;50,Math!EM13," "))</f>
        <v xml:space="preserve"> </v>
      </c>
      <c r="AJ6" s="179" t="str">
        <f>IF(ISBLANK(Math!EQ13)," ",IF(Math!EQ13&lt;50,Math!EQ13," "))</f>
        <v xml:space="preserve"> </v>
      </c>
      <c r="AK6" s="179" t="str">
        <f>IF(ISBLANK(Math!EU13)," ",IF(Math!EU13&lt;50,Math!EU13," "))</f>
        <v xml:space="preserve"> </v>
      </c>
      <c r="AL6" s="179" t="str">
        <f>IF(ISBLANK(Math!EY13)," ",IF(Math!EY13&lt;50,Math!EY13," "))</f>
        <v xml:space="preserve"> </v>
      </c>
      <c r="AM6" s="179" t="str">
        <f>IF(ISBLANK(Math!FC13)," ",IF(Math!FC13&lt;50,Math!FC13," "))</f>
        <v xml:space="preserve"> </v>
      </c>
      <c r="AN6" s="179" t="str">
        <f>IF(ISBLANK(Math!FJ13)," ",IF(Math!FJ13&lt;50,Math!FJ13," "))</f>
        <v xml:space="preserve"> </v>
      </c>
      <c r="AO6" s="179" t="str">
        <f>IF(ISBLANK(Math!FN13)," ",IF(Math!FN13&lt;50,Math!FN13," "))</f>
        <v xml:space="preserve"> </v>
      </c>
      <c r="AP6" s="179" t="str">
        <f>IF(ISBLANK(Math!FR13)," ",IF(Math!FR13&lt;50,Math!FR13," "))</f>
        <v xml:space="preserve"> </v>
      </c>
      <c r="AQ6" s="179" t="str">
        <f>IF(ISBLANK(Math!FV13)," ",IF(Math!FV13&lt;50,Math!FV13," "))</f>
        <v xml:space="preserve"> </v>
      </c>
      <c r="AR6" s="179" t="str">
        <f>IF(ISBLANK(Math!FZ13)," ",IF(Math!FZ13&lt;50,Math!FZ13," "))</f>
        <v xml:space="preserve"> </v>
      </c>
      <c r="AS6" s="179" t="str">
        <f>IF(ISBLANK(Math!GG13)," ",IF(Math!GG13&lt;50,Math!GG13," "))</f>
        <v xml:space="preserve"> </v>
      </c>
      <c r="AT6" s="180" t="str">
        <f>IF(ISBLANK(Math!GK13)," ",IF(Math!GK13&lt;50,Math!GK13," "))</f>
        <v xml:space="preserve"> </v>
      </c>
      <c r="AU6" s="272"/>
      <c r="AV6" s="273"/>
      <c r="AW6" s="179" t="str">
        <f>IF(ISBLANK(Math!GO13)," ",IF(Math!GO13&lt;50,Math!GO13," "))</f>
        <v xml:space="preserve"> </v>
      </c>
      <c r="AX6" s="179" t="str">
        <f>IF(ISBLANK(Math!GS13)," ",IF(Math!GS13&lt;50,Math!GS13," "))</f>
        <v xml:space="preserve"> </v>
      </c>
      <c r="AY6" s="179" t="str">
        <f>IF(ISBLANK(Math!GW13)," ",IF(Math!GW13&lt;50,Math!GW13," "))</f>
        <v xml:space="preserve"> </v>
      </c>
      <c r="AZ6" s="179" t="str">
        <f>IF(ISBLANK(Math!HD13)," ",IF(Math!HD13&lt;50,Math!HD13," "))</f>
        <v xml:space="preserve"> </v>
      </c>
      <c r="BA6" s="179" t="str">
        <f>IF(ISBLANK(Math!HH13)," ",IF(Math!HH13&lt;50,Math!HH13," "))</f>
        <v xml:space="preserve"> </v>
      </c>
      <c r="BB6" s="179" t="str">
        <f>IF(ISBLANK(Math!HL13)," ",IF(Math!HL13&lt;50,Math!HL13," "))</f>
        <v xml:space="preserve"> </v>
      </c>
      <c r="BC6" s="179" t="str">
        <f>IF(ISBLANK(Math!HP13)," ",IF(Math!HP13&lt;50,Math!HP13," "))</f>
        <v xml:space="preserve"> </v>
      </c>
      <c r="BD6" s="179" t="str">
        <f>IF(ISBLANK(Math!HT13)," ",IF(Math!HT13&lt;50,Math!HT13," "))</f>
        <v xml:space="preserve"> </v>
      </c>
      <c r="BE6" s="179" t="str">
        <f>IF(ISBLANK(Math!IA13)," ",IF(Math!IA13&lt;50,Math!IA13," "))</f>
        <v xml:space="preserve"> </v>
      </c>
      <c r="BF6" s="179" t="str">
        <f>IF(ISBLANK(Math!IE13)," ",IF(Math!IE13&lt;50,Math!IE13," "))</f>
        <v xml:space="preserve"> </v>
      </c>
      <c r="BG6" s="179" t="str">
        <f>IF(ISBLANK(Math!II13)," ",IF(Math!II13&lt;50,Math!II13," "))</f>
        <v xml:space="preserve"> </v>
      </c>
      <c r="BH6" s="179" t="str">
        <f>IF(ISBLANK(Math!IM13)," ",IF(Math!IM13&lt;50,Math!IM13," "))</f>
        <v xml:space="preserve"> </v>
      </c>
      <c r="BI6" s="179" t="str">
        <f>IF(ISBLANK(Math!IQ13)," ",IF(Math!IQ13&lt;50,Math!IQ13," "))</f>
        <v xml:space="preserve"> </v>
      </c>
      <c r="BJ6" s="179" t="str">
        <f>IF(ISBLANK(Math!IX13)," ",IF(Math!IX13&lt;50,Math!IX13," "))</f>
        <v xml:space="preserve"> </v>
      </c>
      <c r="BK6" s="179" t="str">
        <f>IF(ISBLANK(Math!JB13)," ",IF(Math!JB13&lt;50,Math!JB13," "))</f>
        <v xml:space="preserve"> </v>
      </c>
      <c r="BL6" s="179" t="str">
        <f>IF(ISBLANK(Math!JF13)," ",IF(Math!JF13&lt;50,Math!JF13," "))</f>
        <v xml:space="preserve"> </v>
      </c>
      <c r="BM6" s="179" t="str">
        <f>IF(ISBLANK(Math!JJ13)," ",IF(Math!JJ13&lt;50,Math!JJ13," "))</f>
        <v xml:space="preserve"> </v>
      </c>
      <c r="BN6" s="179" t="str">
        <f>IF(ISBLANK(Math!JN13)," ",IF(Math!JN13&lt;50,Math!JN13," "))</f>
        <v xml:space="preserve"> </v>
      </c>
      <c r="BO6" s="179" t="str">
        <f>IF(ISBLANK(Math!JU13)," ",IF(Math!JU13&lt;50,Math!JU13," "))</f>
        <v xml:space="preserve"> </v>
      </c>
      <c r="BP6" s="179" t="str">
        <f>IF(ISBLANK(Math!JY13)," ",IF(Math!JY13&lt;50,Math!JY13," "))</f>
        <v xml:space="preserve"> </v>
      </c>
      <c r="BQ6" s="179" t="str">
        <f>IF(ISBLANK(Math!KC13)," ",IF(Math!KC13&lt;50,Math!KC13," "))</f>
        <v xml:space="preserve"> </v>
      </c>
      <c r="BR6" s="180" t="str">
        <f>IF(ISBLANK(Math!KG13)," ",IF(Math!KG13&lt;50,Math!KG13," "))</f>
        <v xml:space="preserve"> </v>
      </c>
      <c r="BS6" s="272"/>
      <c r="BT6" s="273"/>
      <c r="BU6" s="179" t="str">
        <f>IF(ISBLANK(Math!KK13)," ",IF(Math!KK13&lt;50,Math!KK13," "))</f>
        <v xml:space="preserve"> </v>
      </c>
      <c r="BV6" s="179" t="str">
        <f>IF(ISBLANK(Math!KR13)," ",IF(Math!KR13&lt;50,Math!KR13," "))</f>
        <v xml:space="preserve"> </v>
      </c>
      <c r="BW6" s="179" t="str">
        <f>IF(ISBLANK(Math!KV13)," ",IF(Math!KV13&lt;50,Math!KV13," "))</f>
        <v xml:space="preserve"> </v>
      </c>
    </row>
    <row r="7" spans="1:75" s="1" customFormat="1" ht="20.100000000000001" customHeight="1">
      <c r="A7" s="268" t="str">
        <f>LEFT(Math!A12,1)&amp;LEFT(Math!B12,1)</f>
        <v xml:space="preserve">  </v>
      </c>
      <c r="B7" s="269"/>
      <c r="C7" s="175" t="str">
        <f>IF(ISBLANK(Math!E12)," ",IF(Math!E12&gt;=75,Math!E12," "))</f>
        <v/>
      </c>
      <c r="D7" s="175" t="str">
        <f>IF(ISBLANK(Math!I12)," ",IF(Math!I12&gt;=75,Math!I12," "))</f>
        <v/>
      </c>
      <c r="E7" s="175" t="str">
        <f>IF(ISBLANK(Math!M12)," ",IF(Math!M12&gt;=75,Math!M12," "))</f>
        <v/>
      </c>
      <c r="F7" s="175" t="str">
        <f>IF(ISBLANK(Math!Q12)," ",IF(Math!Q12&gt;=75,Math!Q12," "))</f>
        <v/>
      </c>
      <c r="G7" s="175" t="str">
        <f>IF(ISBLANK(Math!U12)," ",IF(Math!U12&gt;=75,Math!U12," "))</f>
        <v/>
      </c>
      <c r="H7" s="175" t="str">
        <f>IF(ISBLANK(Math!AB12)," ",IF(Math!AB12&gt;=75,Math!AB12," "))</f>
        <v/>
      </c>
      <c r="I7" s="175" t="str">
        <f>IF(ISBLANK(Math!AF12)," ",IF(Math!AF12&gt;=75,Math!AF12," "))</f>
        <v/>
      </c>
      <c r="J7" s="175" t="str">
        <f>IF(ISBLANK(Math!AJ12)," ",IF(Math!AJ12&gt;=75,Math!AJ12," "))</f>
        <v/>
      </c>
      <c r="K7" s="175" t="str">
        <f>IF(ISBLANK(Math!AN12)," ",IF(Math!AN12&gt;=75,Math!AN12," "))</f>
        <v/>
      </c>
      <c r="L7" s="175" t="str">
        <f>IF(ISBLANK(Math!AR12)," ",IF(Math!AR12&gt;=75,Math!AR12," "))</f>
        <v/>
      </c>
      <c r="M7" s="175" t="str">
        <f>IF(ISBLANK(Math!AY12)," ",IF(Math!AY12&gt;=75,Math!AY12," "))</f>
        <v/>
      </c>
      <c r="N7" s="175" t="str">
        <f>IF(ISBLANK(Math!BC12)," ",IF(Math!BC12&gt;=75,Math!BC12," "))</f>
        <v/>
      </c>
      <c r="O7" s="175" t="str">
        <f>IF(ISBLANK(Math!BG12)," ",IF(Math!BG12&gt;=75,Math!BG12," "))</f>
        <v/>
      </c>
      <c r="P7" s="175" t="str">
        <f>IF(ISBLANK(Math!BK12)," ",IF(Math!BK12&gt;=75,Math!BK12," "))</f>
        <v/>
      </c>
      <c r="Q7" s="175" t="str">
        <f>IF(ISBLANK(Math!BO12)," ",IF(Math!BO12&gt;=75,Math!BO12," "))</f>
        <v/>
      </c>
      <c r="R7" s="175" t="str">
        <f>IF(ISBLANK(Math!BV12)," ",IF(Math!BV12&gt;=75,Math!BV12," "))</f>
        <v/>
      </c>
      <c r="S7" s="175" t="str">
        <f>IF(ISBLANK(Math!BZ12)," ",IF(Math!BZ12&gt;=75,Math!BZ12," "))</f>
        <v/>
      </c>
      <c r="T7" s="175" t="str">
        <f>IF(ISBLANK(Math!CD12)," ",IF(Math!CD12&gt;=75,Math!CD12," "))</f>
        <v/>
      </c>
      <c r="U7" s="175" t="str">
        <f>IF(ISBLANK(Math!CH12)," ",IF(Math!CH12&gt;=75,Math!CH12," "))</f>
        <v/>
      </c>
      <c r="V7" s="175" t="str">
        <f>IF(ISBLANK(Math!CL12)," ",IF(Math!CL12&gt;=75,Math!CL12," "))</f>
        <v/>
      </c>
      <c r="W7" s="176" t="str">
        <f>IF(ISBLANK(Math!CS12)," ",IF(Math!CS12&gt;=75,Math!CS12," "))</f>
        <v/>
      </c>
      <c r="X7" s="268" t="str">
        <f>A7</f>
        <v xml:space="preserve">  </v>
      </c>
      <c r="Y7" s="269"/>
      <c r="Z7" s="175" t="str">
        <f>IF(ISBLANK(Math!CW12)," ",IF(Math!CW12&gt;=75,Math!CW12," "))</f>
        <v/>
      </c>
      <c r="AA7" s="175" t="str">
        <f>IF(ISBLANK(Math!DA12)," ",IF(Math!DA12&gt;=75,Math!DA12," "))</f>
        <v/>
      </c>
      <c r="AB7" s="175" t="str">
        <f>IF(ISBLANK(Math!DE12)," ",IF(Math!DE12&gt;=75,Math!DE12," "))</f>
        <v/>
      </c>
      <c r="AC7" s="175" t="str">
        <f>IF(ISBLANK(Math!DI12)," ",IF(Math!DI12&gt;=75,Math!DI12," "))</f>
        <v/>
      </c>
      <c r="AD7" s="175" t="str">
        <f>IF(ISBLANK(Math!DP12)," ",IF(Math!DP12&gt;=75,Math!DP12," "))</f>
        <v/>
      </c>
      <c r="AE7" s="175" t="str">
        <f>IF(ISBLANK(Math!DT12)," ",IF(Math!DT12&gt;=75,Math!DT12," "))</f>
        <v/>
      </c>
      <c r="AF7" s="175" t="str">
        <f>IF(ISBLANK(Math!DX12)," ",IF(Math!DX12&gt;=75,Math!DX12," "))</f>
        <v/>
      </c>
      <c r="AG7" s="175" t="str">
        <f>IF(ISBLANK(Math!EB12)," ",IF(Math!EB12&gt;=75,Math!EB12," "))</f>
        <v/>
      </c>
      <c r="AH7" s="175" t="str">
        <f>IF(ISBLANK(Math!EF12)," ",IF(Math!EF12&gt;=75,Math!EF12," "))</f>
        <v/>
      </c>
      <c r="AI7" s="175" t="str">
        <f>IF(ISBLANK(Math!EM12)," ",IF(Math!EM12&gt;=75,Math!EM12," "))</f>
        <v/>
      </c>
      <c r="AJ7" s="175" t="str">
        <f>IF(ISBLANK(Math!EQ12)," ",IF(Math!EQ12&gt;=75,Math!EQ12," "))</f>
        <v/>
      </c>
      <c r="AK7" s="175" t="str">
        <f>IF(ISBLANK(Math!EU12)," ",IF(Math!EU12&gt;=75,Math!EU12," "))</f>
        <v/>
      </c>
      <c r="AL7" s="175" t="str">
        <f>IF(ISBLANK(Math!EY12)," ",IF(Math!EY12&gt;=75,Math!EY12," "))</f>
        <v/>
      </c>
      <c r="AM7" s="175" t="str">
        <f>IF(ISBLANK(Math!FC12)," ",IF(Math!FC12&gt;=75,Math!FC12," "))</f>
        <v/>
      </c>
      <c r="AN7" s="175" t="str">
        <f>IF(ISBLANK(Math!FJ12)," ",IF(Math!FJ12&gt;=75,Math!FJ12," "))</f>
        <v/>
      </c>
      <c r="AO7" s="175" t="str">
        <f>IF(ISBLANK(Math!FN12)," ",IF(Math!FN12&gt;=75,Math!FN12," "))</f>
        <v/>
      </c>
      <c r="AP7" s="175" t="str">
        <f>IF(ISBLANK(Math!FR12)," ",IF(Math!FR12&gt;=75,Math!FR12," "))</f>
        <v/>
      </c>
      <c r="AQ7" s="175" t="str">
        <f>IF(ISBLANK(Math!FV12)," ",IF(Math!FV12&gt;=75,Math!FV12," "))</f>
        <v/>
      </c>
      <c r="AR7" s="175" t="str">
        <f>IF(ISBLANK(Math!FZ12)," ",IF(Math!FZ12&gt;=75,Math!FZ12," "))</f>
        <v/>
      </c>
      <c r="AS7" s="175" t="str">
        <f>IF(ISBLANK(Math!GG12)," ",IF(Math!GG12&gt;=75,Math!GG12," "))</f>
        <v/>
      </c>
      <c r="AT7" s="176" t="str">
        <f>IF(ISBLANK(Math!GK12)," ",IF(Math!GK12&gt;=75,Math!GK12," "))</f>
        <v/>
      </c>
      <c r="AU7" s="268" t="str">
        <f>X7</f>
        <v xml:space="preserve">  </v>
      </c>
      <c r="AV7" s="269"/>
      <c r="AW7" s="175" t="str">
        <f>IF(ISBLANK(Math!GO12)," ",IF(Math!GO12&gt;=75,Math!GO12," "))</f>
        <v/>
      </c>
      <c r="AX7" s="175" t="str">
        <f>IF(ISBLANK(Math!GS12)," ",IF(Math!GS12&gt;=75,Math!GS12," "))</f>
        <v/>
      </c>
      <c r="AY7" s="175" t="str">
        <f>IF(ISBLANK(Math!GW12)," ",IF(Math!GW12&gt;=75,Math!GW12," "))</f>
        <v/>
      </c>
      <c r="AZ7" s="175" t="str">
        <f>IF(ISBLANK(Math!HD12)," ",IF(Math!HD12&gt;=75,Math!HD12," "))</f>
        <v/>
      </c>
      <c r="BA7" s="175" t="str">
        <f>IF(ISBLANK(Math!HH12)," ",IF(Math!HH12&gt;=75,Math!HH12," "))</f>
        <v/>
      </c>
      <c r="BB7" s="175" t="str">
        <f>IF(ISBLANK(Math!HL12)," ",IF(Math!HL12&gt;=75,Math!HL12," "))</f>
        <v/>
      </c>
      <c r="BC7" s="175" t="str">
        <f>IF(ISBLANK(Math!HP12)," ",IF(Math!HP12&gt;=75,Math!HP12," "))</f>
        <v/>
      </c>
      <c r="BD7" s="175" t="str">
        <f>IF(ISBLANK(Math!HT12)," ",IF(Math!HT12&gt;=75,Math!HT12," "))</f>
        <v/>
      </c>
      <c r="BE7" s="175" t="str">
        <f>IF(ISBLANK(Math!IA12)," ",IF(Math!IA12&gt;=75,Math!IA12," "))</f>
        <v/>
      </c>
      <c r="BF7" s="175" t="str">
        <f>IF(ISBLANK(Math!IE12)," ",IF(Math!IE12&gt;=75,Math!IE12," "))</f>
        <v/>
      </c>
      <c r="BG7" s="175" t="str">
        <f>IF(ISBLANK(Math!II12)," ",IF(Math!II12&gt;=75,Math!II12," "))</f>
        <v/>
      </c>
      <c r="BH7" s="175" t="str">
        <f>IF(ISBLANK(Math!IM12)," ",IF(Math!IM12&gt;=75,Math!IM12," "))</f>
        <v/>
      </c>
      <c r="BI7" s="175" t="str">
        <f>IF(ISBLANK(Math!IQ12)," ",IF(Math!IQ12&gt;=75,Math!IQ12," "))</f>
        <v/>
      </c>
      <c r="BJ7" s="175" t="str">
        <f>IF(ISBLANK(Math!IX12)," ",IF(Math!IX12&gt;=75,Math!IX12," "))</f>
        <v/>
      </c>
      <c r="BK7" s="175" t="str">
        <f>IF(ISBLANK(Math!JB12)," ",IF(Math!JB12&gt;=75,Math!JB12," "))</f>
        <v/>
      </c>
      <c r="BL7" s="175" t="str">
        <f>IF(ISBLANK(Math!JF12)," ",IF(Math!JF12&gt;=75,Math!JF12," "))</f>
        <v/>
      </c>
      <c r="BM7" s="175" t="str">
        <f>IF(ISBLANK(Math!JJ12)," ",IF(Math!JJ12&gt;=75,Math!JJ12," "))</f>
        <v/>
      </c>
      <c r="BN7" s="175" t="str">
        <f>IF(ISBLANK(Math!JN12)," ",IF(Math!JN12&gt;=75,Math!JN12," "))</f>
        <v/>
      </c>
      <c r="BO7" s="175" t="str">
        <f>IF(ISBLANK(Math!JU12)," ",IF(Math!JU12&gt;=75,Math!JU12," "))</f>
        <v/>
      </c>
      <c r="BP7" s="175" t="str">
        <f>IF(ISBLANK(Math!JY12)," ",IF(Math!JY12&gt;=75,Math!JY12," "))</f>
        <v/>
      </c>
      <c r="BQ7" s="175" t="str">
        <f>IF(ISBLANK(Math!KC12)," ",IF(Math!KC12&gt;=75,Math!KC12," "))</f>
        <v/>
      </c>
      <c r="BR7" s="176" t="str">
        <f>IF(ISBLANK(Math!KG12)," ",IF(Math!KG12&gt;=75,Math!KG12," "))</f>
        <v/>
      </c>
      <c r="BS7" s="268" t="str">
        <f>AU7</f>
        <v xml:space="preserve">  </v>
      </c>
      <c r="BT7" s="269"/>
      <c r="BU7" s="175" t="str">
        <f>IF(ISBLANK(Math!KK12)," ",IF(Math!KK12&gt;=75,Math!KK12," "))</f>
        <v/>
      </c>
      <c r="BV7" s="175" t="str">
        <f>IF(ISBLANK(Math!KR12)," ",IF(Math!KR12&gt;=75,Math!KR12," "))</f>
        <v/>
      </c>
      <c r="BW7" s="175" t="str">
        <f>IF(ISBLANK(Math!KV12)," ",IF(Math!KV12&gt;=75,Math!KV12," "))</f>
        <v/>
      </c>
    </row>
    <row r="8" spans="1:75" s="1" customFormat="1" ht="20.100000000000001" customHeight="1">
      <c r="A8" s="270"/>
      <c r="B8" s="271"/>
      <c r="C8" s="177" t="str">
        <f>IF(ISBLANK(Math!E12)," ",IF(Math!E12&gt;=50,IF(Math!E12&lt;75,Math!E12," ")," "))</f>
        <v xml:space="preserve"> </v>
      </c>
      <c r="D8" s="177" t="str">
        <f>IF(ISBLANK(Math!I12)," ",IF(Math!I12&gt;=50,IF(Math!I12&lt;75,Math!I12," ")," "))</f>
        <v xml:space="preserve"> </v>
      </c>
      <c r="E8" s="177" t="str">
        <f>IF(ISBLANK(Math!M12)," ",IF(Math!M12&gt;=50,IF(Math!M12&lt;75,Math!M12," ")," "))</f>
        <v xml:space="preserve"> </v>
      </c>
      <c r="F8" s="177" t="str">
        <f>IF(ISBLANK(Math!Q12)," ",IF(Math!Q12&gt;=50,IF(Math!Q12&lt;75,Math!Q12," ")," "))</f>
        <v xml:space="preserve"> </v>
      </c>
      <c r="G8" s="177" t="str">
        <f>IF(ISBLANK(Math!U12)," ",IF(Math!U12&gt;=50,IF(Math!U12&lt;75,Math!U12," ")," "))</f>
        <v xml:space="preserve"> </v>
      </c>
      <c r="H8" s="177" t="str">
        <f>IF(ISBLANK(Math!AB12)," ",IF(Math!AB12&gt;=50,IF(Math!AB12&lt;75,Math!AB12," ")," "))</f>
        <v xml:space="preserve"> </v>
      </c>
      <c r="I8" s="177" t="str">
        <f>IF(ISBLANK(Math!AF12)," ",IF(Math!AF12&gt;=50,IF(Math!AF12&lt;75,Math!AF12," ")," "))</f>
        <v xml:space="preserve"> </v>
      </c>
      <c r="J8" s="177" t="str">
        <f>IF(ISBLANK(Math!AJ12)," ",IF(Math!AJ12&gt;=50,IF(Math!AJ12&lt;75,Math!AJ12," ")," "))</f>
        <v xml:space="preserve"> </v>
      </c>
      <c r="K8" s="177" t="str">
        <f>IF(ISBLANK(Math!AN12)," ",IF(Math!AN12&gt;=50,IF(Math!AN12&lt;75,Math!AN12," ")," "))</f>
        <v xml:space="preserve"> </v>
      </c>
      <c r="L8" s="177" t="str">
        <f>IF(ISBLANK(Math!AR12)," ",IF(Math!AR12&gt;=50,IF(Math!AR12&lt;75,Math!AR12," ")," "))</f>
        <v xml:space="preserve"> </v>
      </c>
      <c r="M8" s="177" t="str">
        <f>IF(ISBLANK(Math!AY12)," ",IF(Math!AY12&gt;=50,IF(Math!AY12&lt;75,Math!AY12," ")," "))</f>
        <v xml:space="preserve"> </v>
      </c>
      <c r="N8" s="177" t="str">
        <f>IF(ISBLANK(Math!BC12)," ",IF(Math!BC12&gt;=50,IF(Math!BC12&lt;75,Math!BC12," ")," "))</f>
        <v xml:space="preserve"> </v>
      </c>
      <c r="O8" s="177" t="str">
        <f>IF(ISBLANK(Math!BG12)," ",IF(Math!BG12&gt;=50,IF(Math!BG12&lt;75,Math!BG12," ")," "))</f>
        <v xml:space="preserve"> </v>
      </c>
      <c r="P8" s="177" t="str">
        <f>IF(ISBLANK(Math!BK12)," ",IF(Math!BK12&gt;=50,IF(Math!BK12&lt;75,Math!BK12," ")," "))</f>
        <v xml:space="preserve"> </v>
      </c>
      <c r="Q8" s="177" t="str">
        <f>IF(ISBLANK(Math!BO12)," ",IF(Math!BO12&gt;=50,IF(Math!BO12&lt;75,Math!BO12," ")," "))</f>
        <v xml:space="preserve"> </v>
      </c>
      <c r="R8" s="177" t="str">
        <f>IF(ISBLANK(Math!BV12)," ",IF(Math!BV12&gt;=50,IF(Math!BV12&lt;75,Math!BV12," ")," "))</f>
        <v xml:space="preserve"> </v>
      </c>
      <c r="S8" s="177" t="str">
        <f>IF(ISBLANK(Math!BZ12)," ",IF(Math!BZ12&gt;=50,IF(Math!BZ12&lt;75,Math!BZ12," ")," "))</f>
        <v xml:space="preserve"> </v>
      </c>
      <c r="T8" s="177" t="str">
        <f>IF(ISBLANK(Math!CD12)," ",IF(Math!CD12&gt;=50,IF(Math!CD12&lt;75,Math!CD12," ")," "))</f>
        <v xml:space="preserve"> </v>
      </c>
      <c r="U8" s="177" t="str">
        <f>IF(ISBLANK(Math!CH12)," ",IF(Math!CH12&gt;=50,IF(Math!CH12&lt;75,Math!CH12," ")," "))</f>
        <v xml:space="preserve"> </v>
      </c>
      <c r="V8" s="177" t="str">
        <f>IF(ISBLANK(Math!CL12)," ",IF(Math!CL12&gt;=50,IF(Math!CL12&lt;75,Math!CL12," ")," "))</f>
        <v xml:space="preserve"> </v>
      </c>
      <c r="W8" s="178" t="str">
        <f>IF(ISBLANK(Math!CS12)," ",IF(Math!CS12&gt;=50,IF(Math!CS12&lt;75,Math!CS12," ")," "))</f>
        <v xml:space="preserve"> </v>
      </c>
      <c r="X8" s="270"/>
      <c r="Y8" s="271"/>
      <c r="Z8" s="177" t="str">
        <f>IF(ISBLANK(Math!CW12)," ",IF(Math!CW12&gt;=50,IF(Math!CW12&lt;75,Math!CW12," ")," "))</f>
        <v xml:space="preserve"> </v>
      </c>
      <c r="AA8" s="177" t="str">
        <f>IF(ISBLANK(Math!DA12)," ",IF(Math!DA12&gt;=50,IF(Math!DA12&lt;75,Math!DA12," ")," "))</f>
        <v xml:space="preserve"> </v>
      </c>
      <c r="AB8" s="177" t="str">
        <f>IF(ISBLANK(Math!DE12)," ",IF(Math!DE12&gt;=50,IF(Math!DE12&lt;75,Math!DE12," ")," "))</f>
        <v xml:space="preserve"> </v>
      </c>
      <c r="AC8" s="177" t="str">
        <f>IF(ISBLANK(Math!DI12)," ",IF(Math!DI12&gt;=50,IF(Math!DI12&lt;75,Math!DI12," ")," "))</f>
        <v xml:space="preserve"> </v>
      </c>
      <c r="AD8" s="177" t="str">
        <f>IF(ISBLANK(Math!DP12)," ",IF(Math!DP12&gt;=50,IF(Math!DP12&lt;75,Math!DP12," ")," "))</f>
        <v xml:space="preserve"> </v>
      </c>
      <c r="AE8" s="177" t="str">
        <f>IF(ISBLANK(Math!DT12)," ",IF(Math!DT12&gt;=50,IF(Math!DT12&lt;75,Math!DT12," ")," "))</f>
        <v xml:space="preserve"> </v>
      </c>
      <c r="AF8" s="177" t="str">
        <f>IF(ISBLANK(Math!DX12)," ",IF(Math!DX12&gt;=50,IF(Math!DX12&lt;75,Math!DX12," ")," "))</f>
        <v xml:space="preserve"> </v>
      </c>
      <c r="AG8" s="177" t="str">
        <f>IF(ISBLANK(Math!EB12)," ",IF(Math!EB12&gt;=50,IF(Math!EB12&lt;75,Math!EB12," ")," "))</f>
        <v xml:space="preserve"> </v>
      </c>
      <c r="AH8" s="177" t="str">
        <f>IF(ISBLANK(Math!EF12)," ",IF(Math!EF12&gt;=50,IF(Math!EF12&lt;75,Math!EF12," ")," "))</f>
        <v xml:space="preserve"> </v>
      </c>
      <c r="AI8" s="177" t="str">
        <f>IF(ISBLANK(Math!EM12)," ",IF(Math!EM12&gt;=50,IF(Math!EM12&lt;75,Math!EM12," ")," "))</f>
        <v xml:space="preserve"> </v>
      </c>
      <c r="AJ8" s="177" t="str">
        <f>IF(ISBLANK(Math!EQ12)," ",IF(Math!EQ12&gt;=50,IF(Math!EQ12&lt;75,Math!EQ12," ")," "))</f>
        <v xml:space="preserve"> </v>
      </c>
      <c r="AK8" s="177" t="str">
        <f>IF(ISBLANK(Math!EU12)," ",IF(Math!EU12&gt;=50,IF(Math!EU12&lt;75,Math!EU12," ")," "))</f>
        <v xml:space="preserve"> </v>
      </c>
      <c r="AL8" s="177" t="str">
        <f>IF(ISBLANK(Math!EY12)," ",IF(Math!EY12&gt;=50,IF(Math!EY12&lt;75,Math!EY12," ")," "))</f>
        <v xml:space="preserve"> </v>
      </c>
      <c r="AM8" s="177" t="str">
        <f>IF(ISBLANK(Math!FC12)," ",IF(Math!FC12&gt;=50,IF(Math!FC12&lt;75,Math!FC12," ")," "))</f>
        <v xml:space="preserve"> </v>
      </c>
      <c r="AN8" s="177" t="str">
        <f>IF(ISBLANK(Math!FJ12)," ",IF(Math!FJ12&gt;=50,IF(Math!FJ12&lt;75,Math!FJ12," ")," "))</f>
        <v xml:space="preserve"> </v>
      </c>
      <c r="AO8" s="177" t="str">
        <f>IF(ISBLANK(Math!FN12)," ",IF(Math!FN12&gt;=50,IF(Math!FN12&lt;75,Math!FN12," ")," "))</f>
        <v xml:space="preserve"> </v>
      </c>
      <c r="AP8" s="177" t="str">
        <f>IF(ISBLANK(Math!FR12)," ",IF(Math!FR12&gt;=50,IF(Math!FR12&lt;75,Math!FR12," ")," "))</f>
        <v xml:space="preserve"> </v>
      </c>
      <c r="AQ8" s="177" t="str">
        <f>IF(ISBLANK(Math!FV12)," ",IF(Math!FV12&gt;=50,IF(Math!FV12&lt;75,Math!FV12," ")," "))</f>
        <v xml:space="preserve"> </v>
      </c>
      <c r="AR8" s="177" t="str">
        <f>IF(ISBLANK(Math!FZ12)," ",IF(Math!FZ12&gt;=50,IF(Math!FZ12&lt;75,Math!FZ12," ")," "))</f>
        <v xml:space="preserve"> </v>
      </c>
      <c r="AS8" s="177" t="str">
        <f>IF(ISBLANK(Math!GG12)," ",IF(Math!GG12&gt;=50,IF(Math!GG12&lt;75,Math!GG12," ")," "))</f>
        <v xml:space="preserve"> </v>
      </c>
      <c r="AT8" s="178" t="str">
        <f>IF(ISBLANK(Math!GK12)," ",IF(Math!GK12&gt;=50,IF(Math!GK12&lt;75,Math!GK12," ")," "))</f>
        <v xml:space="preserve"> </v>
      </c>
      <c r="AU8" s="270"/>
      <c r="AV8" s="271"/>
      <c r="AW8" s="177" t="str">
        <f>IF(ISBLANK(Math!GO12)," ",IF(Math!GO12&gt;=50,IF(Math!GO12&lt;75,Math!GO12," ")," "))</f>
        <v xml:space="preserve"> </v>
      </c>
      <c r="AX8" s="177" t="str">
        <f>IF(ISBLANK(Math!GS12)," ",IF(Math!GS12&gt;=50,IF(Math!GS12&lt;75,Math!GS12," ")," "))</f>
        <v xml:space="preserve"> </v>
      </c>
      <c r="AY8" s="177" t="str">
        <f>IF(ISBLANK(Math!GW12)," ",IF(Math!GW12&gt;=50,IF(Math!GW12&lt;75,Math!GW12," ")," "))</f>
        <v xml:space="preserve"> </v>
      </c>
      <c r="AZ8" s="177" t="str">
        <f>IF(ISBLANK(Math!HD12)," ",IF(Math!HD12&gt;=50,IF(Math!HD12&lt;75,Math!HD12," ")," "))</f>
        <v xml:space="preserve"> </v>
      </c>
      <c r="BA8" s="177" t="str">
        <f>IF(ISBLANK(Math!HH12)," ",IF(Math!HH12&gt;=50,IF(Math!HH12&lt;75,Math!HH12," ")," "))</f>
        <v xml:space="preserve"> </v>
      </c>
      <c r="BB8" s="177" t="str">
        <f>IF(ISBLANK(Math!HL12)," ",IF(Math!HL12&gt;=50,IF(Math!HL12&lt;75,Math!HL12," ")," "))</f>
        <v xml:space="preserve"> </v>
      </c>
      <c r="BC8" s="177" t="str">
        <f>IF(ISBLANK(Math!HP12)," ",IF(Math!HP12&gt;=50,IF(Math!HP12&lt;75,Math!HP12," ")," "))</f>
        <v xml:space="preserve"> </v>
      </c>
      <c r="BD8" s="177" t="str">
        <f>IF(ISBLANK(Math!HT12)," ",IF(Math!HT12&gt;=50,IF(Math!HT12&lt;75,Math!HT12," ")," "))</f>
        <v xml:space="preserve"> </v>
      </c>
      <c r="BE8" s="177" t="str">
        <f>IF(ISBLANK(Math!IA12)," ",IF(Math!IA12&gt;=50,IF(Math!IA12&lt;75,Math!IA12," ")," "))</f>
        <v xml:space="preserve"> </v>
      </c>
      <c r="BF8" s="177" t="str">
        <f>IF(ISBLANK(Math!IE12)," ",IF(Math!IE12&gt;=50,IF(Math!IE12&lt;75,Math!IE12," ")," "))</f>
        <v xml:space="preserve"> </v>
      </c>
      <c r="BG8" s="177" t="str">
        <f>IF(ISBLANK(Math!II12)," ",IF(Math!II12&gt;=50,IF(Math!II12&lt;75,Math!II12," ")," "))</f>
        <v xml:space="preserve"> </v>
      </c>
      <c r="BH8" s="177" t="str">
        <f>IF(ISBLANK(Math!IM12)," ",IF(Math!IM12&gt;=50,IF(Math!IM12&lt;75,Math!IM12," ")," "))</f>
        <v xml:space="preserve"> </v>
      </c>
      <c r="BI8" s="177" t="str">
        <f>IF(ISBLANK(Math!IQ12)," ",IF(Math!IQ12&gt;=50,IF(Math!IQ12&lt;75,Math!IQ12," ")," "))</f>
        <v xml:space="preserve"> </v>
      </c>
      <c r="BJ8" s="177" t="str">
        <f>IF(ISBLANK(Math!IX12)," ",IF(Math!IX12&gt;=50,IF(Math!IX12&lt;75,Math!IX12," ")," "))</f>
        <v xml:space="preserve"> </v>
      </c>
      <c r="BK8" s="177" t="str">
        <f>IF(ISBLANK(Math!JB12)," ",IF(Math!JB12&gt;=50,IF(Math!JB12&lt;75,Math!JB12," ")," "))</f>
        <v xml:space="preserve"> </v>
      </c>
      <c r="BL8" s="177" t="str">
        <f>IF(ISBLANK(Math!JF12)," ",IF(Math!JF12&gt;=50,IF(Math!JF12&lt;75,Math!JF12," ")," "))</f>
        <v xml:space="preserve"> </v>
      </c>
      <c r="BM8" s="177" t="str">
        <f>IF(ISBLANK(Math!JJ12)," ",IF(Math!JJ12&gt;=50,IF(Math!JJ12&lt;75,Math!JJ12," ")," "))</f>
        <v xml:space="preserve"> </v>
      </c>
      <c r="BN8" s="177" t="str">
        <f>IF(ISBLANK(Math!JN12)," ",IF(Math!JN12&gt;=50,IF(Math!JN12&lt;75,Math!JN12," ")," "))</f>
        <v xml:space="preserve"> </v>
      </c>
      <c r="BO8" s="177" t="str">
        <f>IF(ISBLANK(Math!JU12)," ",IF(Math!JU12&gt;=50,IF(Math!JU12&lt;75,Math!JU12," ")," "))</f>
        <v xml:space="preserve"> </v>
      </c>
      <c r="BP8" s="177" t="str">
        <f>IF(ISBLANK(Math!JY12)," ",IF(Math!JY12&gt;=50,IF(Math!JY12&lt;75,Math!JY12," ")," "))</f>
        <v xml:space="preserve"> </v>
      </c>
      <c r="BQ8" s="177" t="str">
        <f>IF(ISBLANK(Math!KC12)," ",IF(Math!KC12&gt;=50,IF(Math!KC12&lt;75,Math!KC12," ")," "))</f>
        <v xml:space="preserve"> </v>
      </c>
      <c r="BR8" s="178" t="str">
        <f>IF(ISBLANK(Math!KG12)," ",IF(Math!KG12&gt;=50,IF(Math!KG12&lt;75,Math!KG12," ")," "))</f>
        <v xml:space="preserve"> </v>
      </c>
      <c r="BS8" s="270"/>
      <c r="BT8" s="271"/>
      <c r="BU8" s="177" t="str">
        <f>IF(ISBLANK(Math!KK12)," ",IF(Math!KK12&gt;=50,IF(Math!KK12&lt;75,Math!KK12," ")," "))</f>
        <v xml:space="preserve"> </v>
      </c>
      <c r="BV8" s="177" t="str">
        <f>IF(ISBLANK(Math!KR12)," ",IF(Math!KR12&gt;=50,IF(Math!KR12&lt;75,Math!KR12," ")," "))</f>
        <v xml:space="preserve"> </v>
      </c>
      <c r="BW8" s="177" t="str">
        <f>IF(ISBLANK(Math!KV12)," ",IF(Math!KV12&gt;=50,IF(Math!KV12&lt;75,Math!KV12," ")," "))</f>
        <v xml:space="preserve"> </v>
      </c>
    </row>
    <row r="9" spans="1:75" s="1" customFormat="1" ht="20.100000000000001" customHeight="1" thickBot="1">
      <c r="A9" s="272"/>
      <c r="B9" s="273"/>
      <c r="C9" s="179" t="str">
        <f>IF(ISBLANK(Math!E12)," ",IF(Math!E12&lt;50,Math!E12," "))</f>
        <v xml:space="preserve"> </v>
      </c>
      <c r="D9" s="179" t="str">
        <f>IF(ISBLANK(Math!I12)," ",IF(Math!I12&lt;50,Math!I12," "))</f>
        <v xml:space="preserve"> </v>
      </c>
      <c r="E9" s="179" t="str">
        <f>IF(ISBLANK(Math!M12)," ",IF(Math!M12&lt;50,Math!M12," "))</f>
        <v xml:space="preserve"> </v>
      </c>
      <c r="F9" s="179" t="str">
        <f>IF(ISBLANK(Math!Q12)," ",IF(Math!Q12&lt;50,Math!Q12," "))</f>
        <v xml:space="preserve"> </v>
      </c>
      <c r="G9" s="179" t="str">
        <f>IF(ISBLANK(Math!U12)," ",IF(Math!U12&lt;50,Math!U12," "))</f>
        <v xml:space="preserve"> </v>
      </c>
      <c r="H9" s="179" t="str">
        <f>IF(ISBLANK(Math!AB12)," ",IF(Math!AB12&lt;50,Math!AB12," "))</f>
        <v xml:space="preserve"> </v>
      </c>
      <c r="I9" s="179" t="str">
        <f>IF(ISBLANK(Math!AF12)," ",IF(Math!AF12&lt;50,Math!AF12," "))</f>
        <v xml:space="preserve"> </v>
      </c>
      <c r="J9" s="179" t="str">
        <f>IF(ISBLANK(Math!AJ12)," ",IF(Math!AJ12&lt;50,Math!AJ12," "))</f>
        <v xml:space="preserve"> </v>
      </c>
      <c r="K9" s="179" t="str">
        <f>IF(ISBLANK(Math!AN12)," ",IF(Math!AN12&lt;50,Math!AN12," "))</f>
        <v xml:space="preserve"> </v>
      </c>
      <c r="L9" s="179" t="str">
        <f>IF(ISBLANK(Math!AR12)," ",IF(Math!AR12&lt;50,Math!AR12," "))</f>
        <v xml:space="preserve"> </v>
      </c>
      <c r="M9" s="179" t="str">
        <f>IF(ISBLANK(Math!AY12)," ",IF(Math!AY12&lt;50,Math!AY12," "))</f>
        <v xml:space="preserve"> </v>
      </c>
      <c r="N9" s="179" t="str">
        <f>IF(ISBLANK(Math!BC12)," ",IF(Math!BC12&lt;50,Math!BC12," "))</f>
        <v xml:space="preserve"> </v>
      </c>
      <c r="O9" s="179" t="str">
        <f>IF(ISBLANK(Math!BG12)," ",IF(Math!BG12&lt;50,Math!BG12," "))</f>
        <v xml:space="preserve"> </v>
      </c>
      <c r="P9" s="179" t="str">
        <f>IF(ISBLANK(Math!BK12)," ",IF(Math!BK12&lt;50,Math!BK12," "))</f>
        <v xml:space="preserve"> </v>
      </c>
      <c r="Q9" s="179" t="str">
        <f>IF(ISBLANK(Math!BO12)," ",IF(Math!BO12&lt;50,Math!BO12," "))</f>
        <v xml:space="preserve"> </v>
      </c>
      <c r="R9" s="179" t="str">
        <f>IF(ISBLANK(Math!BV12)," ",IF(Math!BV12&lt;50,Math!BV12," "))</f>
        <v xml:space="preserve"> </v>
      </c>
      <c r="S9" s="179" t="str">
        <f>IF(ISBLANK(Math!BZ12)," ",IF(Math!BZ12&lt;50,Math!BZ12," "))</f>
        <v xml:space="preserve"> </v>
      </c>
      <c r="T9" s="179" t="str">
        <f>IF(ISBLANK(Math!CD12)," ",IF(Math!CD12&lt;50,Math!CD12," "))</f>
        <v xml:space="preserve"> </v>
      </c>
      <c r="U9" s="179" t="str">
        <f>IF(ISBLANK(Math!CH12)," ",IF(Math!CH12&lt;50,Math!CH12," "))</f>
        <v xml:space="preserve"> </v>
      </c>
      <c r="V9" s="179" t="str">
        <f>IF(ISBLANK(Math!CL12)," ",IF(Math!CL12&lt;50,Math!CL12," "))</f>
        <v xml:space="preserve"> </v>
      </c>
      <c r="W9" s="180" t="str">
        <f>IF(ISBLANK(Math!CS12)," ",IF(Math!CS12&lt;50,Math!CS12," "))</f>
        <v xml:space="preserve"> </v>
      </c>
      <c r="X9" s="272"/>
      <c r="Y9" s="273"/>
      <c r="Z9" s="179" t="str">
        <f>IF(ISBLANK(Math!CW12)," ",IF(Math!CW12&lt;50,Math!CW12," "))</f>
        <v xml:space="preserve"> </v>
      </c>
      <c r="AA9" s="179" t="str">
        <f>IF(ISBLANK(Math!DA12)," ",IF(Math!DA12&lt;50,Math!DA12," "))</f>
        <v xml:space="preserve"> </v>
      </c>
      <c r="AB9" s="179" t="str">
        <f>IF(ISBLANK(Math!DE12)," ",IF(Math!DE12&lt;50,Math!DE12," "))</f>
        <v xml:space="preserve"> </v>
      </c>
      <c r="AC9" s="179" t="str">
        <f>IF(ISBLANK(Math!DI12)," ",IF(Math!DI12&lt;50,Math!DI12," "))</f>
        <v xml:space="preserve"> </v>
      </c>
      <c r="AD9" s="179" t="str">
        <f>IF(ISBLANK(Math!DP12)," ",IF(Math!DP12&lt;50,Math!DP12," "))</f>
        <v xml:space="preserve"> </v>
      </c>
      <c r="AE9" s="179" t="str">
        <f>IF(ISBLANK(Math!DT12)," ",IF(Math!DT12&lt;50,Math!DT12," "))</f>
        <v xml:space="preserve"> </v>
      </c>
      <c r="AF9" s="179" t="str">
        <f>IF(ISBLANK(Math!DX12)," ",IF(Math!DX12&lt;50,Math!DX12," "))</f>
        <v xml:space="preserve"> </v>
      </c>
      <c r="AG9" s="179" t="str">
        <f>IF(ISBLANK(Math!EB12)," ",IF(Math!EB12&lt;50,Math!EB12," "))</f>
        <v xml:space="preserve"> </v>
      </c>
      <c r="AH9" s="179" t="str">
        <f>IF(ISBLANK(Math!EF12)," ",IF(Math!EF12&lt;50,Math!EF12," "))</f>
        <v xml:space="preserve"> </v>
      </c>
      <c r="AI9" s="179" t="str">
        <f>IF(ISBLANK(Math!EM12)," ",IF(Math!EM12&lt;50,Math!EM12," "))</f>
        <v xml:space="preserve"> </v>
      </c>
      <c r="AJ9" s="179" t="str">
        <f>IF(ISBLANK(Math!EQ12)," ",IF(Math!EQ12&lt;50,Math!EQ12," "))</f>
        <v xml:space="preserve"> </v>
      </c>
      <c r="AK9" s="179" t="str">
        <f>IF(ISBLANK(Math!EU12)," ",IF(Math!EU12&lt;50,Math!EU12," "))</f>
        <v xml:space="preserve"> </v>
      </c>
      <c r="AL9" s="179" t="str">
        <f>IF(ISBLANK(Math!EY12)," ",IF(Math!EY12&lt;50,Math!EY12," "))</f>
        <v xml:space="preserve"> </v>
      </c>
      <c r="AM9" s="179" t="str">
        <f>IF(ISBLANK(Math!FC12)," ",IF(Math!FC12&lt;50,Math!FC12," "))</f>
        <v xml:space="preserve"> </v>
      </c>
      <c r="AN9" s="179" t="str">
        <f>IF(ISBLANK(Math!FJ12)," ",IF(Math!FJ12&lt;50,Math!FJ12," "))</f>
        <v xml:space="preserve"> </v>
      </c>
      <c r="AO9" s="179" t="str">
        <f>IF(ISBLANK(Math!FN12)," ",IF(Math!FN12&lt;50,Math!FN12," "))</f>
        <v xml:space="preserve"> </v>
      </c>
      <c r="AP9" s="179" t="str">
        <f>IF(ISBLANK(Math!FR12)," ",IF(Math!FR12&lt;50,Math!FR12," "))</f>
        <v xml:space="preserve"> </v>
      </c>
      <c r="AQ9" s="179" t="str">
        <f>IF(ISBLANK(Math!FV12)," ",IF(Math!FV12&lt;50,Math!FV12," "))</f>
        <v xml:space="preserve"> </v>
      </c>
      <c r="AR9" s="179" t="str">
        <f>IF(ISBLANK(Math!FZ12)," ",IF(Math!FZ12&lt;50,Math!FZ12," "))</f>
        <v xml:space="preserve"> </v>
      </c>
      <c r="AS9" s="179" t="str">
        <f>IF(ISBLANK(Math!GG12)," ",IF(Math!GG12&lt;50,Math!GG12," "))</f>
        <v xml:space="preserve"> </v>
      </c>
      <c r="AT9" s="180" t="str">
        <f>IF(ISBLANK(Math!GK12)," ",IF(Math!GK12&lt;50,Math!GK12," "))</f>
        <v xml:space="preserve"> </v>
      </c>
      <c r="AU9" s="272"/>
      <c r="AV9" s="273"/>
      <c r="AW9" s="179" t="str">
        <f>IF(ISBLANK(Math!GO12)," ",IF(Math!GO12&lt;50,Math!GO12," "))</f>
        <v xml:space="preserve"> </v>
      </c>
      <c r="AX9" s="179" t="str">
        <f>IF(ISBLANK(Math!GS12)," ",IF(Math!GS12&lt;50,Math!GS12," "))</f>
        <v xml:space="preserve"> </v>
      </c>
      <c r="AY9" s="179" t="str">
        <f>IF(ISBLANK(Math!GW12)," ",IF(Math!GW12&lt;50,Math!GW12," "))</f>
        <v xml:space="preserve"> </v>
      </c>
      <c r="AZ9" s="179" t="str">
        <f>IF(ISBLANK(Math!HD12)," ",IF(Math!HD12&lt;50,Math!HD12," "))</f>
        <v xml:space="preserve"> </v>
      </c>
      <c r="BA9" s="179" t="str">
        <f>IF(ISBLANK(Math!HH12)," ",IF(Math!HH12&lt;50,Math!HH12," "))</f>
        <v xml:space="preserve"> </v>
      </c>
      <c r="BB9" s="179" t="str">
        <f>IF(ISBLANK(Math!HL12)," ",IF(Math!HL12&lt;50,Math!HL12," "))</f>
        <v xml:space="preserve"> </v>
      </c>
      <c r="BC9" s="179" t="str">
        <f>IF(ISBLANK(Math!HP12)," ",IF(Math!HP12&lt;50,Math!HP12," "))</f>
        <v xml:space="preserve"> </v>
      </c>
      <c r="BD9" s="179" t="str">
        <f>IF(ISBLANK(Math!HT12)," ",IF(Math!HT12&lt;50,Math!HT12," "))</f>
        <v xml:space="preserve"> </v>
      </c>
      <c r="BE9" s="179" t="str">
        <f>IF(ISBLANK(Math!IA12)," ",IF(Math!IA12&lt;50,Math!IA12," "))</f>
        <v xml:space="preserve"> </v>
      </c>
      <c r="BF9" s="179" t="str">
        <f>IF(ISBLANK(Math!IE12)," ",IF(Math!IE12&lt;50,Math!IE12," "))</f>
        <v xml:space="preserve"> </v>
      </c>
      <c r="BG9" s="179" t="str">
        <f>IF(ISBLANK(Math!II12)," ",IF(Math!II12&lt;50,Math!II12," "))</f>
        <v xml:space="preserve"> </v>
      </c>
      <c r="BH9" s="179" t="str">
        <f>IF(ISBLANK(Math!IM12)," ",IF(Math!IM12&lt;50,Math!IM12," "))</f>
        <v xml:space="preserve"> </v>
      </c>
      <c r="BI9" s="179" t="str">
        <f>IF(ISBLANK(Math!IQ12)," ",IF(Math!IQ12&lt;50,Math!IQ12," "))</f>
        <v xml:space="preserve"> </v>
      </c>
      <c r="BJ9" s="179" t="str">
        <f>IF(ISBLANK(Math!IX12)," ",IF(Math!IX12&lt;50,Math!IX12," "))</f>
        <v xml:space="preserve"> </v>
      </c>
      <c r="BK9" s="179" t="str">
        <f>IF(ISBLANK(Math!JB12)," ",IF(Math!JB12&lt;50,Math!JB12," "))</f>
        <v xml:space="preserve"> </v>
      </c>
      <c r="BL9" s="179" t="str">
        <f>IF(ISBLANK(Math!JF12)," ",IF(Math!JF12&lt;50,Math!JF12," "))</f>
        <v xml:space="preserve"> </v>
      </c>
      <c r="BM9" s="179" t="str">
        <f>IF(ISBLANK(Math!JJ12)," ",IF(Math!JJ12&lt;50,Math!JJ12," "))</f>
        <v xml:space="preserve"> </v>
      </c>
      <c r="BN9" s="179" t="str">
        <f>IF(ISBLANK(Math!JN12)," ",IF(Math!JN12&lt;50,Math!JN12," "))</f>
        <v xml:space="preserve"> </v>
      </c>
      <c r="BO9" s="179" t="str">
        <f>IF(ISBLANK(Math!JU12)," ",IF(Math!JU12&lt;50,Math!JU12," "))</f>
        <v xml:space="preserve"> </v>
      </c>
      <c r="BP9" s="179" t="str">
        <f>IF(ISBLANK(Math!JY12)," ",IF(Math!JY12&lt;50,Math!JY12," "))</f>
        <v xml:space="preserve"> </v>
      </c>
      <c r="BQ9" s="179" t="str">
        <f>IF(ISBLANK(Math!KC12)," ",IF(Math!KC12&lt;50,Math!KC12," "))</f>
        <v xml:space="preserve"> </v>
      </c>
      <c r="BR9" s="180" t="str">
        <f>IF(ISBLANK(Math!KG12)," ",IF(Math!KG12&lt;50,Math!KG12," "))</f>
        <v xml:space="preserve"> </v>
      </c>
      <c r="BS9" s="272"/>
      <c r="BT9" s="273"/>
      <c r="BU9" s="179" t="str">
        <f>IF(ISBLANK(Math!KK12)," ",IF(Math!KK12&lt;50,Math!KK12," "))</f>
        <v xml:space="preserve"> </v>
      </c>
      <c r="BV9" s="179" t="str">
        <f>IF(ISBLANK(Math!KR12)," ",IF(Math!KR12&lt;50,Math!KR12," "))</f>
        <v xml:space="preserve"> </v>
      </c>
      <c r="BW9" s="179" t="str">
        <f>IF(ISBLANK(Math!KV12)," ",IF(Math!KV12&lt;50,Math!KV12," "))</f>
        <v xml:space="preserve"> </v>
      </c>
    </row>
    <row r="10" spans="1:75" s="1" customFormat="1" ht="20.100000000000001" customHeight="1">
      <c r="A10" s="268" t="str">
        <f>LEFT(Math!A11,1)&amp;LEFT(Math!B11,1)</f>
        <v xml:space="preserve">  </v>
      </c>
      <c r="B10" s="269"/>
      <c r="C10" s="175" t="str">
        <f>IF(ISBLANK(Math!E11)," ",IF(Math!E11&gt;=75,Math!E11," "))</f>
        <v/>
      </c>
      <c r="D10" s="175" t="str">
        <f>IF(ISBLANK(Math!I11)," ",IF(Math!I11&gt;=75,Math!I11," "))</f>
        <v/>
      </c>
      <c r="E10" s="175" t="str">
        <f>IF(ISBLANK(Math!M11)," ",IF(Math!M11&gt;=75,Math!M11," "))</f>
        <v/>
      </c>
      <c r="F10" s="175" t="str">
        <f>IF(ISBLANK(Math!Q11)," ",IF(Math!Q11&gt;=75,Math!Q11," "))</f>
        <v/>
      </c>
      <c r="G10" s="175" t="str">
        <f>IF(ISBLANK(Math!U11)," ",IF(Math!U11&gt;=75,Math!U11," "))</f>
        <v/>
      </c>
      <c r="H10" s="175" t="str">
        <f>IF(ISBLANK(Math!AB11)," ",IF(Math!AB11&gt;=75,Math!AB11," "))</f>
        <v/>
      </c>
      <c r="I10" s="175" t="str">
        <f>IF(ISBLANK(Math!AF11)," ",IF(Math!AF11&gt;=75,Math!AF11," "))</f>
        <v/>
      </c>
      <c r="J10" s="175" t="str">
        <f>IF(ISBLANK(Math!AJ11)," ",IF(Math!AJ11&gt;=75,Math!AJ11," "))</f>
        <v/>
      </c>
      <c r="K10" s="175" t="str">
        <f>IF(ISBLANK(Math!AN11)," ",IF(Math!AN11&gt;=75,Math!AN11," "))</f>
        <v/>
      </c>
      <c r="L10" s="175" t="str">
        <f>IF(ISBLANK(Math!AR11)," ",IF(Math!AR11&gt;=75,Math!AR11," "))</f>
        <v/>
      </c>
      <c r="M10" s="175" t="str">
        <f>IF(ISBLANK(Math!AY11)," ",IF(Math!AY11&gt;=75,Math!AY11," "))</f>
        <v/>
      </c>
      <c r="N10" s="175" t="str">
        <f>IF(ISBLANK(Math!BC11)," ",IF(Math!BC11&gt;=75,Math!BC11," "))</f>
        <v/>
      </c>
      <c r="O10" s="175" t="str">
        <f>IF(ISBLANK(Math!BG11)," ",IF(Math!BG11&gt;=75,Math!BG11," "))</f>
        <v/>
      </c>
      <c r="P10" s="175" t="str">
        <f>IF(ISBLANK(Math!BK11)," ",IF(Math!BK11&gt;=75,Math!BK11," "))</f>
        <v/>
      </c>
      <c r="Q10" s="175" t="str">
        <f>IF(ISBLANK(Math!BO11)," ",IF(Math!BO11&gt;=75,Math!BO11," "))</f>
        <v/>
      </c>
      <c r="R10" s="175" t="str">
        <f>IF(ISBLANK(Math!BV11)," ",IF(Math!BV11&gt;=75,Math!BV11," "))</f>
        <v/>
      </c>
      <c r="S10" s="175" t="str">
        <f>IF(ISBLANK(Math!BZ11)," ",IF(Math!BZ11&gt;=75,Math!BZ11," "))</f>
        <v/>
      </c>
      <c r="T10" s="175" t="str">
        <f>IF(ISBLANK(Math!CD11)," ",IF(Math!CD11&gt;=75,Math!CD11," "))</f>
        <v/>
      </c>
      <c r="U10" s="175" t="str">
        <f>IF(ISBLANK(Math!CH11)," ",IF(Math!CH11&gt;=75,Math!CH11," "))</f>
        <v/>
      </c>
      <c r="V10" s="175" t="str">
        <f>IF(ISBLANK(Math!CL11)," ",IF(Math!CL11&gt;=75,Math!CL11," "))</f>
        <v/>
      </c>
      <c r="W10" s="176" t="str">
        <f>IF(ISBLANK(Math!CS11)," ",IF(Math!CS11&gt;=75,Math!CS11," "))</f>
        <v/>
      </c>
      <c r="X10" s="268" t="str">
        <f>A10</f>
        <v xml:space="preserve">  </v>
      </c>
      <c r="Y10" s="269"/>
      <c r="Z10" s="175" t="str">
        <f>IF(ISBLANK(Math!CW11)," ",IF(Math!CW11&gt;=75,Math!CW11," "))</f>
        <v/>
      </c>
      <c r="AA10" s="175" t="str">
        <f>IF(ISBLANK(Math!DA11)," ",IF(Math!DA11&gt;=75,Math!DA11," "))</f>
        <v/>
      </c>
      <c r="AB10" s="175" t="str">
        <f>IF(ISBLANK(Math!DE11)," ",IF(Math!DE11&gt;=75,Math!DE11," "))</f>
        <v/>
      </c>
      <c r="AC10" s="175" t="str">
        <f>IF(ISBLANK(Math!DI11)," ",IF(Math!DI11&gt;=75,Math!DI11," "))</f>
        <v/>
      </c>
      <c r="AD10" s="175" t="str">
        <f>IF(ISBLANK(Math!DP11)," ",IF(Math!DP11&gt;=75,Math!DP11," "))</f>
        <v/>
      </c>
      <c r="AE10" s="175" t="str">
        <f>IF(ISBLANK(Math!DT11)," ",IF(Math!DT11&gt;=75,Math!DT11," "))</f>
        <v/>
      </c>
      <c r="AF10" s="175" t="str">
        <f>IF(ISBLANK(Math!DX11)," ",IF(Math!DX11&gt;=75,Math!DX11," "))</f>
        <v/>
      </c>
      <c r="AG10" s="175" t="str">
        <f>IF(ISBLANK(Math!EB11)," ",IF(Math!EB11&gt;=75,Math!EB11," "))</f>
        <v/>
      </c>
      <c r="AH10" s="175" t="str">
        <f>IF(ISBLANK(Math!EF11)," ",IF(Math!EF11&gt;=75,Math!EF11," "))</f>
        <v/>
      </c>
      <c r="AI10" s="175" t="str">
        <f>IF(ISBLANK(Math!EM11)," ",IF(Math!EM11&gt;=75,Math!EM11," "))</f>
        <v/>
      </c>
      <c r="AJ10" s="175" t="str">
        <f>IF(ISBLANK(Math!EQ11)," ",IF(Math!EQ11&gt;=75,Math!EQ11," "))</f>
        <v/>
      </c>
      <c r="AK10" s="175" t="str">
        <f>IF(ISBLANK(Math!EU11)," ",IF(Math!EU11&gt;=75,Math!EU11," "))</f>
        <v/>
      </c>
      <c r="AL10" s="175" t="str">
        <f>IF(ISBLANK(Math!EY11)," ",IF(Math!EY11&gt;=75,Math!EY11," "))</f>
        <v/>
      </c>
      <c r="AM10" s="175" t="str">
        <f>IF(ISBLANK(Math!FC11)," ",IF(Math!FC11&gt;=75,Math!FC11," "))</f>
        <v/>
      </c>
      <c r="AN10" s="175" t="str">
        <f>IF(ISBLANK(Math!FJ11)," ",IF(Math!FJ11&gt;=75,Math!FJ11," "))</f>
        <v/>
      </c>
      <c r="AO10" s="175" t="str">
        <f>IF(ISBLANK(Math!FN11)," ",IF(Math!FN11&gt;=75,Math!FN11," "))</f>
        <v/>
      </c>
      <c r="AP10" s="175" t="str">
        <f>IF(ISBLANK(Math!FR11)," ",IF(Math!FR11&gt;=75,Math!FR11," "))</f>
        <v/>
      </c>
      <c r="AQ10" s="175" t="str">
        <f>IF(ISBLANK(Math!FV11)," ",IF(Math!FV11&gt;=75,Math!FV11," "))</f>
        <v/>
      </c>
      <c r="AR10" s="175" t="str">
        <f>IF(ISBLANK(Math!FZ11)," ",IF(Math!FZ11&gt;=75,Math!FZ11," "))</f>
        <v/>
      </c>
      <c r="AS10" s="175" t="str">
        <f>IF(ISBLANK(Math!GG11)," ",IF(Math!GG11&gt;=75,Math!GG11," "))</f>
        <v/>
      </c>
      <c r="AT10" s="176" t="str">
        <f>IF(ISBLANK(Math!GK11)," ",IF(Math!GK11&gt;=75,Math!GK11," "))</f>
        <v/>
      </c>
      <c r="AU10" s="268" t="str">
        <f>X10</f>
        <v xml:space="preserve">  </v>
      </c>
      <c r="AV10" s="269"/>
      <c r="AW10" s="175" t="str">
        <f>IF(ISBLANK(Math!GO11)," ",IF(Math!GO11&gt;=75,Math!GO11," "))</f>
        <v/>
      </c>
      <c r="AX10" s="175" t="str">
        <f>IF(ISBLANK(Math!GS11)," ",IF(Math!GS11&gt;=75,Math!GS11," "))</f>
        <v/>
      </c>
      <c r="AY10" s="175" t="str">
        <f>IF(ISBLANK(Math!GW11)," ",IF(Math!GW11&gt;=75,Math!GW11," "))</f>
        <v/>
      </c>
      <c r="AZ10" s="175" t="str">
        <f>IF(ISBLANK(Math!HD11)," ",IF(Math!HD11&gt;=75,Math!HD11," "))</f>
        <v/>
      </c>
      <c r="BA10" s="175" t="str">
        <f>IF(ISBLANK(Math!HH11)," ",IF(Math!HH11&gt;=75,Math!HH11," "))</f>
        <v/>
      </c>
      <c r="BB10" s="175" t="str">
        <f>IF(ISBLANK(Math!HL11)," ",IF(Math!HL11&gt;=75,Math!HL11," "))</f>
        <v/>
      </c>
      <c r="BC10" s="175" t="str">
        <f>IF(ISBLANK(Math!HP11)," ",IF(Math!HP11&gt;=75,Math!HP11," "))</f>
        <v/>
      </c>
      <c r="BD10" s="175" t="str">
        <f>IF(ISBLANK(Math!HT11)," ",IF(Math!HT11&gt;=75,Math!HT11," "))</f>
        <v/>
      </c>
      <c r="BE10" s="175" t="str">
        <f>IF(ISBLANK(Math!IA11)," ",IF(Math!IA11&gt;=75,Math!IA11," "))</f>
        <v/>
      </c>
      <c r="BF10" s="175" t="str">
        <f>IF(ISBLANK(Math!IE11)," ",IF(Math!IE11&gt;=75,Math!IE11," "))</f>
        <v/>
      </c>
      <c r="BG10" s="175" t="str">
        <f>IF(ISBLANK(Math!II11)," ",IF(Math!II11&gt;=75,Math!II11," "))</f>
        <v/>
      </c>
      <c r="BH10" s="175" t="str">
        <f>IF(ISBLANK(Math!IM11)," ",IF(Math!IM11&gt;=75,Math!IM11," "))</f>
        <v/>
      </c>
      <c r="BI10" s="175" t="str">
        <f>IF(ISBLANK(Math!IQ11)," ",IF(Math!IQ11&gt;=75,Math!IQ11," "))</f>
        <v/>
      </c>
      <c r="BJ10" s="175" t="str">
        <f>IF(ISBLANK(Math!IX11)," ",IF(Math!IX11&gt;=75,Math!IX11," "))</f>
        <v/>
      </c>
      <c r="BK10" s="175" t="str">
        <f>IF(ISBLANK(Math!JB11)," ",IF(Math!JB11&gt;=75,Math!JB11," "))</f>
        <v/>
      </c>
      <c r="BL10" s="175" t="str">
        <f>IF(ISBLANK(Math!JF11)," ",IF(Math!JF11&gt;=75,Math!JF11," "))</f>
        <v/>
      </c>
      <c r="BM10" s="175" t="str">
        <f>IF(ISBLANK(Math!JJ11)," ",IF(Math!JJ11&gt;=75,Math!JJ11," "))</f>
        <v/>
      </c>
      <c r="BN10" s="175" t="str">
        <f>IF(ISBLANK(Math!JN11)," ",IF(Math!JN11&gt;=75,Math!JN11," "))</f>
        <v/>
      </c>
      <c r="BO10" s="175" t="str">
        <f>IF(ISBLANK(Math!JU11)," ",IF(Math!JU11&gt;=75,Math!JU11," "))</f>
        <v/>
      </c>
      <c r="BP10" s="175" t="str">
        <f>IF(ISBLANK(Math!JY11)," ",IF(Math!JY11&gt;=75,Math!JY11," "))</f>
        <v/>
      </c>
      <c r="BQ10" s="175" t="str">
        <f>IF(ISBLANK(Math!KC11)," ",IF(Math!KC11&gt;=75,Math!KC11," "))</f>
        <v/>
      </c>
      <c r="BR10" s="176" t="str">
        <f>IF(ISBLANK(Math!KG11)," ",IF(Math!KG11&gt;=75,Math!KG11," "))</f>
        <v/>
      </c>
      <c r="BS10" s="268" t="str">
        <f>AU10</f>
        <v xml:space="preserve">  </v>
      </c>
      <c r="BT10" s="269"/>
      <c r="BU10" s="175" t="str">
        <f>IF(ISBLANK(Math!KK11)," ",IF(Math!KK11&gt;=75,Math!KK11," "))</f>
        <v/>
      </c>
      <c r="BV10" s="175" t="str">
        <f>IF(ISBLANK(Math!KR11)," ",IF(Math!KR11&gt;=75,Math!KR11," "))</f>
        <v/>
      </c>
      <c r="BW10" s="175" t="str">
        <f>IF(ISBLANK(Math!KV11)," ",IF(Math!KV11&gt;=75,Math!KV11," "))</f>
        <v/>
      </c>
    </row>
    <row r="11" spans="1:75" s="1" customFormat="1" ht="20.100000000000001" customHeight="1">
      <c r="A11" s="270"/>
      <c r="B11" s="271"/>
      <c r="C11" s="177" t="str">
        <f>IF(ISBLANK(Math!E11)," ",IF(Math!E11&gt;=50,IF(Math!E11&lt;75,Math!E11," ")," "))</f>
        <v xml:space="preserve"> </v>
      </c>
      <c r="D11" s="177" t="str">
        <f>IF(ISBLANK(Math!I11)," ",IF(Math!I11&gt;=50,IF(Math!I11&lt;75,Math!I11," ")," "))</f>
        <v xml:space="preserve"> </v>
      </c>
      <c r="E11" s="177" t="str">
        <f>IF(ISBLANK(Math!M11)," ",IF(Math!M11&gt;=50,IF(Math!M11&lt;75,Math!M11," ")," "))</f>
        <v xml:space="preserve"> </v>
      </c>
      <c r="F11" s="177" t="str">
        <f>IF(ISBLANK(Math!Q11)," ",IF(Math!Q11&gt;=50,IF(Math!Q11&lt;75,Math!Q11," ")," "))</f>
        <v xml:space="preserve"> </v>
      </c>
      <c r="G11" s="177" t="str">
        <f>IF(ISBLANK(Math!U11)," ",IF(Math!U11&gt;=50,IF(Math!U11&lt;75,Math!U11," ")," "))</f>
        <v xml:space="preserve"> </v>
      </c>
      <c r="H11" s="177" t="str">
        <f>IF(ISBLANK(Math!AB11)," ",IF(Math!AB11&gt;=50,IF(Math!AB11&lt;75,Math!AB11," ")," "))</f>
        <v xml:space="preserve"> </v>
      </c>
      <c r="I11" s="177" t="str">
        <f>IF(ISBLANK(Math!AF11)," ",IF(Math!AF11&gt;=50,IF(Math!AF11&lt;75,Math!AF11," ")," "))</f>
        <v xml:space="preserve"> </v>
      </c>
      <c r="J11" s="177" t="str">
        <f>IF(ISBLANK(Math!AJ11)," ",IF(Math!AJ11&gt;=50,IF(Math!AJ11&lt;75,Math!AJ11," ")," "))</f>
        <v xml:space="preserve"> </v>
      </c>
      <c r="K11" s="177" t="str">
        <f>IF(ISBLANK(Math!AN11)," ",IF(Math!AN11&gt;=50,IF(Math!AN11&lt;75,Math!AN11," ")," "))</f>
        <v xml:space="preserve"> </v>
      </c>
      <c r="L11" s="177" t="str">
        <f>IF(ISBLANK(Math!AR11)," ",IF(Math!AR11&gt;=50,IF(Math!AR11&lt;75,Math!AR11," ")," "))</f>
        <v xml:space="preserve"> </v>
      </c>
      <c r="M11" s="177" t="str">
        <f>IF(ISBLANK(Math!AY11)," ",IF(Math!AY11&gt;=50,IF(Math!AY11&lt;75,Math!AY11," ")," "))</f>
        <v xml:space="preserve"> </v>
      </c>
      <c r="N11" s="177" t="str">
        <f>IF(ISBLANK(Math!BC11)," ",IF(Math!BC11&gt;=50,IF(Math!BC11&lt;75,Math!BC11," ")," "))</f>
        <v xml:space="preserve"> </v>
      </c>
      <c r="O11" s="177" t="str">
        <f>IF(ISBLANK(Math!BG11)," ",IF(Math!BG11&gt;=50,IF(Math!BG11&lt;75,Math!BG11," ")," "))</f>
        <v xml:space="preserve"> </v>
      </c>
      <c r="P11" s="177" t="str">
        <f>IF(ISBLANK(Math!BK11)," ",IF(Math!BK11&gt;=50,IF(Math!BK11&lt;75,Math!BK11," ")," "))</f>
        <v xml:space="preserve"> </v>
      </c>
      <c r="Q11" s="177" t="str">
        <f>IF(ISBLANK(Math!BO11)," ",IF(Math!BO11&gt;=50,IF(Math!BO11&lt;75,Math!BO11," ")," "))</f>
        <v xml:space="preserve"> </v>
      </c>
      <c r="R11" s="177" t="str">
        <f>IF(ISBLANK(Math!BV11)," ",IF(Math!BV11&gt;=50,IF(Math!BV11&lt;75,Math!BV11," ")," "))</f>
        <v xml:space="preserve"> </v>
      </c>
      <c r="S11" s="177" t="str">
        <f>IF(ISBLANK(Math!BZ11)," ",IF(Math!BZ11&gt;=50,IF(Math!BZ11&lt;75,Math!BZ11," ")," "))</f>
        <v xml:space="preserve"> </v>
      </c>
      <c r="T11" s="177" t="str">
        <f>IF(ISBLANK(Math!CD11)," ",IF(Math!CD11&gt;=50,IF(Math!CD11&lt;75,Math!CD11," ")," "))</f>
        <v xml:space="preserve"> </v>
      </c>
      <c r="U11" s="177" t="str">
        <f>IF(ISBLANK(Math!CH11)," ",IF(Math!CH11&gt;=50,IF(Math!CH11&lt;75,Math!CH11," ")," "))</f>
        <v xml:space="preserve"> </v>
      </c>
      <c r="V11" s="177" t="str">
        <f>IF(ISBLANK(Math!CL11)," ",IF(Math!CL11&gt;=50,IF(Math!CL11&lt;75,Math!CL11," ")," "))</f>
        <v xml:space="preserve"> </v>
      </c>
      <c r="W11" s="178" t="str">
        <f>IF(ISBLANK(Math!CS11)," ",IF(Math!CS11&gt;=50,IF(Math!CS11&lt;75,Math!CS11," ")," "))</f>
        <v xml:space="preserve"> </v>
      </c>
      <c r="X11" s="270"/>
      <c r="Y11" s="271"/>
      <c r="Z11" s="177" t="str">
        <f>IF(ISBLANK(Math!CW11)," ",IF(Math!CW11&gt;=50,IF(Math!CW11&lt;75,Math!CW11," ")," "))</f>
        <v xml:space="preserve"> </v>
      </c>
      <c r="AA11" s="177" t="str">
        <f>IF(ISBLANK(Math!DA11)," ",IF(Math!DA11&gt;=50,IF(Math!DA11&lt;75,Math!DA11," ")," "))</f>
        <v xml:space="preserve"> </v>
      </c>
      <c r="AB11" s="177" t="str">
        <f>IF(ISBLANK(Math!DE11)," ",IF(Math!DE11&gt;=50,IF(Math!DE11&lt;75,Math!DE11," ")," "))</f>
        <v xml:space="preserve"> </v>
      </c>
      <c r="AC11" s="177" t="str">
        <f>IF(ISBLANK(Math!DI11)," ",IF(Math!DI11&gt;=50,IF(Math!DI11&lt;75,Math!DI11," ")," "))</f>
        <v xml:space="preserve"> </v>
      </c>
      <c r="AD11" s="177" t="str">
        <f>IF(ISBLANK(Math!DP11)," ",IF(Math!DP11&gt;=50,IF(Math!DP11&lt;75,Math!DP11," ")," "))</f>
        <v xml:space="preserve"> </v>
      </c>
      <c r="AE11" s="177" t="str">
        <f>IF(ISBLANK(Math!DT11)," ",IF(Math!DT11&gt;=50,IF(Math!DT11&lt;75,Math!DT11," ")," "))</f>
        <v xml:space="preserve"> </v>
      </c>
      <c r="AF11" s="177" t="str">
        <f>IF(ISBLANK(Math!DX11)," ",IF(Math!DX11&gt;=50,IF(Math!DX11&lt;75,Math!DX11," ")," "))</f>
        <v xml:space="preserve"> </v>
      </c>
      <c r="AG11" s="177" t="str">
        <f>IF(ISBLANK(Math!EB11)," ",IF(Math!EB11&gt;=50,IF(Math!EB11&lt;75,Math!EB11," ")," "))</f>
        <v xml:space="preserve"> </v>
      </c>
      <c r="AH11" s="177" t="str">
        <f>IF(ISBLANK(Math!EF11)," ",IF(Math!EF11&gt;=50,IF(Math!EF11&lt;75,Math!EF11," ")," "))</f>
        <v xml:space="preserve"> </v>
      </c>
      <c r="AI11" s="177" t="str">
        <f>IF(ISBLANK(Math!EM11)," ",IF(Math!EM11&gt;=50,IF(Math!EM11&lt;75,Math!EM11," ")," "))</f>
        <v xml:space="preserve"> </v>
      </c>
      <c r="AJ11" s="177" t="str">
        <f>IF(ISBLANK(Math!EQ11)," ",IF(Math!EQ11&gt;=50,IF(Math!EQ11&lt;75,Math!EQ11," ")," "))</f>
        <v xml:space="preserve"> </v>
      </c>
      <c r="AK11" s="177" t="str">
        <f>IF(ISBLANK(Math!EU11)," ",IF(Math!EU11&gt;=50,IF(Math!EU11&lt;75,Math!EU11," ")," "))</f>
        <v xml:space="preserve"> </v>
      </c>
      <c r="AL11" s="177" t="str">
        <f>IF(ISBLANK(Math!EY11)," ",IF(Math!EY11&gt;=50,IF(Math!EY11&lt;75,Math!EY11," ")," "))</f>
        <v xml:space="preserve"> </v>
      </c>
      <c r="AM11" s="177" t="str">
        <f>IF(ISBLANK(Math!FC11)," ",IF(Math!FC11&gt;=50,IF(Math!FC11&lt;75,Math!FC11," ")," "))</f>
        <v xml:space="preserve"> </v>
      </c>
      <c r="AN11" s="177" t="str">
        <f>IF(ISBLANK(Math!FJ11)," ",IF(Math!FJ11&gt;=50,IF(Math!FJ11&lt;75,Math!FJ11," ")," "))</f>
        <v xml:space="preserve"> </v>
      </c>
      <c r="AO11" s="177" t="str">
        <f>IF(ISBLANK(Math!FN11)," ",IF(Math!FN11&gt;=50,IF(Math!FN11&lt;75,Math!FN11," ")," "))</f>
        <v xml:space="preserve"> </v>
      </c>
      <c r="AP11" s="177" t="str">
        <f>IF(ISBLANK(Math!FR11)," ",IF(Math!FR11&gt;=50,IF(Math!FR11&lt;75,Math!FR11," ")," "))</f>
        <v xml:space="preserve"> </v>
      </c>
      <c r="AQ11" s="177" t="str">
        <f>IF(ISBLANK(Math!FV11)," ",IF(Math!FV11&gt;=50,IF(Math!FV11&lt;75,Math!FV11," ")," "))</f>
        <v xml:space="preserve"> </v>
      </c>
      <c r="AR11" s="177" t="str">
        <f>IF(ISBLANK(Math!FZ11)," ",IF(Math!FZ11&gt;=50,IF(Math!FZ11&lt;75,Math!FZ11," ")," "))</f>
        <v xml:space="preserve"> </v>
      </c>
      <c r="AS11" s="177" t="str">
        <f>IF(ISBLANK(Math!GG11)," ",IF(Math!GG11&gt;=50,IF(Math!GG11&lt;75,Math!GG11," ")," "))</f>
        <v xml:space="preserve"> </v>
      </c>
      <c r="AT11" s="178" t="str">
        <f>IF(ISBLANK(Math!GK11)," ",IF(Math!GK11&gt;=50,IF(Math!GK11&lt;75,Math!GK11," ")," "))</f>
        <v xml:space="preserve"> </v>
      </c>
      <c r="AU11" s="270"/>
      <c r="AV11" s="271"/>
      <c r="AW11" s="177" t="str">
        <f>IF(ISBLANK(Math!GO11)," ",IF(Math!GO11&gt;=50,IF(Math!GO11&lt;75,Math!GO11," ")," "))</f>
        <v xml:space="preserve"> </v>
      </c>
      <c r="AX11" s="177" t="str">
        <f>IF(ISBLANK(Math!GS11)," ",IF(Math!GS11&gt;=50,IF(Math!GS11&lt;75,Math!GS11," ")," "))</f>
        <v xml:space="preserve"> </v>
      </c>
      <c r="AY11" s="177" t="str">
        <f>IF(ISBLANK(Math!GW11)," ",IF(Math!GW11&gt;=50,IF(Math!GW11&lt;75,Math!GW11," ")," "))</f>
        <v xml:space="preserve"> </v>
      </c>
      <c r="AZ11" s="177" t="str">
        <f>IF(ISBLANK(Math!HD11)," ",IF(Math!HD11&gt;=50,IF(Math!HD11&lt;75,Math!HD11," ")," "))</f>
        <v xml:space="preserve"> </v>
      </c>
      <c r="BA11" s="177" t="str">
        <f>IF(ISBLANK(Math!HH11)," ",IF(Math!HH11&gt;=50,IF(Math!HH11&lt;75,Math!HH11," ")," "))</f>
        <v xml:space="preserve"> </v>
      </c>
      <c r="BB11" s="177" t="str">
        <f>IF(ISBLANK(Math!HL11)," ",IF(Math!HL11&gt;=50,IF(Math!HL11&lt;75,Math!HL11," ")," "))</f>
        <v xml:space="preserve"> </v>
      </c>
      <c r="BC11" s="177" t="str">
        <f>IF(ISBLANK(Math!HP11)," ",IF(Math!HP11&gt;=50,IF(Math!HP11&lt;75,Math!HP11," ")," "))</f>
        <v xml:space="preserve"> </v>
      </c>
      <c r="BD11" s="177" t="str">
        <f>IF(ISBLANK(Math!HT11)," ",IF(Math!HT11&gt;=50,IF(Math!HT11&lt;75,Math!HT11," ")," "))</f>
        <v xml:space="preserve"> </v>
      </c>
      <c r="BE11" s="177" t="str">
        <f>IF(ISBLANK(Math!IA11)," ",IF(Math!IA11&gt;=50,IF(Math!IA11&lt;75,Math!IA11," ")," "))</f>
        <v xml:space="preserve"> </v>
      </c>
      <c r="BF11" s="177" t="str">
        <f>IF(ISBLANK(Math!IE11)," ",IF(Math!IE11&gt;=50,IF(Math!IE11&lt;75,Math!IE11," ")," "))</f>
        <v xml:space="preserve"> </v>
      </c>
      <c r="BG11" s="177" t="str">
        <f>IF(ISBLANK(Math!II11)," ",IF(Math!II11&gt;=50,IF(Math!II11&lt;75,Math!II11," ")," "))</f>
        <v xml:space="preserve"> </v>
      </c>
      <c r="BH11" s="177" t="str">
        <f>IF(ISBLANK(Math!IM11)," ",IF(Math!IM11&gt;=50,IF(Math!IM11&lt;75,Math!IM11," ")," "))</f>
        <v xml:space="preserve"> </v>
      </c>
      <c r="BI11" s="177" t="str">
        <f>IF(ISBLANK(Math!IQ11)," ",IF(Math!IQ11&gt;=50,IF(Math!IQ11&lt;75,Math!IQ11," ")," "))</f>
        <v xml:space="preserve"> </v>
      </c>
      <c r="BJ11" s="177" t="str">
        <f>IF(ISBLANK(Math!IX11)," ",IF(Math!IX11&gt;=50,IF(Math!IX11&lt;75,Math!IX11," ")," "))</f>
        <v xml:space="preserve"> </v>
      </c>
      <c r="BK11" s="177" t="str">
        <f>IF(ISBLANK(Math!JB11)," ",IF(Math!JB11&gt;=50,IF(Math!JB11&lt;75,Math!JB11," ")," "))</f>
        <v xml:space="preserve"> </v>
      </c>
      <c r="BL11" s="177" t="str">
        <f>IF(ISBLANK(Math!JF11)," ",IF(Math!JF11&gt;=50,IF(Math!JF11&lt;75,Math!JF11," ")," "))</f>
        <v xml:space="preserve"> </v>
      </c>
      <c r="BM11" s="177" t="str">
        <f>IF(ISBLANK(Math!JJ11)," ",IF(Math!JJ11&gt;=50,IF(Math!JJ11&lt;75,Math!JJ11," ")," "))</f>
        <v xml:space="preserve"> </v>
      </c>
      <c r="BN11" s="177" t="str">
        <f>IF(ISBLANK(Math!JN11)," ",IF(Math!JN11&gt;=50,IF(Math!JN11&lt;75,Math!JN11," ")," "))</f>
        <v xml:space="preserve"> </v>
      </c>
      <c r="BO11" s="177" t="str">
        <f>IF(ISBLANK(Math!JU11)," ",IF(Math!JU11&gt;=50,IF(Math!JU11&lt;75,Math!JU11," ")," "))</f>
        <v xml:space="preserve"> </v>
      </c>
      <c r="BP11" s="177" t="str">
        <f>IF(ISBLANK(Math!JY11)," ",IF(Math!JY11&gt;=50,IF(Math!JY11&lt;75,Math!JY11," ")," "))</f>
        <v xml:space="preserve"> </v>
      </c>
      <c r="BQ11" s="177" t="str">
        <f>IF(ISBLANK(Math!KC11)," ",IF(Math!KC11&gt;=50,IF(Math!KC11&lt;75,Math!KC11," ")," "))</f>
        <v xml:space="preserve"> </v>
      </c>
      <c r="BR11" s="178" t="str">
        <f>IF(ISBLANK(Math!KG11)," ",IF(Math!KG11&gt;=50,IF(Math!KG11&lt;75,Math!KG11," ")," "))</f>
        <v xml:space="preserve"> </v>
      </c>
      <c r="BS11" s="270"/>
      <c r="BT11" s="271"/>
      <c r="BU11" s="177" t="str">
        <f>IF(ISBLANK(Math!KK11)," ",IF(Math!KK11&gt;=50,IF(Math!KK11&lt;75,Math!KK11," ")," "))</f>
        <v xml:space="preserve"> </v>
      </c>
      <c r="BV11" s="177" t="str">
        <f>IF(ISBLANK(Math!KR11)," ",IF(Math!KR11&gt;=50,IF(Math!KR11&lt;75,Math!KR11," ")," "))</f>
        <v xml:space="preserve"> </v>
      </c>
      <c r="BW11" s="177" t="str">
        <f>IF(ISBLANK(Math!KV11)," ",IF(Math!KV11&gt;=50,IF(Math!KV11&lt;75,Math!KV11," ")," "))</f>
        <v xml:space="preserve"> </v>
      </c>
    </row>
    <row r="12" spans="1:75" s="1" customFormat="1" ht="20.100000000000001" customHeight="1" thickBot="1">
      <c r="A12" s="272"/>
      <c r="B12" s="273"/>
      <c r="C12" s="179" t="str">
        <f>IF(ISBLANK(Math!E11)," ",IF(Math!E11&lt;50,Math!E11," "))</f>
        <v xml:space="preserve"> </v>
      </c>
      <c r="D12" s="179" t="str">
        <f>IF(ISBLANK(Math!I11)," ",IF(Math!I11&lt;50,Math!I11," "))</f>
        <v xml:space="preserve"> </v>
      </c>
      <c r="E12" s="179" t="str">
        <f>IF(ISBLANK(Math!M11)," ",IF(Math!M11&lt;50,Math!M11," "))</f>
        <v xml:space="preserve"> </v>
      </c>
      <c r="F12" s="179" t="str">
        <f>IF(ISBLANK(Math!Q11)," ",IF(Math!Q11&lt;50,Math!Q11," "))</f>
        <v xml:space="preserve"> </v>
      </c>
      <c r="G12" s="179" t="str">
        <f>IF(ISBLANK(Math!U11)," ",IF(Math!U11&lt;50,Math!U11," "))</f>
        <v xml:space="preserve"> </v>
      </c>
      <c r="H12" s="179" t="str">
        <f>IF(ISBLANK(Math!AB11)," ",IF(Math!AB11&lt;50,Math!AB11," "))</f>
        <v xml:space="preserve"> </v>
      </c>
      <c r="I12" s="179" t="str">
        <f>IF(ISBLANK(Math!AF11)," ",IF(Math!AF11&lt;50,Math!AF11," "))</f>
        <v xml:space="preserve"> </v>
      </c>
      <c r="J12" s="179" t="str">
        <f>IF(ISBLANK(Math!AJ11)," ",IF(Math!AJ11&lt;50,Math!AJ11," "))</f>
        <v xml:space="preserve"> </v>
      </c>
      <c r="K12" s="179" t="str">
        <f>IF(ISBLANK(Math!AN11)," ",IF(Math!AN11&lt;50,Math!AN11," "))</f>
        <v xml:space="preserve"> </v>
      </c>
      <c r="L12" s="179" t="str">
        <f>IF(ISBLANK(Math!AR11)," ",IF(Math!AR11&lt;50,Math!AR11," "))</f>
        <v xml:space="preserve"> </v>
      </c>
      <c r="M12" s="179" t="str">
        <f>IF(ISBLANK(Math!AY11)," ",IF(Math!AY11&lt;50,Math!AY11," "))</f>
        <v xml:space="preserve"> </v>
      </c>
      <c r="N12" s="179" t="str">
        <f>IF(ISBLANK(Math!BC11)," ",IF(Math!BC11&lt;50,Math!BC11," "))</f>
        <v xml:space="preserve"> </v>
      </c>
      <c r="O12" s="179" t="str">
        <f>IF(ISBLANK(Math!BG11)," ",IF(Math!BG11&lt;50,Math!BG11," "))</f>
        <v xml:space="preserve"> </v>
      </c>
      <c r="P12" s="179" t="str">
        <f>IF(ISBLANK(Math!BK11)," ",IF(Math!BK11&lt;50,Math!BK11," "))</f>
        <v xml:space="preserve"> </v>
      </c>
      <c r="Q12" s="179" t="str">
        <f>IF(ISBLANK(Math!BO11)," ",IF(Math!BO11&lt;50,Math!BO11," "))</f>
        <v xml:space="preserve"> </v>
      </c>
      <c r="R12" s="179" t="str">
        <f>IF(ISBLANK(Math!BV11)," ",IF(Math!BV11&lt;50,Math!BV11," "))</f>
        <v xml:space="preserve"> </v>
      </c>
      <c r="S12" s="179" t="str">
        <f>IF(ISBLANK(Math!BZ11)," ",IF(Math!BZ11&lt;50,Math!BZ11," "))</f>
        <v xml:space="preserve"> </v>
      </c>
      <c r="T12" s="179" t="str">
        <f>IF(ISBLANK(Math!CD11)," ",IF(Math!CD11&lt;50,Math!CD11," "))</f>
        <v xml:space="preserve"> </v>
      </c>
      <c r="U12" s="179" t="str">
        <f>IF(ISBLANK(Math!CH11)," ",IF(Math!CH11&lt;50,Math!CH11," "))</f>
        <v xml:space="preserve"> </v>
      </c>
      <c r="V12" s="179" t="str">
        <f>IF(ISBLANK(Math!CL11)," ",IF(Math!CL11&lt;50,Math!CL11," "))</f>
        <v xml:space="preserve"> </v>
      </c>
      <c r="W12" s="180" t="str">
        <f>IF(ISBLANK(Math!CS11)," ",IF(Math!CS11&lt;50,Math!CS11," "))</f>
        <v xml:space="preserve"> </v>
      </c>
      <c r="X12" s="272"/>
      <c r="Y12" s="273"/>
      <c r="Z12" s="179" t="str">
        <f>IF(ISBLANK(Math!CW11)," ",IF(Math!CW11&lt;50,Math!CW11," "))</f>
        <v xml:space="preserve"> </v>
      </c>
      <c r="AA12" s="179" t="str">
        <f>IF(ISBLANK(Math!DA11)," ",IF(Math!DA11&lt;50,Math!DA11," "))</f>
        <v xml:space="preserve"> </v>
      </c>
      <c r="AB12" s="179" t="str">
        <f>IF(ISBLANK(Math!DE11)," ",IF(Math!DE11&lt;50,Math!DE11," "))</f>
        <v xml:space="preserve"> </v>
      </c>
      <c r="AC12" s="179" t="str">
        <f>IF(ISBLANK(Math!DI11)," ",IF(Math!DI11&lt;50,Math!DI11," "))</f>
        <v xml:space="preserve"> </v>
      </c>
      <c r="AD12" s="179" t="str">
        <f>IF(ISBLANK(Math!DP11)," ",IF(Math!DP11&lt;50,Math!DP11," "))</f>
        <v xml:space="preserve"> </v>
      </c>
      <c r="AE12" s="179" t="str">
        <f>IF(ISBLANK(Math!DT11)," ",IF(Math!DT11&lt;50,Math!DT11," "))</f>
        <v xml:space="preserve"> </v>
      </c>
      <c r="AF12" s="179" t="str">
        <f>IF(ISBLANK(Math!DX11)," ",IF(Math!DX11&lt;50,Math!DX11," "))</f>
        <v xml:space="preserve"> </v>
      </c>
      <c r="AG12" s="179" t="str">
        <f>IF(ISBLANK(Math!EB11)," ",IF(Math!EB11&lt;50,Math!EB11," "))</f>
        <v xml:space="preserve"> </v>
      </c>
      <c r="AH12" s="179" t="str">
        <f>IF(ISBLANK(Math!EF11)," ",IF(Math!EF11&lt;50,Math!EF11," "))</f>
        <v xml:space="preserve"> </v>
      </c>
      <c r="AI12" s="179" t="str">
        <f>IF(ISBLANK(Math!EM11)," ",IF(Math!EM11&lt;50,Math!EM11," "))</f>
        <v xml:space="preserve"> </v>
      </c>
      <c r="AJ12" s="179" t="str">
        <f>IF(ISBLANK(Math!EQ11)," ",IF(Math!EQ11&lt;50,Math!EQ11," "))</f>
        <v xml:space="preserve"> </v>
      </c>
      <c r="AK12" s="179" t="str">
        <f>IF(ISBLANK(Math!EU11)," ",IF(Math!EU11&lt;50,Math!EU11," "))</f>
        <v xml:space="preserve"> </v>
      </c>
      <c r="AL12" s="179" t="str">
        <f>IF(ISBLANK(Math!EY11)," ",IF(Math!EY11&lt;50,Math!EY11," "))</f>
        <v xml:space="preserve"> </v>
      </c>
      <c r="AM12" s="179" t="str">
        <f>IF(ISBLANK(Math!FC11)," ",IF(Math!FC11&lt;50,Math!FC11," "))</f>
        <v xml:space="preserve"> </v>
      </c>
      <c r="AN12" s="179" t="str">
        <f>IF(ISBLANK(Math!FJ11)," ",IF(Math!FJ11&lt;50,Math!FJ11," "))</f>
        <v xml:space="preserve"> </v>
      </c>
      <c r="AO12" s="179" t="str">
        <f>IF(ISBLANK(Math!FN11)," ",IF(Math!FN11&lt;50,Math!FN11," "))</f>
        <v xml:space="preserve"> </v>
      </c>
      <c r="AP12" s="179" t="str">
        <f>IF(ISBLANK(Math!FR11)," ",IF(Math!FR11&lt;50,Math!FR11," "))</f>
        <v xml:space="preserve"> </v>
      </c>
      <c r="AQ12" s="179" t="str">
        <f>IF(ISBLANK(Math!FV11)," ",IF(Math!FV11&lt;50,Math!FV11," "))</f>
        <v xml:space="preserve"> </v>
      </c>
      <c r="AR12" s="179" t="str">
        <f>IF(ISBLANK(Math!FZ11)," ",IF(Math!FZ11&lt;50,Math!FZ11," "))</f>
        <v xml:space="preserve"> </v>
      </c>
      <c r="AS12" s="179" t="str">
        <f>IF(ISBLANK(Math!GG11)," ",IF(Math!GG11&lt;50,Math!GG11," "))</f>
        <v xml:space="preserve"> </v>
      </c>
      <c r="AT12" s="180" t="str">
        <f>IF(ISBLANK(Math!GK11)," ",IF(Math!GK11&lt;50,Math!GK11," "))</f>
        <v xml:space="preserve"> </v>
      </c>
      <c r="AU12" s="272"/>
      <c r="AV12" s="273"/>
      <c r="AW12" s="179" t="str">
        <f>IF(ISBLANK(Math!GO11)," ",IF(Math!GO11&lt;50,Math!GO11," "))</f>
        <v xml:space="preserve"> </v>
      </c>
      <c r="AX12" s="179" t="str">
        <f>IF(ISBLANK(Math!GS11)," ",IF(Math!GS11&lt;50,Math!GS11," "))</f>
        <v xml:space="preserve"> </v>
      </c>
      <c r="AY12" s="179" t="str">
        <f>IF(ISBLANK(Math!GW11)," ",IF(Math!GW11&lt;50,Math!GW11," "))</f>
        <v xml:space="preserve"> </v>
      </c>
      <c r="AZ12" s="179" t="str">
        <f>IF(ISBLANK(Math!HD11)," ",IF(Math!HD11&lt;50,Math!HD11," "))</f>
        <v xml:space="preserve"> </v>
      </c>
      <c r="BA12" s="179" t="str">
        <f>IF(ISBLANK(Math!HH11)," ",IF(Math!HH11&lt;50,Math!HH11," "))</f>
        <v xml:space="preserve"> </v>
      </c>
      <c r="BB12" s="179" t="str">
        <f>IF(ISBLANK(Math!HL11)," ",IF(Math!HL11&lt;50,Math!HL11," "))</f>
        <v xml:space="preserve"> </v>
      </c>
      <c r="BC12" s="179" t="str">
        <f>IF(ISBLANK(Math!HP11)," ",IF(Math!HP11&lt;50,Math!HP11," "))</f>
        <v xml:space="preserve"> </v>
      </c>
      <c r="BD12" s="179" t="str">
        <f>IF(ISBLANK(Math!HT11)," ",IF(Math!HT11&lt;50,Math!HT11," "))</f>
        <v xml:space="preserve"> </v>
      </c>
      <c r="BE12" s="179" t="str">
        <f>IF(ISBLANK(Math!IA11)," ",IF(Math!IA11&lt;50,Math!IA11," "))</f>
        <v xml:space="preserve"> </v>
      </c>
      <c r="BF12" s="179" t="str">
        <f>IF(ISBLANK(Math!IE11)," ",IF(Math!IE11&lt;50,Math!IE11," "))</f>
        <v xml:space="preserve"> </v>
      </c>
      <c r="BG12" s="179" t="str">
        <f>IF(ISBLANK(Math!II11)," ",IF(Math!II11&lt;50,Math!II11," "))</f>
        <v xml:space="preserve"> </v>
      </c>
      <c r="BH12" s="179" t="str">
        <f>IF(ISBLANK(Math!IM11)," ",IF(Math!IM11&lt;50,Math!IM11," "))</f>
        <v xml:space="preserve"> </v>
      </c>
      <c r="BI12" s="179" t="str">
        <f>IF(ISBLANK(Math!IQ11)," ",IF(Math!IQ11&lt;50,Math!IQ11," "))</f>
        <v xml:space="preserve"> </v>
      </c>
      <c r="BJ12" s="179" t="str">
        <f>IF(ISBLANK(Math!IX11)," ",IF(Math!IX11&lt;50,Math!IX11," "))</f>
        <v xml:space="preserve"> </v>
      </c>
      <c r="BK12" s="179" t="str">
        <f>IF(ISBLANK(Math!JB11)," ",IF(Math!JB11&lt;50,Math!JB11," "))</f>
        <v xml:space="preserve"> </v>
      </c>
      <c r="BL12" s="179" t="str">
        <f>IF(ISBLANK(Math!JF11)," ",IF(Math!JF11&lt;50,Math!JF11," "))</f>
        <v xml:space="preserve"> </v>
      </c>
      <c r="BM12" s="179" t="str">
        <f>IF(ISBLANK(Math!JJ11)," ",IF(Math!JJ11&lt;50,Math!JJ11," "))</f>
        <v xml:space="preserve"> </v>
      </c>
      <c r="BN12" s="179" t="str">
        <f>IF(ISBLANK(Math!JN11)," ",IF(Math!JN11&lt;50,Math!JN11," "))</f>
        <v xml:space="preserve"> </v>
      </c>
      <c r="BO12" s="179" t="str">
        <f>IF(ISBLANK(Math!JU11)," ",IF(Math!JU11&lt;50,Math!JU11," "))</f>
        <v xml:space="preserve"> </v>
      </c>
      <c r="BP12" s="179" t="str">
        <f>IF(ISBLANK(Math!JY11)," ",IF(Math!JY11&lt;50,Math!JY11," "))</f>
        <v xml:space="preserve"> </v>
      </c>
      <c r="BQ12" s="179" t="str">
        <f>IF(ISBLANK(Math!KC11)," ",IF(Math!KC11&lt;50,Math!KC11," "))</f>
        <v xml:space="preserve"> </v>
      </c>
      <c r="BR12" s="180" t="str">
        <f>IF(ISBLANK(Math!KG11)," ",IF(Math!KG11&lt;50,Math!KG11," "))</f>
        <v xml:space="preserve"> </v>
      </c>
      <c r="BS12" s="272"/>
      <c r="BT12" s="273"/>
      <c r="BU12" s="179" t="str">
        <f>IF(ISBLANK(Math!KK11)," ",IF(Math!KK11&lt;50,Math!KK11," "))</f>
        <v xml:space="preserve"> </v>
      </c>
      <c r="BV12" s="179" t="str">
        <f>IF(ISBLANK(Math!KR11)," ",IF(Math!KR11&lt;50,Math!KR11," "))</f>
        <v xml:space="preserve"> </v>
      </c>
      <c r="BW12" s="179" t="str">
        <f>IF(ISBLANK(Math!KV11)," ",IF(Math!KV11&lt;50,Math!KV11," "))</f>
        <v xml:space="preserve"> </v>
      </c>
    </row>
    <row r="13" spans="1:75" s="1" customFormat="1" ht="20.100000000000001" customHeight="1">
      <c r="A13" s="268" t="str">
        <f>LEFT(Math!A10,1)&amp;LEFT(Math!B10,1)</f>
        <v xml:space="preserve">  </v>
      </c>
      <c r="B13" s="269"/>
      <c r="C13" s="175" t="str">
        <f>IF(ISBLANK(Math!E10)," ",IF(Math!E10&gt;=75,Math!E10," "))</f>
        <v/>
      </c>
      <c r="D13" s="175" t="str">
        <f>IF(ISBLANK(Math!I10)," ",IF(Math!I10&gt;=75,Math!I10," "))</f>
        <v/>
      </c>
      <c r="E13" s="175" t="str">
        <f>IF(ISBLANK(Math!M10)," ",IF(Math!M10&gt;=75,Math!M10," "))</f>
        <v/>
      </c>
      <c r="F13" s="175" t="str">
        <f>IF(ISBLANK(Math!Q10)," ",IF(Math!Q10&gt;=75,Math!Q10," "))</f>
        <v/>
      </c>
      <c r="G13" s="175" t="str">
        <f>IF(ISBLANK(Math!U10)," ",IF(Math!U10&gt;=75,Math!U10," "))</f>
        <v/>
      </c>
      <c r="H13" s="175" t="str">
        <f>IF(ISBLANK(Math!AB10)," ",IF(Math!AB10&gt;=75,Math!AB10," "))</f>
        <v/>
      </c>
      <c r="I13" s="175" t="str">
        <f>IF(ISBLANK(Math!AF10)," ",IF(Math!AF10&gt;=75,Math!AF10," "))</f>
        <v/>
      </c>
      <c r="J13" s="175" t="str">
        <f>IF(ISBLANK(Math!AJ10)," ",IF(Math!AJ10&gt;=75,Math!AJ10," "))</f>
        <v/>
      </c>
      <c r="K13" s="175" t="str">
        <f>IF(ISBLANK(Math!AN10)," ",IF(Math!AN10&gt;=75,Math!AN10," "))</f>
        <v/>
      </c>
      <c r="L13" s="175" t="str">
        <f>IF(ISBLANK(Math!AR10)," ",IF(Math!AR10&gt;=75,Math!AR10," "))</f>
        <v/>
      </c>
      <c r="M13" s="175" t="str">
        <f>IF(ISBLANK(Math!AY10)," ",IF(Math!AY10&gt;=75,Math!AY10," "))</f>
        <v/>
      </c>
      <c r="N13" s="175" t="str">
        <f>IF(ISBLANK(Math!BC10)," ",IF(Math!BC10&gt;=75,Math!BC10," "))</f>
        <v/>
      </c>
      <c r="O13" s="175" t="str">
        <f>IF(ISBLANK(Math!BG10)," ",IF(Math!BG10&gt;=75,Math!BG10," "))</f>
        <v/>
      </c>
      <c r="P13" s="175" t="str">
        <f>IF(ISBLANK(Math!BK10)," ",IF(Math!BK10&gt;=75,Math!BK10," "))</f>
        <v/>
      </c>
      <c r="Q13" s="175" t="str">
        <f>IF(ISBLANK(Math!BO10)," ",IF(Math!BO10&gt;=75,Math!BO10," "))</f>
        <v/>
      </c>
      <c r="R13" s="175" t="str">
        <f>IF(ISBLANK(Math!BV10)," ",IF(Math!BV10&gt;=75,Math!BV10," "))</f>
        <v/>
      </c>
      <c r="S13" s="175" t="str">
        <f>IF(ISBLANK(Math!BZ10)," ",IF(Math!BZ10&gt;=75,Math!BZ10," "))</f>
        <v/>
      </c>
      <c r="T13" s="175" t="str">
        <f>IF(ISBLANK(Math!CD10)," ",IF(Math!CD10&gt;=75,Math!CD10," "))</f>
        <v/>
      </c>
      <c r="U13" s="175" t="str">
        <f>IF(ISBLANK(Math!CH10)," ",IF(Math!CH10&gt;=75,Math!CH10," "))</f>
        <v/>
      </c>
      <c r="V13" s="175" t="str">
        <f>IF(ISBLANK(Math!CL10)," ",IF(Math!CL10&gt;=75,Math!CL10," "))</f>
        <v/>
      </c>
      <c r="W13" s="176" t="str">
        <f>IF(ISBLANK(Math!CS10)," ",IF(Math!CS10&gt;=75,Math!CS10," "))</f>
        <v/>
      </c>
      <c r="X13" s="268" t="str">
        <f>A13</f>
        <v xml:space="preserve">  </v>
      </c>
      <c r="Y13" s="269"/>
      <c r="Z13" s="175" t="str">
        <f>IF(ISBLANK(Math!CW10)," ",IF(Math!CW10&gt;=75,Math!CW10," "))</f>
        <v/>
      </c>
      <c r="AA13" s="175" t="str">
        <f>IF(ISBLANK(Math!DA10)," ",IF(Math!DA10&gt;=75,Math!DA10," "))</f>
        <v/>
      </c>
      <c r="AB13" s="175" t="str">
        <f>IF(ISBLANK(Math!DE10)," ",IF(Math!DE10&gt;=75,Math!DE10," "))</f>
        <v/>
      </c>
      <c r="AC13" s="175" t="str">
        <f>IF(ISBLANK(Math!DI10)," ",IF(Math!DI10&gt;=75,Math!DI10," "))</f>
        <v/>
      </c>
      <c r="AD13" s="175" t="str">
        <f>IF(ISBLANK(Math!DP10)," ",IF(Math!DP10&gt;=75,Math!DP10," "))</f>
        <v/>
      </c>
      <c r="AE13" s="175" t="str">
        <f>IF(ISBLANK(Math!DT10)," ",IF(Math!DT10&gt;=75,Math!DT10," "))</f>
        <v/>
      </c>
      <c r="AF13" s="175" t="str">
        <f>IF(ISBLANK(Math!DX10)," ",IF(Math!DX10&gt;=75,Math!DX10," "))</f>
        <v/>
      </c>
      <c r="AG13" s="175" t="str">
        <f>IF(ISBLANK(Math!EB10)," ",IF(Math!EB10&gt;=75,Math!EB10," "))</f>
        <v/>
      </c>
      <c r="AH13" s="175" t="str">
        <f>IF(ISBLANK(Math!EF10)," ",IF(Math!EF10&gt;=75,Math!EF10," "))</f>
        <v/>
      </c>
      <c r="AI13" s="175" t="str">
        <f>IF(ISBLANK(Math!EM10)," ",IF(Math!EM10&gt;=75,Math!EM10," "))</f>
        <v/>
      </c>
      <c r="AJ13" s="175" t="str">
        <f>IF(ISBLANK(Math!EQ10)," ",IF(Math!EQ10&gt;=75,Math!EQ10," "))</f>
        <v/>
      </c>
      <c r="AK13" s="175" t="str">
        <f>IF(ISBLANK(Math!EU10)," ",IF(Math!EU10&gt;=75,Math!EU10," "))</f>
        <v/>
      </c>
      <c r="AL13" s="175" t="str">
        <f>IF(ISBLANK(Math!EY10)," ",IF(Math!EY10&gt;=75,Math!EY10," "))</f>
        <v/>
      </c>
      <c r="AM13" s="175" t="str">
        <f>IF(ISBLANK(Math!FC10)," ",IF(Math!FC10&gt;=75,Math!FC10," "))</f>
        <v/>
      </c>
      <c r="AN13" s="175" t="str">
        <f>IF(ISBLANK(Math!FJ10)," ",IF(Math!FJ10&gt;=75,Math!FJ10," "))</f>
        <v/>
      </c>
      <c r="AO13" s="175" t="str">
        <f>IF(ISBLANK(Math!FN10)," ",IF(Math!FN10&gt;=75,Math!FN10," "))</f>
        <v/>
      </c>
      <c r="AP13" s="175" t="str">
        <f>IF(ISBLANK(Math!FR10)," ",IF(Math!FR10&gt;=75,Math!FR10," "))</f>
        <v/>
      </c>
      <c r="AQ13" s="175" t="str">
        <f>IF(ISBLANK(Math!FV10)," ",IF(Math!FV10&gt;=75,Math!FV10," "))</f>
        <v/>
      </c>
      <c r="AR13" s="175" t="str">
        <f>IF(ISBLANK(Math!FZ10)," ",IF(Math!FZ10&gt;=75,Math!FZ10," "))</f>
        <v/>
      </c>
      <c r="AS13" s="175" t="str">
        <f>IF(ISBLANK(Math!GG10)," ",IF(Math!GG10&gt;=75,Math!GG10," "))</f>
        <v/>
      </c>
      <c r="AT13" s="176" t="str">
        <f>IF(ISBLANK(Math!GK10)," ",IF(Math!GK10&gt;=75,Math!GK10," "))</f>
        <v/>
      </c>
      <c r="AU13" s="268" t="str">
        <f>X13</f>
        <v xml:space="preserve">  </v>
      </c>
      <c r="AV13" s="269"/>
      <c r="AW13" s="175" t="str">
        <f>IF(ISBLANK(Math!GO10)," ",IF(Math!GO10&gt;=75,Math!GO10," "))</f>
        <v/>
      </c>
      <c r="AX13" s="175" t="str">
        <f>IF(ISBLANK(Math!GS10)," ",IF(Math!GS10&gt;=75,Math!GS10," "))</f>
        <v/>
      </c>
      <c r="AY13" s="175" t="str">
        <f>IF(ISBLANK(Math!GW10)," ",IF(Math!GW10&gt;=75,Math!GW10," "))</f>
        <v/>
      </c>
      <c r="AZ13" s="175" t="str">
        <f>IF(ISBLANK(Math!HD10)," ",IF(Math!HD10&gt;=75,Math!HD10," "))</f>
        <v/>
      </c>
      <c r="BA13" s="175" t="str">
        <f>IF(ISBLANK(Math!HH10)," ",IF(Math!HH10&gt;=75,Math!HH10," "))</f>
        <v/>
      </c>
      <c r="BB13" s="175" t="str">
        <f>IF(ISBLANK(Math!HL10)," ",IF(Math!HL10&gt;=75,Math!HL10," "))</f>
        <v/>
      </c>
      <c r="BC13" s="175" t="str">
        <f>IF(ISBLANK(Math!HP10)," ",IF(Math!HP10&gt;=75,Math!HP10," "))</f>
        <v/>
      </c>
      <c r="BD13" s="175" t="str">
        <f>IF(ISBLANK(Math!HT10)," ",IF(Math!HT10&gt;=75,Math!HT10," "))</f>
        <v/>
      </c>
      <c r="BE13" s="175" t="str">
        <f>IF(ISBLANK(Math!IA10)," ",IF(Math!IA10&gt;=75,Math!IA10," "))</f>
        <v/>
      </c>
      <c r="BF13" s="175" t="str">
        <f>IF(ISBLANK(Math!IE10)," ",IF(Math!IE10&gt;=75,Math!IE10," "))</f>
        <v/>
      </c>
      <c r="BG13" s="175" t="str">
        <f>IF(ISBLANK(Math!II10)," ",IF(Math!II10&gt;=75,Math!II10," "))</f>
        <v/>
      </c>
      <c r="BH13" s="175" t="str">
        <f>IF(ISBLANK(Math!IM10)," ",IF(Math!IM10&gt;=75,Math!IM10," "))</f>
        <v/>
      </c>
      <c r="BI13" s="175" t="str">
        <f>IF(ISBLANK(Math!IQ10)," ",IF(Math!IQ10&gt;=75,Math!IQ10," "))</f>
        <v/>
      </c>
      <c r="BJ13" s="175" t="str">
        <f>IF(ISBLANK(Math!IX10)," ",IF(Math!IX10&gt;=75,Math!IX10," "))</f>
        <v/>
      </c>
      <c r="BK13" s="175" t="str">
        <f>IF(ISBLANK(Math!JB10)," ",IF(Math!JB10&gt;=75,Math!JB10," "))</f>
        <v/>
      </c>
      <c r="BL13" s="175" t="str">
        <f>IF(ISBLANK(Math!JF10)," ",IF(Math!JF10&gt;=75,Math!JF10," "))</f>
        <v/>
      </c>
      <c r="BM13" s="175" t="str">
        <f>IF(ISBLANK(Math!JJ10)," ",IF(Math!JJ10&gt;=75,Math!JJ10," "))</f>
        <v/>
      </c>
      <c r="BN13" s="175" t="str">
        <f>IF(ISBLANK(Math!JN10)," ",IF(Math!JN10&gt;=75,Math!JN10," "))</f>
        <v/>
      </c>
      <c r="BO13" s="175" t="str">
        <f>IF(ISBLANK(Math!JU10)," ",IF(Math!JU10&gt;=75,Math!JU10," "))</f>
        <v/>
      </c>
      <c r="BP13" s="175" t="str">
        <f>IF(ISBLANK(Math!JY10)," ",IF(Math!JY10&gt;=75,Math!JY10," "))</f>
        <v/>
      </c>
      <c r="BQ13" s="175" t="str">
        <f>IF(ISBLANK(Math!KC10)," ",IF(Math!KC10&gt;=75,Math!KC10," "))</f>
        <v/>
      </c>
      <c r="BR13" s="176" t="str">
        <f>IF(ISBLANK(Math!KG10)," ",IF(Math!KG10&gt;=75,Math!KG10," "))</f>
        <v/>
      </c>
      <c r="BS13" s="268" t="str">
        <f>AU13</f>
        <v xml:space="preserve">  </v>
      </c>
      <c r="BT13" s="269"/>
      <c r="BU13" s="175" t="str">
        <f>IF(ISBLANK(Math!KK10)," ",IF(Math!KK10&gt;=75,Math!KK10," "))</f>
        <v/>
      </c>
      <c r="BV13" s="175" t="str">
        <f>IF(ISBLANK(Math!KR10)," ",IF(Math!KR10&gt;=75,Math!KR10," "))</f>
        <v/>
      </c>
      <c r="BW13" s="175" t="str">
        <f>IF(ISBLANK(Math!KV10)," ",IF(Math!KV10&gt;=75,Math!KV10," "))</f>
        <v/>
      </c>
    </row>
    <row r="14" spans="1:75" s="1" customFormat="1" ht="20.100000000000001" customHeight="1">
      <c r="A14" s="270"/>
      <c r="B14" s="271"/>
      <c r="C14" s="177" t="str">
        <f>IF(ISBLANK(Math!E10)," ",IF(Math!E10&gt;=50,IF(Math!E10&lt;75,Math!E10," ")," "))</f>
        <v xml:space="preserve"> </v>
      </c>
      <c r="D14" s="177" t="str">
        <f>IF(ISBLANK(Math!I10)," ",IF(Math!I10&gt;=50,IF(Math!I10&lt;75,Math!I10," ")," "))</f>
        <v xml:space="preserve"> </v>
      </c>
      <c r="E14" s="177" t="str">
        <f>IF(ISBLANK(Math!M10)," ",IF(Math!M10&gt;=50,IF(Math!M10&lt;75,Math!M10," ")," "))</f>
        <v xml:space="preserve"> </v>
      </c>
      <c r="F14" s="177" t="str">
        <f>IF(ISBLANK(Math!Q10)," ",IF(Math!Q10&gt;=50,IF(Math!Q10&lt;75,Math!Q10," ")," "))</f>
        <v xml:space="preserve"> </v>
      </c>
      <c r="G14" s="177" t="str">
        <f>IF(ISBLANK(Math!U10)," ",IF(Math!U10&gt;=50,IF(Math!U10&lt;75,Math!U10," ")," "))</f>
        <v xml:space="preserve"> </v>
      </c>
      <c r="H14" s="177" t="str">
        <f>IF(ISBLANK(Math!AB10)," ",IF(Math!AB10&gt;=50,IF(Math!AB10&lt;75,Math!AB10," ")," "))</f>
        <v xml:space="preserve"> </v>
      </c>
      <c r="I14" s="177" t="str">
        <f>IF(ISBLANK(Math!AF10)," ",IF(Math!AF10&gt;=50,IF(Math!AF10&lt;75,Math!AF10," ")," "))</f>
        <v xml:space="preserve"> </v>
      </c>
      <c r="J14" s="177" t="str">
        <f>IF(ISBLANK(Math!AJ10)," ",IF(Math!AJ10&gt;=50,IF(Math!AJ10&lt;75,Math!AJ10," ")," "))</f>
        <v xml:space="preserve"> </v>
      </c>
      <c r="K14" s="177" t="str">
        <f>IF(ISBLANK(Math!AN10)," ",IF(Math!AN10&gt;=50,IF(Math!AN10&lt;75,Math!AN10," ")," "))</f>
        <v xml:space="preserve"> </v>
      </c>
      <c r="L14" s="177" t="str">
        <f>IF(ISBLANK(Math!AR10)," ",IF(Math!AR10&gt;=50,IF(Math!AR10&lt;75,Math!AR10," ")," "))</f>
        <v xml:space="preserve"> </v>
      </c>
      <c r="M14" s="177" t="str">
        <f>IF(ISBLANK(Math!AY10)," ",IF(Math!AY10&gt;=50,IF(Math!AY10&lt;75,Math!AY10," ")," "))</f>
        <v xml:space="preserve"> </v>
      </c>
      <c r="N14" s="177" t="str">
        <f>IF(ISBLANK(Math!BC10)," ",IF(Math!BC10&gt;=50,IF(Math!BC10&lt;75,Math!BC10," ")," "))</f>
        <v xml:space="preserve"> </v>
      </c>
      <c r="O14" s="177" t="str">
        <f>IF(ISBLANK(Math!BG10)," ",IF(Math!BG10&gt;=50,IF(Math!BG10&lt;75,Math!BG10," ")," "))</f>
        <v xml:space="preserve"> </v>
      </c>
      <c r="P14" s="177" t="str">
        <f>IF(ISBLANK(Math!BK10)," ",IF(Math!BK10&gt;=50,IF(Math!BK10&lt;75,Math!BK10," ")," "))</f>
        <v xml:space="preserve"> </v>
      </c>
      <c r="Q14" s="177" t="str">
        <f>IF(ISBLANK(Math!BO10)," ",IF(Math!BO10&gt;=50,IF(Math!BO10&lt;75,Math!BO10," ")," "))</f>
        <v xml:space="preserve"> </v>
      </c>
      <c r="R14" s="177" t="str">
        <f>IF(ISBLANK(Math!BV10)," ",IF(Math!BV10&gt;=50,IF(Math!BV10&lt;75,Math!BV10," ")," "))</f>
        <v xml:space="preserve"> </v>
      </c>
      <c r="S14" s="177" t="str">
        <f>IF(ISBLANK(Math!BZ10)," ",IF(Math!BZ10&gt;=50,IF(Math!BZ10&lt;75,Math!BZ10," ")," "))</f>
        <v xml:space="preserve"> </v>
      </c>
      <c r="T14" s="177" t="str">
        <f>IF(ISBLANK(Math!CD10)," ",IF(Math!CD10&gt;=50,IF(Math!CD10&lt;75,Math!CD10," ")," "))</f>
        <v xml:space="preserve"> </v>
      </c>
      <c r="U14" s="177" t="str">
        <f>IF(ISBLANK(Math!CH10)," ",IF(Math!CH10&gt;=50,IF(Math!CH10&lt;75,Math!CH10," ")," "))</f>
        <v xml:space="preserve"> </v>
      </c>
      <c r="V14" s="177" t="str">
        <f>IF(ISBLANK(Math!CL10)," ",IF(Math!CL10&gt;=50,IF(Math!CL10&lt;75,Math!CL10," ")," "))</f>
        <v xml:space="preserve"> </v>
      </c>
      <c r="W14" s="178" t="str">
        <f>IF(ISBLANK(Math!CS10)," ",IF(Math!CS10&gt;=50,IF(Math!CS10&lt;75,Math!CS10," ")," "))</f>
        <v xml:space="preserve"> </v>
      </c>
      <c r="X14" s="270"/>
      <c r="Y14" s="271"/>
      <c r="Z14" s="177" t="str">
        <f>IF(ISBLANK(Math!CW10)," ",IF(Math!CW10&gt;=50,IF(Math!CW10&lt;75,Math!CW10," ")," "))</f>
        <v xml:space="preserve"> </v>
      </c>
      <c r="AA14" s="177" t="str">
        <f>IF(ISBLANK(Math!DA10)," ",IF(Math!DA10&gt;=50,IF(Math!DA10&lt;75,Math!DA10," ")," "))</f>
        <v xml:space="preserve"> </v>
      </c>
      <c r="AB14" s="177" t="str">
        <f>IF(ISBLANK(Math!DE10)," ",IF(Math!DE10&gt;=50,IF(Math!DE10&lt;75,Math!DE10," ")," "))</f>
        <v xml:space="preserve"> </v>
      </c>
      <c r="AC14" s="177" t="str">
        <f>IF(ISBLANK(Math!DI10)," ",IF(Math!DI10&gt;=50,IF(Math!DI10&lt;75,Math!DI10," ")," "))</f>
        <v xml:space="preserve"> </v>
      </c>
      <c r="AD14" s="177" t="str">
        <f>IF(ISBLANK(Math!DP10)," ",IF(Math!DP10&gt;=50,IF(Math!DP10&lt;75,Math!DP10," ")," "))</f>
        <v xml:space="preserve"> </v>
      </c>
      <c r="AE14" s="177" t="str">
        <f>IF(ISBLANK(Math!DT10)," ",IF(Math!DT10&gt;=50,IF(Math!DT10&lt;75,Math!DT10," ")," "))</f>
        <v xml:space="preserve"> </v>
      </c>
      <c r="AF14" s="177" t="str">
        <f>IF(ISBLANK(Math!DX10)," ",IF(Math!DX10&gt;=50,IF(Math!DX10&lt;75,Math!DX10," ")," "))</f>
        <v xml:space="preserve"> </v>
      </c>
      <c r="AG14" s="177" t="str">
        <f>IF(ISBLANK(Math!EB10)," ",IF(Math!EB10&gt;=50,IF(Math!EB10&lt;75,Math!EB10," ")," "))</f>
        <v xml:space="preserve"> </v>
      </c>
      <c r="AH14" s="177" t="str">
        <f>IF(ISBLANK(Math!EF10)," ",IF(Math!EF10&gt;=50,IF(Math!EF10&lt;75,Math!EF10," ")," "))</f>
        <v xml:space="preserve"> </v>
      </c>
      <c r="AI14" s="177" t="str">
        <f>IF(ISBLANK(Math!EM10)," ",IF(Math!EM10&gt;=50,IF(Math!EM10&lt;75,Math!EM10," ")," "))</f>
        <v xml:space="preserve"> </v>
      </c>
      <c r="AJ14" s="177" t="str">
        <f>IF(ISBLANK(Math!EQ10)," ",IF(Math!EQ10&gt;=50,IF(Math!EQ10&lt;75,Math!EQ10," ")," "))</f>
        <v xml:space="preserve"> </v>
      </c>
      <c r="AK14" s="177" t="str">
        <f>IF(ISBLANK(Math!EU10)," ",IF(Math!EU10&gt;=50,IF(Math!EU10&lt;75,Math!EU10," ")," "))</f>
        <v xml:space="preserve"> </v>
      </c>
      <c r="AL14" s="177" t="str">
        <f>IF(ISBLANK(Math!EY10)," ",IF(Math!EY10&gt;=50,IF(Math!EY10&lt;75,Math!EY10," ")," "))</f>
        <v xml:space="preserve"> </v>
      </c>
      <c r="AM14" s="177" t="str">
        <f>IF(ISBLANK(Math!FC10)," ",IF(Math!FC10&gt;=50,IF(Math!FC10&lt;75,Math!FC10," ")," "))</f>
        <v xml:space="preserve"> </v>
      </c>
      <c r="AN14" s="177" t="str">
        <f>IF(ISBLANK(Math!FJ10)," ",IF(Math!FJ10&gt;=50,IF(Math!FJ10&lt;75,Math!FJ10," ")," "))</f>
        <v xml:space="preserve"> </v>
      </c>
      <c r="AO14" s="177" t="str">
        <f>IF(ISBLANK(Math!FN10)," ",IF(Math!FN10&gt;=50,IF(Math!FN10&lt;75,Math!FN10," ")," "))</f>
        <v xml:space="preserve"> </v>
      </c>
      <c r="AP14" s="177" t="str">
        <f>IF(ISBLANK(Math!FR10)," ",IF(Math!FR10&gt;=50,IF(Math!FR10&lt;75,Math!FR10," ")," "))</f>
        <v xml:space="preserve"> </v>
      </c>
      <c r="AQ14" s="177" t="str">
        <f>IF(ISBLANK(Math!FV10)," ",IF(Math!FV10&gt;=50,IF(Math!FV10&lt;75,Math!FV10," ")," "))</f>
        <v xml:space="preserve"> </v>
      </c>
      <c r="AR14" s="177" t="str">
        <f>IF(ISBLANK(Math!FZ10)," ",IF(Math!FZ10&gt;=50,IF(Math!FZ10&lt;75,Math!FZ10," ")," "))</f>
        <v xml:space="preserve"> </v>
      </c>
      <c r="AS14" s="177" t="str">
        <f>IF(ISBLANK(Math!GG10)," ",IF(Math!GG10&gt;=50,IF(Math!GG10&lt;75,Math!GG10," ")," "))</f>
        <v xml:space="preserve"> </v>
      </c>
      <c r="AT14" s="178" t="str">
        <f>IF(ISBLANK(Math!GK10)," ",IF(Math!GK10&gt;=50,IF(Math!GK10&lt;75,Math!GK10," ")," "))</f>
        <v xml:space="preserve"> </v>
      </c>
      <c r="AU14" s="270"/>
      <c r="AV14" s="271"/>
      <c r="AW14" s="177" t="str">
        <f>IF(ISBLANK(Math!GO10)," ",IF(Math!GO10&gt;=50,IF(Math!GO10&lt;75,Math!GO10," ")," "))</f>
        <v xml:space="preserve"> </v>
      </c>
      <c r="AX14" s="177" t="str">
        <f>IF(ISBLANK(Math!GS10)," ",IF(Math!GS10&gt;=50,IF(Math!GS10&lt;75,Math!GS10," ")," "))</f>
        <v xml:space="preserve"> </v>
      </c>
      <c r="AY14" s="177" t="str">
        <f>IF(ISBLANK(Math!GW10)," ",IF(Math!GW10&gt;=50,IF(Math!GW10&lt;75,Math!GW10," ")," "))</f>
        <v xml:space="preserve"> </v>
      </c>
      <c r="AZ14" s="177" t="str">
        <f>IF(ISBLANK(Math!HD10)," ",IF(Math!HD10&gt;=50,IF(Math!HD10&lt;75,Math!HD10," ")," "))</f>
        <v xml:space="preserve"> </v>
      </c>
      <c r="BA14" s="177" t="str">
        <f>IF(ISBLANK(Math!HH10)," ",IF(Math!HH10&gt;=50,IF(Math!HH10&lt;75,Math!HH10," ")," "))</f>
        <v xml:space="preserve"> </v>
      </c>
      <c r="BB14" s="177" t="str">
        <f>IF(ISBLANK(Math!HL10)," ",IF(Math!HL10&gt;=50,IF(Math!HL10&lt;75,Math!HL10," ")," "))</f>
        <v xml:space="preserve"> </v>
      </c>
      <c r="BC14" s="177" t="str">
        <f>IF(ISBLANK(Math!HP10)," ",IF(Math!HP10&gt;=50,IF(Math!HP10&lt;75,Math!HP10," ")," "))</f>
        <v xml:space="preserve"> </v>
      </c>
      <c r="BD14" s="177" t="str">
        <f>IF(ISBLANK(Math!HT10)," ",IF(Math!HT10&gt;=50,IF(Math!HT10&lt;75,Math!HT10," ")," "))</f>
        <v xml:space="preserve"> </v>
      </c>
      <c r="BE14" s="177" t="str">
        <f>IF(ISBLANK(Math!IA10)," ",IF(Math!IA10&gt;=50,IF(Math!IA10&lt;75,Math!IA10," ")," "))</f>
        <v xml:space="preserve"> </v>
      </c>
      <c r="BF14" s="177" t="str">
        <f>IF(ISBLANK(Math!IE10)," ",IF(Math!IE10&gt;=50,IF(Math!IE10&lt;75,Math!IE10," ")," "))</f>
        <v xml:space="preserve"> </v>
      </c>
      <c r="BG14" s="177" t="str">
        <f>IF(ISBLANK(Math!II10)," ",IF(Math!II10&gt;=50,IF(Math!II10&lt;75,Math!II10," ")," "))</f>
        <v xml:space="preserve"> </v>
      </c>
      <c r="BH14" s="177" t="str">
        <f>IF(ISBLANK(Math!IM10)," ",IF(Math!IM10&gt;=50,IF(Math!IM10&lt;75,Math!IM10," ")," "))</f>
        <v xml:space="preserve"> </v>
      </c>
      <c r="BI14" s="177" t="str">
        <f>IF(ISBLANK(Math!IQ10)," ",IF(Math!IQ10&gt;=50,IF(Math!IQ10&lt;75,Math!IQ10," ")," "))</f>
        <v xml:space="preserve"> </v>
      </c>
      <c r="BJ14" s="177" t="str">
        <f>IF(ISBLANK(Math!IX10)," ",IF(Math!IX10&gt;=50,IF(Math!IX10&lt;75,Math!IX10," ")," "))</f>
        <v xml:space="preserve"> </v>
      </c>
      <c r="BK14" s="177" t="str">
        <f>IF(ISBLANK(Math!JB10)," ",IF(Math!JB10&gt;=50,IF(Math!JB10&lt;75,Math!JB10," ")," "))</f>
        <v xml:space="preserve"> </v>
      </c>
      <c r="BL14" s="177" t="str">
        <f>IF(ISBLANK(Math!JF10)," ",IF(Math!JF10&gt;=50,IF(Math!JF10&lt;75,Math!JF10," ")," "))</f>
        <v xml:space="preserve"> </v>
      </c>
      <c r="BM14" s="177" t="str">
        <f>IF(ISBLANK(Math!JJ10)," ",IF(Math!JJ10&gt;=50,IF(Math!JJ10&lt;75,Math!JJ10," ")," "))</f>
        <v xml:space="preserve"> </v>
      </c>
      <c r="BN14" s="177" t="str">
        <f>IF(ISBLANK(Math!JN10)," ",IF(Math!JN10&gt;=50,IF(Math!JN10&lt;75,Math!JN10," ")," "))</f>
        <v xml:space="preserve"> </v>
      </c>
      <c r="BO14" s="177" t="str">
        <f>IF(ISBLANK(Math!JU10)," ",IF(Math!JU10&gt;=50,IF(Math!JU10&lt;75,Math!JU10," ")," "))</f>
        <v xml:space="preserve"> </v>
      </c>
      <c r="BP14" s="177" t="str">
        <f>IF(ISBLANK(Math!JY10)," ",IF(Math!JY10&gt;=50,IF(Math!JY10&lt;75,Math!JY10," ")," "))</f>
        <v xml:space="preserve"> </v>
      </c>
      <c r="BQ14" s="177" t="str">
        <f>IF(ISBLANK(Math!KC10)," ",IF(Math!KC10&gt;=50,IF(Math!KC10&lt;75,Math!KC10," ")," "))</f>
        <v xml:space="preserve"> </v>
      </c>
      <c r="BR14" s="178" t="str">
        <f>IF(ISBLANK(Math!KG10)," ",IF(Math!KG10&gt;=50,IF(Math!KG10&lt;75,Math!KG10," ")," "))</f>
        <v xml:space="preserve"> </v>
      </c>
      <c r="BS14" s="270"/>
      <c r="BT14" s="271"/>
      <c r="BU14" s="177" t="str">
        <f>IF(ISBLANK(Math!KK10)," ",IF(Math!KK10&gt;=50,IF(Math!KK10&lt;75,Math!KK10," ")," "))</f>
        <v xml:space="preserve"> </v>
      </c>
      <c r="BV14" s="177" t="str">
        <f>IF(ISBLANK(Math!KR10)," ",IF(Math!KR10&gt;=50,IF(Math!KR10&lt;75,Math!KR10," ")," "))</f>
        <v xml:space="preserve"> </v>
      </c>
      <c r="BW14" s="177" t="str">
        <f>IF(ISBLANK(Math!KV10)," ",IF(Math!KV10&gt;=50,IF(Math!KV10&lt;75,Math!KV10," ")," "))</f>
        <v xml:space="preserve"> </v>
      </c>
    </row>
    <row r="15" spans="1:75" s="1" customFormat="1" ht="20.100000000000001" customHeight="1" thickBot="1">
      <c r="A15" s="272"/>
      <c r="B15" s="273"/>
      <c r="C15" s="179" t="str">
        <f>IF(ISBLANK(Math!E10)," ",IF(Math!E10&lt;50,Math!E10," "))</f>
        <v xml:space="preserve"> </v>
      </c>
      <c r="D15" s="179" t="str">
        <f>IF(ISBLANK(Math!I10)," ",IF(Math!I10&lt;50,Math!I10," "))</f>
        <v xml:space="preserve"> </v>
      </c>
      <c r="E15" s="179" t="str">
        <f>IF(ISBLANK(Math!M10)," ",IF(Math!M10&lt;50,Math!M10," "))</f>
        <v xml:space="preserve"> </v>
      </c>
      <c r="F15" s="179" t="str">
        <f>IF(ISBLANK(Math!Q10)," ",IF(Math!Q10&lt;50,Math!Q10," "))</f>
        <v xml:space="preserve"> </v>
      </c>
      <c r="G15" s="179" t="str">
        <f>IF(ISBLANK(Math!U10)," ",IF(Math!U10&lt;50,Math!U10," "))</f>
        <v xml:space="preserve"> </v>
      </c>
      <c r="H15" s="179" t="str">
        <f>IF(ISBLANK(Math!AB10)," ",IF(Math!AB10&lt;50,Math!AB10," "))</f>
        <v xml:space="preserve"> </v>
      </c>
      <c r="I15" s="179" t="str">
        <f>IF(ISBLANK(Math!AF10)," ",IF(Math!AF10&lt;50,Math!AF10," "))</f>
        <v xml:space="preserve"> </v>
      </c>
      <c r="J15" s="179" t="str">
        <f>IF(ISBLANK(Math!AJ10)," ",IF(Math!AJ10&lt;50,Math!AJ10," "))</f>
        <v xml:space="preserve"> </v>
      </c>
      <c r="K15" s="179" t="str">
        <f>IF(ISBLANK(Math!AN10)," ",IF(Math!AN10&lt;50,Math!AN10," "))</f>
        <v xml:space="preserve"> </v>
      </c>
      <c r="L15" s="179" t="str">
        <f>IF(ISBLANK(Math!AR10)," ",IF(Math!AR10&lt;50,Math!AR10," "))</f>
        <v xml:space="preserve"> </v>
      </c>
      <c r="M15" s="179" t="str">
        <f>IF(ISBLANK(Math!AY10)," ",IF(Math!AY10&lt;50,Math!AY10," "))</f>
        <v xml:space="preserve"> </v>
      </c>
      <c r="N15" s="179" t="str">
        <f>IF(ISBLANK(Math!BC10)," ",IF(Math!BC10&lt;50,Math!BC10," "))</f>
        <v xml:space="preserve"> </v>
      </c>
      <c r="O15" s="179" t="str">
        <f>IF(ISBLANK(Math!BG10)," ",IF(Math!BG10&lt;50,Math!BG10," "))</f>
        <v xml:space="preserve"> </v>
      </c>
      <c r="P15" s="179" t="str">
        <f>IF(ISBLANK(Math!BK10)," ",IF(Math!BK10&lt;50,Math!BK10," "))</f>
        <v xml:space="preserve"> </v>
      </c>
      <c r="Q15" s="179" t="str">
        <f>IF(ISBLANK(Math!BO10)," ",IF(Math!BO10&lt;50,Math!BO10," "))</f>
        <v xml:space="preserve"> </v>
      </c>
      <c r="R15" s="179" t="str">
        <f>IF(ISBLANK(Math!BV10)," ",IF(Math!BV10&lt;50,Math!BV10," "))</f>
        <v xml:space="preserve"> </v>
      </c>
      <c r="S15" s="179" t="str">
        <f>IF(ISBLANK(Math!BZ10)," ",IF(Math!BZ10&lt;50,Math!BZ10," "))</f>
        <v xml:space="preserve"> </v>
      </c>
      <c r="T15" s="179" t="str">
        <f>IF(ISBLANK(Math!CD10)," ",IF(Math!CD10&lt;50,Math!CD10," "))</f>
        <v xml:space="preserve"> </v>
      </c>
      <c r="U15" s="179" t="str">
        <f>IF(ISBLANK(Math!CH10)," ",IF(Math!CH10&lt;50,Math!CH10," "))</f>
        <v xml:space="preserve"> </v>
      </c>
      <c r="V15" s="179" t="str">
        <f>IF(ISBLANK(Math!CL10)," ",IF(Math!CL10&lt;50,Math!CL10," "))</f>
        <v xml:space="preserve"> </v>
      </c>
      <c r="W15" s="180" t="str">
        <f>IF(ISBLANK(Math!CS10)," ",IF(Math!CS10&lt;50,Math!CS10," "))</f>
        <v xml:space="preserve"> </v>
      </c>
      <c r="X15" s="272"/>
      <c r="Y15" s="273"/>
      <c r="Z15" s="179" t="str">
        <f>IF(ISBLANK(Math!CW10)," ",IF(Math!CW10&lt;50,Math!CW10," "))</f>
        <v xml:space="preserve"> </v>
      </c>
      <c r="AA15" s="179" t="str">
        <f>IF(ISBLANK(Math!DA10)," ",IF(Math!DA10&lt;50,Math!DA10," "))</f>
        <v xml:space="preserve"> </v>
      </c>
      <c r="AB15" s="179" t="str">
        <f>IF(ISBLANK(Math!DE10)," ",IF(Math!DE10&lt;50,Math!DE10," "))</f>
        <v xml:space="preserve"> </v>
      </c>
      <c r="AC15" s="179" t="str">
        <f>IF(ISBLANK(Math!DI10)," ",IF(Math!DI10&lt;50,Math!DI10," "))</f>
        <v xml:space="preserve"> </v>
      </c>
      <c r="AD15" s="179" t="str">
        <f>IF(ISBLANK(Math!DP10)," ",IF(Math!DP10&lt;50,Math!DP10," "))</f>
        <v xml:space="preserve"> </v>
      </c>
      <c r="AE15" s="179" t="str">
        <f>IF(ISBLANK(Math!DT10)," ",IF(Math!DT10&lt;50,Math!DT10," "))</f>
        <v xml:space="preserve"> </v>
      </c>
      <c r="AF15" s="179" t="str">
        <f>IF(ISBLANK(Math!DX10)," ",IF(Math!DX10&lt;50,Math!DX10," "))</f>
        <v xml:space="preserve"> </v>
      </c>
      <c r="AG15" s="179" t="str">
        <f>IF(ISBLANK(Math!EB10)," ",IF(Math!EB10&lt;50,Math!EB10," "))</f>
        <v xml:space="preserve"> </v>
      </c>
      <c r="AH15" s="179" t="str">
        <f>IF(ISBLANK(Math!EF10)," ",IF(Math!EF10&lt;50,Math!EF10," "))</f>
        <v xml:space="preserve"> </v>
      </c>
      <c r="AI15" s="179" t="str">
        <f>IF(ISBLANK(Math!EM10)," ",IF(Math!EM10&lt;50,Math!EM10," "))</f>
        <v xml:space="preserve"> </v>
      </c>
      <c r="AJ15" s="179" t="str">
        <f>IF(ISBLANK(Math!EQ10)," ",IF(Math!EQ10&lt;50,Math!EQ10," "))</f>
        <v xml:space="preserve"> </v>
      </c>
      <c r="AK15" s="179" t="str">
        <f>IF(ISBLANK(Math!EU10)," ",IF(Math!EU10&lt;50,Math!EU10," "))</f>
        <v xml:space="preserve"> </v>
      </c>
      <c r="AL15" s="179" t="str">
        <f>IF(ISBLANK(Math!EY10)," ",IF(Math!EY10&lt;50,Math!EY10," "))</f>
        <v xml:space="preserve"> </v>
      </c>
      <c r="AM15" s="179" t="str">
        <f>IF(ISBLANK(Math!FC10)," ",IF(Math!FC10&lt;50,Math!FC10," "))</f>
        <v xml:space="preserve"> </v>
      </c>
      <c r="AN15" s="179" t="str">
        <f>IF(ISBLANK(Math!FJ10)," ",IF(Math!FJ10&lt;50,Math!FJ10," "))</f>
        <v xml:space="preserve"> </v>
      </c>
      <c r="AO15" s="179" t="str">
        <f>IF(ISBLANK(Math!FN10)," ",IF(Math!FN10&lt;50,Math!FN10," "))</f>
        <v xml:space="preserve"> </v>
      </c>
      <c r="AP15" s="179" t="str">
        <f>IF(ISBLANK(Math!FR10)," ",IF(Math!FR10&lt;50,Math!FR10," "))</f>
        <v xml:space="preserve"> </v>
      </c>
      <c r="AQ15" s="179" t="str">
        <f>IF(ISBLANK(Math!FV10)," ",IF(Math!FV10&lt;50,Math!FV10," "))</f>
        <v xml:space="preserve"> </v>
      </c>
      <c r="AR15" s="179" t="str">
        <f>IF(ISBLANK(Math!FZ10)," ",IF(Math!FZ10&lt;50,Math!FZ10," "))</f>
        <v xml:space="preserve"> </v>
      </c>
      <c r="AS15" s="179" t="str">
        <f>IF(ISBLANK(Math!GG10)," ",IF(Math!GG10&lt;50,Math!GG10," "))</f>
        <v xml:space="preserve"> </v>
      </c>
      <c r="AT15" s="180" t="str">
        <f>IF(ISBLANK(Math!GK10)," ",IF(Math!GK10&lt;50,Math!GK10," "))</f>
        <v xml:space="preserve"> </v>
      </c>
      <c r="AU15" s="272"/>
      <c r="AV15" s="273"/>
      <c r="AW15" s="179" t="str">
        <f>IF(ISBLANK(Math!GO10)," ",IF(Math!GO10&lt;50,Math!GO10," "))</f>
        <v xml:space="preserve"> </v>
      </c>
      <c r="AX15" s="179" t="str">
        <f>IF(ISBLANK(Math!GS10)," ",IF(Math!GS10&lt;50,Math!GS10," "))</f>
        <v xml:space="preserve"> </v>
      </c>
      <c r="AY15" s="179" t="str">
        <f>IF(ISBLANK(Math!GW10)," ",IF(Math!GW10&lt;50,Math!GW10," "))</f>
        <v xml:space="preserve"> </v>
      </c>
      <c r="AZ15" s="179" t="str">
        <f>IF(ISBLANK(Math!HD10)," ",IF(Math!HD10&lt;50,Math!HD10," "))</f>
        <v xml:space="preserve"> </v>
      </c>
      <c r="BA15" s="179" t="str">
        <f>IF(ISBLANK(Math!HH10)," ",IF(Math!HH10&lt;50,Math!HH10," "))</f>
        <v xml:space="preserve"> </v>
      </c>
      <c r="BB15" s="179" t="str">
        <f>IF(ISBLANK(Math!HL10)," ",IF(Math!HL10&lt;50,Math!HL10," "))</f>
        <v xml:space="preserve"> </v>
      </c>
      <c r="BC15" s="179" t="str">
        <f>IF(ISBLANK(Math!HP10)," ",IF(Math!HP10&lt;50,Math!HP10," "))</f>
        <v xml:space="preserve"> </v>
      </c>
      <c r="BD15" s="179" t="str">
        <f>IF(ISBLANK(Math!HT10)," ",IF(Math!HT10&lt;50,Math!HT10," "))</f>
        <v xml:space="preserve"> </v>
      </c>
      <c r="BE15" s="179" t="str">
        <f>IF(ISBLANK(Math!IA10)," ",IF(Math!IA10&lt;50,Math!IA10," "))</f>
        <v xml:space="preserve"> </v>
      </c>
      <c r="BF15" s="179" t="str">
        <f>IF(ISBLANK(Math!IE10)," ",IF(Math!IE10&lt;50,Math!IE10," "))</f>
        <v xml:space="preserve"> </v>
      </c>
      <c r="BG15" s="179" t="str">
        <f>IF(ISBLANK(Math!II10)," ",IF(Math!II10&lt;50,Math!II10," "))</f>
        <v xml:space="preserve"> </v>
      </c>
      <c r="BH15" s="179" t="str">
        <f>IF(ISBLANK(Math!IM10)," ",IF(Math!IM10&lt;50,Math!IM10," "))</f>
        <v xml:space="preserve"> </v>
      </c>
      <c r="BI15" s="179" t="str">
        <f>IF(ISBLANK(Math!IQ10)," ",IF(Math!IQ10&lt;50,Math!IQ10," "))</f>
        <v xml:space="preserve"> </v>
      </c>
      <c r="BJ15" s="179" t="str">
        <f>IF(ISBLANK(Math!IX10)," ",IF(Math!IX10&lt;50,Math!IX10," "))</f>
        <v xml:space="preserve"> </v>
      </c>
      <c r="BK15" s="179" t="str">
        <f>IF(ISBLANK(Math!JB10)," ",IF(Math!JB10&lt;50,Math!JB10," "))</f>
        <v xml:space="preserve"> </v>
      </c>
      <c r="BL15" s="179" t="str">
        <f>IF(ISBLANK(Math!JF10)," ",IF(Math!JF10&lt;50,Math!JF10," "))</f>
        <v xml:space="preserve"> </v>
      </c>
      <c r="BM15" s="179" t="str">
        <f>IF(ISBLANK(Math!JJ10)," ",IF(Math!JJ10&lt;50,Math!JJ10," "))</f>
        <v xml:space="preserve"> </v>
      </c>
      <c r="BN15" s="179" t="str">
        <f>IF(ISBLANK(Math!JN10)," ",IF(Math!JN10&lt;50,Math!JN10," "))</f>
        <v xml:space="preserve"> </v>
      </c>
      <c r="BO15" s="179" t="str">
        <f>IF(ISBLANK(Math!JU10)," ",IF(Math!JU10&lt;50,Math!JU10," "))</f>
        <v xml:space="preserve"> </v>
      </c>
      <c r="BP15" s="179" t="str">
        <f>IF(ISBLANK(Math!JY10)," ",IF(Math!JY10&lt;50,Math!JY10," "))</f>
        <v xml:space="preserve"> </v>
      </c>
      <c r="BQ15" s="179" t="str">
        <f>IF(ISBLANK(Math!KC10)," ",IF(Math!KC10&lt;50,Math!KC10," "))</f>
        <v xml:space="preserve"> </v>
      </c>
      <c r="BR15" s="180" t="str">
        <f>IF(ISBLANK(Math!KG10)," ",IF(Math!KG10&lt;50,Math!KG10," "))</f>
        <v xml:space="preserve"> </v>
      </c>
      <c r="BS15" s="272"/>
      <c r="BT15" s="273"/>
      <c r="BU15" s="179" t="str">
        <f>IF(ISBLANK(Math!KK10)," ",IF(Math!KK10&lt;50,Math!KK10," "))</f>
        <v xml:space="preserve"> </v>
      </c>
      <c r="BV15" s="179" t="str">
        <f>IF(ISBLANK(Math!KR10)," ",IF(Math!KR10&lt;50,Math!KR10," "))</f>
        <v xml:space="preserve"> </v>
      </c>
      <c r="BW15" s="179" t="str">
        <f>IF(ISBLANK(Math!KV10)," ",IF(Math!KV10&lt;50,Math!KV10," "))</f>
        <v xml:space="preserve"> </v>
      </c>
    </row>
    <row r="16" spans="1:75" s="1" customFormat="1" ht="20.100000000000001" customHeight="1">
      <c r="A16" s="268" t="str">
        <f>LEFT(Math!A9,1)&amp;LEFT(Math!B9,1)</f>
        <v xml:space="preserve">  </v>
      </c>
      <c r="B16" s="269"/>
      <c r="C16" s="175" t="str">
        <f>IF(ISBLANK(Math!E9)," ",IF(Math!E9&gt;=75,Math!E9," "))</f>
        <v/>
      </c>
      <c r="D16" s="175" t="str">
        <f>IF(ISBLANK(Math!I9)," ",IF(Math!I9&gt;=75,Math!I9," "))</f>
        <v/>
      </c>
      <c r="E16" s="175" t="str">
        <f>IF(ISBLANK(Math!M9)," ",IF(Math!M9&gt;=75,Math!M9," "))</f>
        <v/>
      </c>
      <c r="F16" s="175" t="str">
        <f>IF(ISBLANK(Math!Q9)," ",IF(Math!Q9&gt;=75,Math!Q9," "))</f>
        <v/>
      </c>
      <c r="G16" s="175" t="str">
        <f>IF(ISBLANK(Math!U9)," ",IF(Math!U9&gt;=75,Math!U9," "))</f>
        <v/>
      </c>
      <c r="H16" s="175" t="str">
        <f>IF(ISBLANK(Math!AB9)," ",IF(Math!AB9&gt;=75,Math!AB9," "))</f>
        <v/>
      </c>
      <c r="I16" s="175" t="str">
        <f>IF(ISBLANK(Math!AF9)," ",IF(Math!AF9&gt;=75,Math!AF9," "))</f>
        <v/>
      </c>
      <c r="J16" s="175" t="str">
        <f>IF(ISBLANK(Math!AJ9)," ",IF(Math!AJ9&gt;=75,Math!AJ9," "))</f>
        <v/>
      </c>
      <c r="K16" s="175" t="str">
        <f>IF(ISBLANK(Math!AN9)," ",IF(Math!AN9&gt;=75,Math!AN9," "))</f>
        <v/>
      </c>
      <c r="L16" s="175" t="str">
        <f>IF(ISBLANK(Math!AR9)," ",IF(Math!AR9&gt;=75,Math!AR9," "))</f>
        <v/>
      </c>
      <c r="M16" s="175" t="str">
        <f>IF(ISBLANK(Math!AY9)," ",IF(Math!AY9&gt;=75,Math!AY9," "))</f>
        <v/>
      </c>
      <c r="N16" s="175" t="str">
        <f>IF(ISBLANK(Math!BC9)," ",IF(Math!BC9&gt;=75,Math!BC9," "))</f>
        <v/>
      </c>
      <c r="O16" s="175" t="str">
        <f>IF(ISBLANK(Math!BG9)," ",IF(Math!BG9&gt;=75,Math!BG9," "))</f>
        <v/>
      </c>
      <c r="P16" s="175" t="str">
        <f>IF(ISBLANK(Math!BK9)," ",IF(Math!BK9&gt;=75,Math!BK9," "))</f>
        <v/>
      </c>
      <c r="Q16" s="175" t="str">
        <f>IF(ISBLANK(Math!BO9)," ",IF(Math!BO9&gt;=75,Math!BO9," "))</f>
        <v/>
      </c>
      <c r="R16" s="175" t="str">
        <f>IF(ISBLANK(Math!BV9)," ",IF(Math!BV9&gt;=75,Math!BV9," "))</f>
        <v/>
      </c>
      <c r="S16" s="175" t="str">
        <f>IF(ISBLANK(Math!BZ9)," ",IF(Math!BZ9&gt;=75,Math!BZ9," "))</f>
        <v/>
      </c>
      <c r="T16" s="175" t="str">
        <f>IF(ISBLANK(Math!CD9)," ",IF(Math!CD9&gt;=75,Math!CD9," "))</f>
        <v/>
      </c>
      <c r="U16" s="175" t="str">
        <f>IF(ISBLANK(Math!CH9)," ",IF(Math!CH9&gt;=75,Math!CH9," "))</f>
        <v/>
      </c>
      <c r="V16" s="175" t="str">
        <f>IF(ISBLANK(Math!CL9)," ",IF(Math!CL9&gt;=75,Math!CL9," "))</f>
        <v/>
      </c>
      <c r="W16" s="176" t="str">
        <f>IF(ISBLANK(Math!CS9)," ",IF(Math!CS9&gt;=75,Math!CS9," "))</f>
        <v/>
      </c>
      <c r="X16" s="268" t="str">
        <f>A16</f>
        <v xml:space="preserve">  </v>
      </c>
      <c r="Y16" s="269"/>
      <c r="Z16" s="175" t="str">
        <f>IF(ISBLANK(Math!CW9)," ",IF(Math!CW9&gt;=75,Math!CW9," "))</f>
        <v/>
      </c>
      <c r="AA16" s="175" t="str">
        <f>IF(ISBLANK(Math!DA9)," ",IF(Math!DA9&gt;=75,Math!DA9," "))</f>
        <v/>
      </c>
      <c r="AB16" s="175" t="str">
        <f>IF(ISBLANK(Math!DE9)," ",IF(Math!DE9&gt;=75,Math!DE9," "))</f>
        <v/>
      </c>
      <c r="AC16" s="175" t="str">
        <f>IF(ISBLANK(Math!DI9)," ",IF(Math!DI9&gt;=75,Math!DI9," "))</f>
        <v/>
      </c>
      <c r="AD16" s="175" t="str">
        <f>IF(ISBLANK(Math!DP9)," ",IF(Math!DP9&gt;=75,Math!DP9," "))</f>
        <v/>
      </c>
      <c r="AE16" s="175" t="str">
        <f>IF(ISBLANK(Math!DT9)," ",IF(Math!DT9&gt;=75,Math!DT9," "))</f>
        <v/>
      </c>
      <c r="AF16" s="175" t="str">
        <f>IF(ISBLANK(Math!DX9)," ",IF(Math!DX9&gt;=75,Math!DX9," "))</f>
        <v/>
      </c>
      <c r="AG16" s="175" t="str">
        <f>IF(ISBLANK(Math!EB9)," ",IF(Math!EB9&gt;=75,Math!EB9," "))</f>
        <v/>
      </c>
      <c r="AH16" s="175" t="str">
        <f>IF(ISBLANK(Math!EF9)," ",IF(Math!EF9&gt;=75,Math!EF9," "))</f>
        <v/>
      </c>
      <c r="AI16" s="175" t="str">
        <f>IF(ISBLANK(Math!EM9)," ",IF(Math!EM9&gt;=75,Math!EM9," "))</f>
        <v/>
      </c>
      <c r="AJ16" s="175" t="str">
        <f>IF(ISBLANK(Math!EQ9)," ",IF(Math!EQ9&gt;=75,Math!EQ9," "))</f>
        <v/>
      </c>
      <c r="AK16" s="175" t="str">
        <f>IF(ISBLANK(Math!EU9)," ",IF(Math!EU9&gt;=75,Math!EU9," "))</f>
        <v/>
      </c>
      <c r="AL16" s="175" t="str">
        <f>IF(ISBLANK(Math!EY9)," ",IF(Math!EY9&gt;=75,Math!EY9," "))</f>
        <v/>
      </c>
      <c r="AM16" s="175" t="str">
        <f>IF(ISBLANK(Math!FC9)," ",IF(Math!FC9&gt;=75,Math!FC9," "))</f>
        <v/>
      </c>
      <c r="AN16" s="175" t="str">
        <f>IF(ISBLANK(Math!FJ9)," ",IF(Math!FJ9&gt;=75,Math!FJ9," "))</f>
        <v/>
      </c>
      <c r="AO16" s="175" t="str">
        <f>IF(ISBLANK(Math!FN9)," ",IF(Math!FN9&gt;=75,Math!FN9," "))</f>
        <v/>
      </c>
      <c r="AP16" s="175" t="str">
        <f>IF(ISBLANK(Math!FR9)," ",IF(Math!FR9&gt;=75,Math!FR9," "))</f>
        <v/>
      </c>
      <c r="AQ16" s="175" t="str">
        <f>IF(ISBLANK(Math!FV9)," ",IF(Math!FV9&gt;=75,Math!FV9," "))</f>
        <v/>
      </c>
      <c r="AR16" s="175" t="str">
        <f>IF(ISBLANK(Math!FZ9)," ",IF(Math!FZ9&gt;=75,Math!FZ9," "))</f>
        <v/>
      </c>
      <c r="AS16" s="181" t="str">
        <f>IF(ISBLANK(Math!GG9)," ",IF(Math!GG9&gt;=75,Math!GG9," "))</f>
        <v/>
      </c>
      <c r="AT16" s="176" t="str">
        <f>IF(ISBLANK(Math!GK9)," ",IF(Math!GK9&gt;=75,Math!GK9," "))</f>
        <v/>
      </c>
      <c r="AU16" s="268" t="str">
        <f>X16</f>
        <v xml:space="preserve">  </v>
      </c>
      <c r="AV16" s="269"/>
      <c r="AW16" s="175" t="str">
        <f>IF(ISBLANK(Math!GO9)," ",IF(Math!GO9&gt;=75,Math!GO9," "))</f>
        <v/>
      </c>
      <c r="AX16" s="175" t="str">
        <f>IF(ISBLANK(Math!GS9)," ",IF(Math!GS9&gt;=75,Math!GS9," "))</f>
        <v/>
      </c>
      <c r="AY16" s="175" t="str">
        <f>IF(ISBLANK(Math!GW9)," ",IF(Math!GW9&gt;=75,Math!GW9," "))</f>
        <v/>
      </c>
      <c r="AZ16" s="175" t="str">
        <f>IF(ISBLANK(Math!HD9)," ",IF(Math!HD9&gt;=75,Math!HD9," "))</f>
        <v/>
      </c>
      <c r="BA16" s="175" t="str">
        <f>IF(ISBLANK(Math!HH9)," ",IF(Math!HH9&gt;=75,Math!HH9," "))</f>
        <v/>
      </c>
      <c r="BB16" s="175" t="str">
        <f>IF(ISBLANK(Math!HL9)," ",IF(Math!HL9&gt;=75,Math!HL9," "))</f>
        <v/>
      </c>
      <c r="BC16" s="175" t="str">
        <f>IF(ISBLANK(Math!HP9)," ",IF(Math!HP9&gt;=75,Math!HP9," "))</f>
        <v/>
      </c>
      <c r="BD16" s="175" t="str">
        <f>IF(ISBLANK(Math!HT9)," ",IF(Math!HT9&gt;=75,Math!HT9," "))</f>
        <v/>
      </c>
      <c r="BE16" s="175" t="str">
        <f>IF(ISBLANK(Math!IA9)," ",IF(Math!IA9&gt;=75,Math!IA9," "))</f>
        <v/>
      </c>
      <c r="BF16" s="175" t="str">
        <f>IF(ISBLANK(Math!IE9)," ",IF(Math!IE9&gt;=75,Math!IE9," "))</f>
        <v/>
      </c>
      <c r="BG16" s="175" t="str">
        <f>IF(ISBLANK(Math!II9)," ",IF(Math!II9&gt;=75,Math!II9," "))</f>
        <v/>
      </c>
      <c r="BH16" s="175" t="str">
        <f>IF(ISBLANK(Math!IM9)," ",IF(Math!IM9&gt;=75,Math!IM9," "))</f>
        <v/>
      </c>
      <c r="BI16" s="175" t="str">
        <f>IF(ISBLANK(Math!IQ9)," ",IF(Math!IQ9&gt;=75,Math!IQ9," "))</f>
        <v/>
      </c>
      <c r="BJ16" s="175" t="str">
        <f>IF(ISBLANK(Math!IX9)," ",IF(Math!IX9&gt;=75,Math!IX9," "))</f>
        <v/>
      </c>
      <c r="BK16" s="175" t="str">
        <f>IF(ISBLANK(Math!JB9)," ",IF(Math!JB9&gt;=75,Math!JB9," "))</f>
        <v/>
      </c>
      <c r="BL16" s="175" t="str">
        <f>IF(ISBLANK(Math!JF9)," ",IF(Math!JF9&gt;=75,Math!JF9," "))</f>
        <v/>
      </c>
      <c r="BM16" s="175" t="str">
        <f>IF(ISBLANK(Math!JJ9)," ",IF(Math!JJ9&gt;=75,Math!JJ9," "))</f>
        <v/>
      </c>
      <c r="BN16" s="175" t="str">
        <f>IF(ISBLANK(Math!JN9)," ",IF(Math!JN9&gt;=75,Math!JN9," "))</f>
        <v/>
      </c>
      <c r="BO16" s="175" t="str">
        <f>IF(ISBLANK(Math!JU9)," ",IF(Math!JU9&gt;=75,Math!JU9," "))</f>
        <v/>
      </c>
      <c r="BP16" s="175" t="str">
        <f>IF(ISBLANK(Math!JY9)," ",IF(Math!JY9&gt;=75,Math!JY9," "))</f>
        <v/>
      </c>
      <c r="BQ16" s="175" t="str">
        <f>IF(ISBLANK(Math!KC9)," ",IF(Math!KC9&gt;=75,Math!KC9," "))</f>
        <v/>
      </c>
      <c r="BR16" s="176" t="str">
        <f>IF(ISBLANK(Math!KG9)," ",IF(Math!KG9&gt;=75,Math!KG9," "))</f>
        <v/>
      </c>
      <c r="BS16" s="268" t="str">
        <f>AU16</f>
        <v xml:space="preserve">  </v>
      </c>
      <c r="BT16" s="269"/>
      <c r="BU16" s="175" t="str">
        <f>IF(ISBLANK(Math!KK9)," ",IF(Math!KK9&gt;=75,Math!KK9," "))</f>
        <v/>
      </c>
      <c r="BV16" s="175" t="str">
        <f>IF(ISBLANK(Math!KR9)," ",IF(Math!KR9&gt;=75,Math!KR9," "))</f>
        <v/>
      </c>
      <c r="BW16" s="175" t="str">
        <f>IF(ISBLANK(Math!KV9)," ",IF(Math!KV9&gt;=75,Math!KV9," "))</f>
        <v/>
      </c>
    </row>
    <row r="17" spans="1:75" s="1" customFormat="1" ht="20.100000000000001" customHeight="1">
      <c r="A17" s="270"/>
      <c r="B17" s="271"/>
      <c r="C17" s="177" t="str">
        <f>IF(ISBLANK(Math!E9)," ",IF(Math!E9&gt;=50,IF(Math!E9&lt;75,Math!E9," ")," "))</f>
        <v xml:space="preserve"> </v>
      </c>
      <c r="D17" s="177" t="str">
        <f>IF(ISBLANK(Math!I9)," ",IF(Math!I9&gt;=50,IF(Math!I9&lt;75,Math!I9," ")," "))</f>
        <v xml:space="preserve"> </v>
      </c>
      <c r="E17" s="177" t="str">
        <f>IF(ISBLANK(Math!M9)," ",IF(Math!M9&gt;=50,IF(Math!M9&lt;75,Math!M9," ")," "))</f>
        <v xml:space="preserve"> </v>
      </c>
      <c r="F17" s="177" t="str">
        <f>IF(ISBLANK(Math!Q9)," ",IF(Math!Q9&gt;=50,IF(Math!Q9&lt;75,Math!Q9," ")," "))</f>
        <v xml:space="preserve"> </v>
      </c>
      <c r="G17" s="177" t="str">
        <f>IF(ISBLANK(Math!U9)," ",IF(Math!U9&gt;=50,IF(Math!U9&lt;75,Math!U9," ")," "))</f>
        <v xml:space="preserve"> </v>
      </c>
      <c r="H17" s="177" t="str">
        <f>IF(ISBLANK(Math!AB9)," ",IF(Math!AB9&gt;=50,IF(Math!AB9&lt;75,Math!AB9," ")," "))</f>
        <v xml:space="preserve"> </v>
      </c>
      <c r="I17" s="177" t="str">
        <f>IF(ISBLANK(Math!AF9)," ",IF(Math!AF9&gt;=50,IF(Math!AF9&lt;75,Math!AF9," ")," "))</f>
        <v xml:space="preserve"> </v>
      </c>
      <c r="J17" s="177" t="str">
        <f>IF(ISBLANK(Math!AJ9)," ",IF(Math!AJ9&gt;=50,IF(Math!AJ9&lt;75,Math!AJ9," ")," "))</f>
        <v xml:space="preserve"> </v>
      </c>
      <c r="K17" s="177" t="str">
        <f>IF(ISBLANK(Math!AN9)," ",IF(Math!AN9&gt;=50,IF(Math!AN9&lt;75,Math!AN9," ")," "))</f>
        <v xml:space="preserve"> </v>
      </c>
      <c r="L17" s="177" t="str">
        <f>IF(ISBLANK(Math!AR9)," ",IF(Math!AR9&gt;=50,IF(Math!AR9&lt;75,Math!AR9," ")," "))</f>
        <v xml:space="preserve"> </v>
      </c>
      <c r="M17" s="177" t="str">
        <f>IF(ISBLANK(Math!AY9)," ",IF(Math!AY9&gt;=50,IF(Math!AY9&lt;75,Math!AY9," ")," "))</f>
        <v xml:space="preserve"> </v>
      </c>
      <c r="N17" s="177" t="str">
        <f>IF(ISBLANK(Math!BC9)," ",IF(Math!BC9&gt;=50,IF(Math!BC9&lt;75,Math!BC9," ")," "))</f>
        <v xml:space="preserve"> </v>
      </c>
      <c r="O17" s="177" t="str">
        <f>IF(ISBLANK(Math!BG9)," ",IF(Math!BG9&gt;=50,IF(Math!BG9&lt;75,Math!BG9," ")," "))</f>
        <v xml:space="preserve"> </v>
      </c>
      <c r="P17" s="177" t="str">
        <f>IF(ISBLANK(Math!BK9)," ",IF(Math!BK9&gt;=50,IF(Math!BK9&lt;75,Math!BK9," ")," "))</f>
        <v xml:space="preserve"> </v>
      </c>
      <c r="Q17" s="177" t="str">
        <f>IF(ISBLANK(Math!BO9)," ",IF(Math!BO9&gt;=50,IF(Math!BO9&lt;75,Math!BO9," ")," "))</f>
        <v xml:space="preserve"> </v>
      </c>
      <c r="R17" s="177" t="str">
        <f>IF(ISBLANK(Math!BV9)," ",IF(Math!BV9&gt;=50,IF(Math!BV9&lt;75,Math!BV9," ")," "))</f>
        <v xml:space="preserve"> </v>
      </c>
      <c r="S17" s="177" t="str">
        <f>IF(ISBLANK(Math!BZ9)," ",IF(Math!BZ9&gt;=50,IF(Math!BZ9&lt;75,Math!BZ9," ")," "))</f>
        <v xml:space="preserve"> </v>
      </c>
      <c r="T17" s="177" t="str">
        <f>IF(ISBLANK(Math!CD9)," ",IF(Math!CD9&gt;=50,IF(Math!CD9&lt;75,Math!CD9," ")," "))</f>
        <v xml:space="preserve"> </v>
      </c>
      <c r="U17" s="177" t="str">
        <f>IF(ISBLANK(Math!CH9)," ",IF(Math!CH9&gt;=50,IF(Math!CH9&lt;75,Math!CH9," ")," "))</f>
        <v xml:space="preserve"> </v>
      </c>
      <c r="V17" s="177" t="str">
        <f>IF(ISBLANK(Math!CL9)," ",IF(Math!CL9&gt;=50,IF(Math!CL9&lt;75,Math!CL9," ")," "))</f>
        <v xml:space="preserve"> </v>
      </c>
      <c r="W17" s="178" t="str">
        <f>IF(ISBLANK(Math!CS9)," ",IF(Math!CS9&gt;=50,IF(Math!CS9&lt;75,Math!CS9," ")," "))</f>
        <v xml:space="preserve"> </v>
      </c>
      <c r="X17" s="270"/>
      <c r="Y17" s="271"/>
      <c r="Z17" s="177" t="str">
        <f>IF(ISBLANK(Math!CW9)," ",IF(Math!CW9&gt;=50,IF(Math!CW9&lt;75,Math!CW9," ")," "))</f>
        <v xml:space="preserve"> </v>
      </c>
      <c r="AA17" s="177" t="str">
        <f>IF(ISBLANK(Math!DA9)," ",IF(Math!DA9&gt;=50,IF(Math!DA9&lt;75,Math!DA9," ")," "))</f>
        <v xml:space="preserve"> </v>
      </c>
      <c r="AB17" s="177" t="str">
        <f>IF(ISBLANK(Math!DE9)," ",IF(Math!DE9&gt;=50,IF(Math!DE9&lt;75,Math!DE9," ")," "))</f>
        <v xml:space="preserve"> </v>
      </c>
      <c r="AC17" s="177" t="str">
        <f>IF(ISBLANK(Math!DI9)," ",IF(Math!DI9&gt;=50,IF(Math!DI9&lt;75,Math!DI9," ")," "))</f>
        <v xml:space="preserve"> </v>
      </c>
      <c r="AD17" s="177" t="str">
        <f>IF(ISBLANK(Math!DP9)," ",IF(Math!DP9&gt;=50,IF(Math!DP9&lt;75,Math!DP9," ")," "))</f>
        <v xml:space="preserve"> </v>
      </c>
      <c r="AE17" s="177" t="str">
        <f>IF(ISBLANK(Math!DT9)," ",IF(Math!DT9&gt;=50,IF(Math!DT9&lt;75,Math!DT9," ")," "))</f>
        <v xml:space="preserve"> </v>
      </c>
      <c r="AF17" s="177" t="str">
        <f>IF(ISBLANK(Math!DX9)," ",IF(Math!DX9&gt;=50,IF(Math!DX9&lt;75,Math!DX9," ")," "))</f>
        <v xml:space="preserve"> </v>
      </c>
      <c r="AG17" s="177" t="str">
        <f>IF(ISBLANK(Math!EB9)," ",IF(Math!EB9&gt;=50,IF(Math!EB9&lt;75,Math!EB9," ")," "))</f>
        <v xml:space="preserve"> </v>
      </c>
      <c r="AH17" s="177" t="str">
        <f>IF(ISBLANK(Math!EF9)," ",IF(Math!EF9&gt;=50,IF(Math!EF9&lt;75,Math!EF9," ")," "))</f>
        <v xml:space="preserve"> </v>
      </c>
      <c r="AI17" s="177" t="str">
        <f>IF(ISBLANK(Math!EM9)," ",IF(Math!EM9&gt;=50,IF(Math!EM9&lt;75,Math!EM9," ")," "))</f>
        <v xml:space="preserve"> </v>
      </c>
      <c r="AJ17" s="177" t="str">
        <f>IF(ISBLANK(Math!EQ9)," ",IF(Math!EQ9&gt;=50,IF(Math!EQ9&lt;75,Math!EQ9," ")," "))</f>
        <v xml:space="preserve"> </v>
      </c>
      <c r="AK17" s="177" t="str">
        <f>IF(ISBLANK(Math!EU9)," ",IF(Math!EU9&gt;=50,IF(Math!EU9&lt;75,Math!EU9," ")," "))</f>
        <v xml:space="preserve"> </v>
      </c>
      <c r="AL17" s="177" t="str">
        <f>IF(ISBLANK(Math!EY9)," ",IF(Math!EY9&gt;=50,IF(Math!EY9&lt;75,Math!EY9," ")," "))</f>
        <v xml:space="preserve"> </v>
      </c>
      <c r="AM17" s="177" t="str">
        <f>IF(ISBLANK(Math!FC9)," ",IF(Math!FC9&gt;=50,IF(Math!FC9&lt;75,Math!FC9," ")," "))</f>
        <v xml:space="preserve"> </v>
      </c>
      <c r="AN17" s="177" t="str">
        <f>IF(ISBLANK(Math!FJ9)," ",IF(Math!FJ9&gt;=50,IF(Math!FJ9&lt;75,Math!FJ9," ")," "))</f>
        <v xml:space="preserve"> </v>
      </c>
      <c r="AO17" s="177" t="str">
        <f>IF(ISBLANK(Math!FN9)," ",IF(Math!FN9&gt;=50,IF(Math!FN9&lt;75,Math!FN9," ")," "))</f>
        <v xml:space="preserve"> </v>
      </c>
      <c r="AP17" s="177" t="str">
        <f>IF(ISBLANK(Math!FR9)," ",IF(Math!FR9&gt;=50,IF(Math!FR9&lt;75,Math!FR9," ")," "))</f>
        <v xml:space="preserve"> </v>
      </c>
      <c r="AQ17" s="177" t="str">
        <f>IF(ISBLANK(Math!FV9)," ",IF(Math!FV9&gt;=50,IF(Math!FV9&lt;75,Math!FV9," ")," "))</f>
        <v xml:space="preserve"> </v>
      </c>
      <c r="AR17" s="177" t="str">
        <f>IF(ISBLANK(Math!FZ9)," ",IF(Math!FZ9&gt;=50,IF(Math!FZ9&lt;75,Math!FZ9," ")," "))</f>
        <v xml:space="preserve"> </v>
      </c>
      <c r="AS17" s="182" t="str">
        <f>IF(ISBLANK(Math!GG9)," ",IF(Math!GG9&gt;=50,IF(Math!GG9&lt;75,Math!GG9," ")," "))</f>
        <v xml:space="preserve"> </v>
      </c>
      <c r="AT17" s="178" t="str">
        <f>IF(ISBLANK(Math!GK9)," ",IF(Math!GK9&gt;=50,IF(Math!GK9&lt;75,Math!GK9," ")," "))</f>
        <v xml:space="preserve"> </v>
      </c>
      <c r="AU17" s="270"/>
      <c r="AV17" s="271"/>
      <c r="AW17" s="177" t="str">
        <f>IF(ISBLANK(Math!GO9)," ",IF(Math!GO9&gt;=50,IF(Math!GO9&lt;75,Math!GO9," ")," "))</f>
        <v xml:space="preserve"> </v>
      </c>
      <c r="AX17" s="177" t="str">
        <f>IF(ISBLANK(Math!GS9)," ",IF(Math!GS9&gt;=50,IF(Math!GS9&lt;75,Math!GS9," ")," "))</f>
        <v xml:space="preserve"> </v>
      </c>
      <c r="AY17" s="177" t="str">
        <f>IF(ISBLANK(Math!GW9)," ",IF(Math!GW9&gt;=50,IF(Math!GW9&lt;75,Math!GW9," ")," "))</f>
        <v xml:space="preserve"> </v>
      </c>
      <c r="AZ17" s="177" t="str">
        <f>IF(ISBLANK(Math!HD9)," ",IF(Math!HD9&gt;=50,IF(Math!HD9&lt;75,Math!HD9," ")," "))</f>
        <v xml:space="preserve"> </v>
      </c>
      <c r="BA17" s="177" t="str">
        <f>IF(ISBLANK(Math!HH9)," ",IF(Math!HH9&gt;=50,IF(Math!HH9&lt;75,Math!HH9," ")," "))</f>
        <v xml:space="preserve"> </v>
      </c>
      <c r="BB17" s="177" t="str">
        <f>IF(ISBLANK(Math!HL9)," ",IF(Math!HL9&gt;=50,IF(Math!HL9&lt;75,Math!HL9," ")," "))</f>
        <v xml:space="preserve"> </v>
      </c>
      <c r="BC17" s="177" t="str">
        <f>IF(ISBLANK(Math!HP9)," ",IF(Math!HP9&gt;=50,IF(Math!HP9&lt;75,Math!HP9," ")," "))</f>
        <v xml:space="preserve"> </v>
      </c>
      <c r="BD17" s="177" t="str">
        <f>IF(ISBLANK(Math!HT9)," ",IF(Math!HT9&gt;=50,IF(Math!HT9&lt;75,Math!HT9," ")," "))</f>
        <v xml:space="preserve"> </v>
      </c>
      <c r="BE17" s="177" t="str">
        <f>IF(ISBLANK(Math!IA9)," ",IF(Math!IA9&gt;=50,IF(Math!IA9&lt;75,Math!IA9," ")," "))</f>
        <v xml:space="preserve"> </v>
      </c>
      <c r="BF17" s="177" t="str">
        <f>IF(ISBLANK(Math!IE9)," ",IF(Math!IE9&gt;=50,IF(Math!IE9&lt;75,Math!IE9," ")," "))</f>
        <v xml:space="preserve"> </v>
      </c>
      <c r="BG17" s="177" t="str">
        <f>IF(ISBLANK(Math!II9)," ",IF(Math!II9&gt;=50,IF(Math!II9&lt;75,Math!II9," ")," "))</f>
        <v xml:space="preserve"> </v>
      </c>
      <c r="BH17" s="177" t="str">
        <f>IF(ISBLANK(Math!IM9)," ",IF(Math!IM9&gt;=50,IF(Math!IM9&lt;75,Math!IM9," ")," "))</f>
        <v xml:space="preserve"> </v>
      </c>
      <c r="BI17" s="177" t="str">
        <f>IF(ISBLANK(Math!IQ9)," ",IF(Math!IQ9&gt;=50,IF(Math!IQ9&lt;75,Math!IQ9," ")," "))</f>
        <v xml:space="preserve"> </v>
      </c>
      <c r="BJ17" s="177" t="str">
        <f>IF(ISBLANK(Math!IX9)," ",IF(Math!IX9&gt;=50,IF(Math!IX9&lt;75,Math!IX9," ")," "))</f>
        <v xml:space="preserve"> </v>
      </c>
      <c r="BK17" s="177" t="str">
        <f>IF(ISBLANK(Math!JB9)," ",IF(Math!JB9&gt;=50,IF(Math!JB9&lt;75,Math!JB9," ")," "))</f>
        <v xml:space="preserve"> </v>
      </c>
      <c r="BL17" s="177" t="str">
        <f>IF(ISBLANK(Math!JF9)," ",IF(Math!JF9&gt;=50,IF(Math!JF9&lt;75,Math!JF9," ")," "))</f>
        <v xml:space="preserve"> </v>
      </c>
      <c r="BM17" s="177" t="str">
        <f>IF(ISBLANK(Math!JJ9)," ",IF(Math!JJ9&gt;=50,IF(Math!JJ9&lt;75,Math!JJ9," ")," "))</f>
        <v xml:space="preserve"> </v>
      </c>
      <c r="BN17" s="177" t="str">
        <f>IF(ISBLANK(Math!JN9)," ",IF(Math!JN9&gt;=50,IF(Math!JN9&lt;75,Math!JN9," ")," "))</f>
        <v xml:space="preserve"> </v>
      </c>
      <c r="BO17" s="177" t="str">
        <f>IF(ISBLANK(Math!JU9)," ",IF(Math!JU9&gt;=50,IF(Math!JU9&lt;75,Math!JU9," ")," "))</f>
        <v xml:space="preserve"> </v>
      </c>
      <c r="BP17" s="177" t="str">
        <f>IF(ISBLANK(Math!JY9)," ",IF(Math!JY9&gt;=50,IF(Math!JY9&lt;75,Math!JY9," ")," "))</f>
        <v xml:space="preserve"> </v>
      </c>
      <c r="BQ17" s="177" t="str">
        <f>IF(ISBLANK(Math!KC9)," ",IF(Math!KC9&gt;=50,IF(Math!KC9&lt;75,Math!KC9," ")," "))</f>
        <v xml:space="preserve"> </v>
      </c>
      <c r="BR17" s="178" t="str">
        <f>IF(ISBLANK(Math!KG9)," ",IF(Math!KG9&gt;=50,IF(Math!KG9&lt;75,Math!KG9," ")," "))</f>
        <v xml:space="preserve"> </v>
      </c>
      <c r="BS17" s="270"/>
      <c r="BT17" s="271"/>
      <c r="BU17" s="177" t="str">
        <f>IF(ISBLANK(Math!KK9)," ",IF(Math!KK9&gt;=50,IF(Math!KK9&lt;75,Math!KK9," ")," "))</f>
        <v xml:space="preserve"> </v>
      </c>
      <c r="BV17" s="177" t="str">
        <f>IF(ISBLANK(Math!KR9)," ",IF(Math!KR9&gt;=50,IF(Math!KR9&lt;75,Math!KR9," ")," "))</f>
        <v xml:space="preserve"> </v>
      </c>
      <c r="BW17" s="177" t="str">
        <f>IF(ISBLANK(Math!KV9)," ",IF(Math!KV9&gt;=50,IF(Math!KV9&lt;75,Math!KV9," ")," "))</f>
        <v xml:space="preserve"> </v>
      </c>
    </row>
    <row r="18" spans="1:75" s="1" customFormat="1" ht="20.100000000000001" customHeight="1" thickBot="1">
      <c r="A18" s="272"/>
      <c r="B18" s="273"/>
      <c r="C18" s="179" t="str">
        <f>IF(ISBLANK(Math!E9)," ",IF(Math!E9&lt;50,Math!E9," "))</f>
        <v xml:space="preserve"> </v>
      </c>
      <c r="D18" s="179" t="str">
        <f>IF(ISBLANK(Math!I9)," ",IF(Math!I9&lt;50,Math!I9," "))</f>
        <v xml:space="preserve"> </v>
      </c>
      <c r="E18" s="179" t="str">
        <f>IF(ISBLANK(Math!M9)," ",IF(Math!M9&lt;50,Math!M9," "))</f>
        <v xml:space="preserve"> </v>
      </c>
      <c r="F18" s="179" t="str">
        <f>IF(ISBLANK(Math!Q9)," ",IF(Math!Q9&lt;50,Math!Q9," "))</f>
        <v xml:space="preserve"> </v>
      </c>
      <c r="G18" s="179" t="str">
        <f>IF(ISBLANK(Math!U9)," ",IF(Math!U9&lt;50,Math!U9," "))</f>
        <v xml:space="preserve"> </v>
      </c>
      <c r="H18" s="179" t="str">
        <f>IF(ISBLANK(Math!AB9)," ",IF(Math!AB9&lt;50,Math!AB9," "))</f>
        <v xml:space="preserve"> </v>
      </c>
      <c r="I18" s="179" t="str">
        <f>IF(ISBLANK(Math!AF9)," ",IF(Math!AF9&lt;50,Math!AF9," "))</f>
        <v xml:space="preserve"> </v>
      </c>
      <c r="J18" s="179" t="str">
        <f>IF(ISBLANK(Math!AJ9)," ",IF(Math!AJ9&lt;50,Math!AJ9," "))</f>
        <v xml:space="preserve"> </v>
      </c>
      <c r="K18" s="179" t="str">
        <f>IF(ISBLANK(Math!AN9)," ",IF(Math!AN9&lt;50,Math!AN9," "))</f>
        <v xml:space="preserve"> </v>
      </c>
      <c r="L18" s="179" t="str">
        <f>IF(ISBLANK(Math!AR9)," ",IF(Math!AR9&lt;50,Math!AR9," "))</f>
        <v xml:space="preserve"> </v>
      </c>
      <c r="M18" s="179" t="str">
        <f>IF(ISBLANK(Math!AY9)," ",IF(Math!AY9&lt;50,Math!AY9," "))</f>
        <v xml:space="preserve"> </v>
      </c>
      <c r="N18" s="179" t="str">
        <f>IF(ISBLANK(Math!BC9)," ",IF(Math!BC9&lt;50,Math!BC9," "))</f>
        <v xml:space="preserve"> </v>
      </c>
      <c r="O18" s="179" t="str">
        <f>IF(ISBLANK(Math!BG9)," ",IF(Math!BG9&lt;50,Math!BG9," "))</f>
        <v xml:space="preserve"> </v>
      </c>
      <c r="P18" s="179" t="str">
        <f>IF(ISBLANK(Math!BK9)," ",IF(Math!BK9&lt;50,Math!BK9," "))</f>
        <v xml:space="preserve"> </v>
      </c>
      <c r="Q18" s="179" t="str">
        <f>IF(ISBLANK(Math!BO9)," ",IF(Math!BO9&lt;50,Math!BO9," "))</f>
        <v xml:space="preserve"> </v>
      </c>
      <c r="R18" s="179" t="str">
        <f>IF(ISBLANK(Math!BV9)," ",IF(Math!BV9&lt;50,Math!BV9," "))</f>
        <v xml:space="preserve"> </v>
      </c>
      <c r="S18" s="179" t="str">
        <f>IF(ISBLANK(Math!BZ9)," ",IF(Math!BZ9&lt;50,Math!BZ9," "))</f>
        <v xml:space="preserve"> </v>
      </c>
      <c r="T18" s="179" t="str">
        <f>IF(ISBLANK(Math!CD9)," ",IF(Math!CD9&lt;50,Math!CD9," "))</f>
        <v xml:space="preserve"> </v>
      </c>
      <c r="U18" s="179" t="str">
        <f>IF(ISBLANK(Math!CH9)," ",IF(Math!CH9&lt;50,Math!CH9," "))</f>
        <v xml:space="preserve"> </v>
      </c>
      <c r="V18" s="179" t="str">
        <f>IF(ISBLANK(Math!CL9)," ",IF(Math!CL9&lt;50,Math!CL9," "))</f>
        <v xml:space="preserve"> </v>
      </c>
      <c r="W18" s="180" t="str">
        <f>IF(ISBLANK(Math!CS9)," ",IF(Math!CS9&lt;50,Math!CS9," "))</f>
        <v xml:space="preserve"> </v>
      </c>
      <c r="X18" s="272"/>
      <c r="Y18" s="273"/>
      <c r="Z18" s="179" t="str">
        <f>IF(ISBLANK(Math!CW9)," ",IF(Math!CW9&lt;50,Math!CW9," "))</f>
        <v xml:space="preserve"> </v>
      </c>
      <c r="AA18" s="179" t="str">
        <f>IF(ISBLANK(Math!DA9)," ",IF(Math!DA9&lt;50,Math!DA9," "))</f>
        <v xml:space="preserve"> </v>
      </c>
      <c r="AB18" s="179" t="str">
        <f>IF(ISBLANK(Math!DE9)," ",IF(Math!DE9&lt;50,Math!DE9," "))</f>
        <v xml:space="preserve"> </v>
      </c>
      <c r="AC18" s="179" t="str">
        <f>IF(ISBLANK(Math!DI9)," ",IF(Math!DI9&lt;50,Math!DI9," "))</f>
        <v xml:space="preserve"> </v>
      </c>
      <c r="AD18" s="179" t="str">
        <f>IF(ISBLANK(Math!DP9)," ",IF(Math!DP9&lt;50,Math!DP9," "))</f>
        <v xml:space="preserve"> </v>
      </c>
      <c r="AE18" s="179" t="str">
        <f>IF(ISBLANK(Math!DT9)," ",IF(Math!DT9&lt;50,Math!DT9," "))</f>
        <v xml:space="preserve"> </v>
      </c>
      <c r="AF18" s="179" t="str">
        <f>IF(ISBLANK(Math!DX9)," ",IF(Math!DX9&lt;50,Math!DX9," "))</f>
        <v xml:space="preserve"> </v>
      </c>
      <c r="AG18" s="179" t="str">
        <f>IF(ISBLANK(Math!EB9)," ",IF(Math!EB9&lt;50,Math!EB9," "))</f>
        <v xml:space="preserve"> </v>
      </c>
      <c r="AH18" s="179" t="str">
        <f>IF(ISBLANK(Math!EF9)," ",IF(Math!EF9&lt;50,Math!EF9," "))</f>
        <v xml:space="preserve"> </v>
      </c>
      <c r="AI18" s="179" t="str">
        <f>IF(ISBLANK(Math!EM9)," ",IF(Math!EM9&lt;50,Math!EM9," "))</f>
        <v xml:space="preserve"> </v>
      </c>
      <c r="AJ18" s="179" t="str">
        <f>IF(ISBLANK(Math!EQ9)," ",IF(Math!EQ9&lt;50,Math!EQ9," "))</f>
        <v xml:space="preserve"> </v>
      </c>
      <c r="AK18" s="179" t="str">
        <f>IF(ISBLANK(Math!EU9)," ",IF(Math!EU9&lt;50,Math!EU9," "))</f>
        <v xml:space="preserve"> </v>
      </c>
      <c r="AL18" s="179" t="str">
        <f>IF(ISBLANK(Math!EY9)," ",IF(Math!EY9&lt;50,Math!EY9," "))</f>
        <v xml:space="preserve"> </v>
      </c>
      <c r="AM18" s="179" t="str">
        <f>IF(ISBLANK(Math!FC9)," ",IF(Math!FC9&lt;50,Math!FC9," "))</f>
        <v xml:space="preserve"> </v>
      </c>
      <c r="AN18" s="179" t="str">
        <f>IF(ISBLANK(Math!FJ9)," ",IF(Math!FJ9&lt;50,Math!FJ9," "))</f>
        <v xml:space="preserve"> </v>
      </c>
      <c r="AO18" s="179" t="str">
        <f>IF(ISBLANK(Math!FN9)," ",IF(Math!FN9&lt;50,Math!FN9," "))</f>
        <v xml:space="preserve"> </v>
      </c>
      <c r="AP18" s="179" t="str">
        <f>IF(ISBLANK(Math!FR9)," ",IF(Math!FR9&lt;50,Math!FR9," "))</f>
        <v xml:space="preserve"> </v>
      </c>
      <c r="AQ18" s="179" t="str">
        <f>IF(ISBLANK(Math!FV9)," ",IF(Math!FV9&lt;50,Math!FV9," "))</f>
        <v xml:space="preserve"> </v>
      </c>
      <c r="AR18" s="179" t="str">
        <f>IF(ISBLANK(Math!FZ9)," ",IF(Math!FZ9&lt;50,Math!FZ9," "))</f>
        <v xml:space="preserve"> </v>
      </c>
      <c r="AS18" s="183" t="str">
        <f>IF(ISBLANK(Math!GG9)," ",IF(Math!GG9&lt;50,Math!GG9," "))</f>
        <v xml:space="preserve"> </v>
      </c>
      <c r="AT18" s="180" t="str">
        <f>IF(ISBLANK(Math!GK9)," ",IF(Math!GK9&lt;50,Math!GK9," "))</f>
        <v xml:space="preserve"> </v>
      </c>
      <c r="AU18" s="272"/>
      <c r="AV18" s="273"/>
      <c r="AW18" s="179" t="str">
        <f>IF(ISBLANK(Math!GO9)," ",IF(Math!GO9&lt;50,Math!GO9," "))</f>
        <v xml:space="preserve"> </v>
      </c>
      <c r="AX18" s="179" t="str">
        <f>IF(ISBLANK(Math!GS9)," ",IF(Math!GS9&lt;50,Math!GS9," "))</f>
        <v xml:space="preserve"> </v>
      </c>
      <c r="AY18" s="179" t="str">
        <f>IF(ISBLANK(Math!GW9)," ",IF(Math!GW9&lt;50,Math!GW9," "))</f>
        <v xml:space="preserve"> </v>
      </c>
      <c r="AZ18" s="179" t="str">
        <f>IF(ISBLANK(Math!HD9)," ",IF(Math!HD9&lt;50,Math!HD9," "))</f>
        <v xml:space="preserve"> </v>
      </c>
      <c r="BA18" s="179" t="str">
        <f>IF(ISBLANK(Math!HH9)," ",IF(Math!HH9&lt;50,Math!HH9," "))</f>
        <v xml:space="preserve"> </v>
      </c>
      <c r="BB18" s="179" t="str">
        <f>IF(ISBLANK(Math!HL9)," ",IF(Math!HL9&lt;50,Math!HL9," "))</f>
        <v xml:space="preserve"> </v>
      </c>
      <c r="BC18" s="179" t="str">
        <f>IF(ISBLANK(Math!HP9)," ",IF(Math!HP9&lt;50,Math!HP9," "))</f>
        <v xml:space="preserve"> </v>
      </c>
      <c r="BD18" s="179" t="str">
        <f>IF(ISBLANK(Math!HT9)," ",IF(Math!HT9&lt;50,Math!HT9," "))</f>
        <v xml:space="preserve"> </v>
      </c>
      <c r="BE18" s="179" t="str">
        <f>IF(ISBLANK(Math!IA9)," ",IF(Math!IA9&lt;50,Math!IA9," "))</f>
        <v xml:space="preserve"> </v>
      </c>
      <c r="BF18" s="179" t="str">
        <f>IF(ISBLANK(Math!IE9)," ",IF(Math!IE9&lt;50,Math!IE9," "))</f>
        <v xml:space="preserve"> </v>
      </c>
      <c r="BG18" s="179" t="str">
        <f>IF(ISBLANK(Math!II9)," ",IF(Math!II9&lt;50,Math!II9," "))</f>
        <v xml:space="preserve"> </v>
      </c>
      <c r="BH18" s="179" t="str">
        <f>IF(ISBLANK(Math!IM9)," ",IF(Math!IM9&lt;50,Math!IM9," "))</f>
        <v xml:space="preserve"> </v>
      </c>
      <c r="BI18" s="179" t="str">
        <f>IF(ISBLANK(Math!IQ9)," ",IF(Math!IQ9&lt;50,Math!IQ9," "))</f>
        <v xml:space="preserve"> </v>
      </c>
      <c r="BJ18" s="179" t="str">
        <f>IF(ISBLANK(Math!IX9)," ",IF(Math!IX9&lt;50,Math!IX9," "))</f>
        <v xml:space="preserve"> </v>
      </c>
      <c r="BK18" s="179" t="str">
        <f>IF(ISBLANK(Math!JB9)," ",IF(Math!JB9&lt;50,Math!JB9," "))</f>
        <v xml:space="preserve"> </v>
      </c>
      <c r="BL18" s="179" t="str">
        <f>IF(ISBLANK(Math!JF9)," ",IF(Math!JF9&lt;50,Math!JF9," "))</f>
        <v xml:space="preserve"> </v>
      </c>
      <c r="BM18" s="179" t="str">
        <f>IF(ISBLANK(Math!JJ9)," ",IF(Math!JJ9&lt;50,Math!JJ9," "))</f>
        <v xml:space="preserve"> </v>
      </c>
      <c r="BN18" s="179" t="str">
        <f>IF(ISBLANK(Math!JN9)," ",IF(Math!JN9&lt;50,Math!JN9," "))</f>
        <v xml:space="preserve"> </v>
      </c>
      <c r="BO18" s="179" t="str">
        <f>IF(ISBLANK(Math!JU9)," ",IF(Math!JU9&lt;50,Math!JU9," "))</f>
        <v xml:space="preserve"> </v>
      </c>
      <c r="BP18" s="179" t="str">
        <f>IF(ISBLANK(Math!JY9)," ",IF(Math!JY9&lt;50,Math!JY9," "))</f>
        <v xml:space="preserve"> </v>
      </c>
      <c r="BQ18" s="179" t="str">
        <f>IF(ISBLANK(Math!KC9)," ",IF(Math!KC9&lt;50,Math!KC9," "))</f>
        <v xml:space="preserve"> </v>
      </c>
      <c r="BR18" s="180" t="str">
        <f>IF(ISBLANK(Math!KG9)," ",IF(Math!KG9&lt;50,Math!KG9," "))</f>
        <v xml:space="preserve"> </v>
      </c>
      <c r="BS18" s="272"/>
      <c r="BT18" s="273"/>
      <c r="BU18" s="179" t="str">
        <f>IF(ISBLANK(Math!KK9)," ",IF(Math!KK9&lt;50,Math!KK9," "))</f>
        <v xml:space="preserve"> </v>
      </c>
      <c r="BV18" s="179" t="str">
        <f>IF(ISBLANK(Math!KR9)," ",IF(Math!KR9&lt;50,Math!KR9," "))</f>
        <v xml:space="preserve"> </v>
      </c>
      <c r="BW18" s="179" t="str">
        <f>IF(ISBLANK(Math!KV9)," ",IF(Math!KV9&lt;50,Math!KV9," "))</f>
        <v xml:space="preserve"> </v>
      </c>
    </row>
    <row r="19" spans="1:75" s="1" customFormat="1" ht="20.100000000000001" customHeight="1">
      <c r="A19" s="268" t="str">
        <f>LEFT(Math!A8,1)&amp;LEFT(Math!B8,1)</f>
        <v xml:space="preserve">  </v>
      </c>
      <c r="B19" s="269"/>
      <c r="C19" s="175" t="str">
        <f>IF(ISBLANK(Math!E8)," ",IF(Math!E8&gt;=75,Math!E8," "))</f>
        <v/>
      </c>
      <c r="D19" s="175" t="str">
        <f>IF(ISBLANK(Math!I8)," ",IF(Math!I8&gt;=75,Math!I8," "))</f>
        <v/>
      </c>
      <c r="E19" s="175" t="str">
        <f>IF(ISBLANK(Math!M8)," ",IF(Math!M8&gt;=75,Math!M8," "))</f>
        <v/>
      </c>
      <c r="F19" s="175" t="str">
        <f>IF(ISBLANK(Math!Q8)," ",IF(Math!Q8&gt;=75,Math!Q8," "))</f>
        <v/>
      </c>
      <c r="G19" s="175" t="str">
        <f>IF(ISBLANK(Math!U8)," ",IF(Math!U8&gt;=75,Math!U8," "))</f>
        <v/>
      </c>
      <c r="H19" s="175" t="str">
        <f>IF(ISBLANK(Math!AB8)," ",IF(Math!AB8&gt;=75,Math!AB8," "))</f>
        <v/>
      </c>
      <c r="I19" s="175" t="str">
        <f>IF(ISBLANK(Math!AF8)," ",IF(Math!AF8&gt;=75,Math!AF8," "))</f>
        <v/>
      </c>
      <c r="J19" s="175" t="str">
        <f>IF(ISBLANK(Math!AJ8)," ",IF(Math!AJ8&gt;=75,Math!AJ8," "))</f>
        <v/>
      </c>
      <c r="K19" s="175" t="str">
        <f>IF(ISBLANK(Math!AN8)," ",IF(Math!AN8&gt;=75,Math!AN8," "))</f>
        <v/>
      </c>
      <c r="L19" s="175" t="str">
        <f>IF(ISBLANK(Math!AR8)," ",IF(Math!AR8&gt;=75,Math!AR8," "))</f>
        <v/>
      </c>
      <c r="M19" s="175" t="str">
        <f>IF(ISBLANK(Math!AY8)," ",IF(Math!AY8&gt;=75,Math!AY8," "))</f>
        <v/>
      </c>
      <c r="N19" s="175" t="str">
        <f>IF(ISBLANK(Math!BC8)," ",IF(Math!BC8&gt;=75,Math!BC8," "))</f>
        <v/>
      </c>
      <c r="O19" s="175" t="str">
        <f>IF(ISBLANK(Math!BG8)," ",IF(Math!BG8&gt;=75,Math!BG8," "))</f>
        <v/>
      </c>
      <c r="P19" s="175" t="str">
        <f>IF(ISBLANK(Math!BK8)," ",IF(Math!BK8&gt;=75,Math!BK8," "))</f>
        <v/>
      </c>
      <c r="Q19" s="175" t="str">
        <f>IF(ISBLANK(Math!BO8)," ",IF(Math!BO8&gt;=75,Math!BO8," "))</f>
        <v/>
      </c>
      <c r="R19" s="175" t="str">
        <f>IF(ISBLANK(Math!BV8)," ",IF(Math!BV8&gt;=75,Math!BV8," "))</f>
        <v/>
      </c>
      <c r="S19" s="175" t="str">
        <f>IF(ISBLANK(Math!BZ8)," ",IF(Math!BZ8&gt;=75,Math!BZ8," "))</f>
        <v/>
      </c>
      <c r="T19" s="175" t="str">
        <f>IF(ISBLANK(Math!CD8)," ",IF(Math!CD8&gt;=75,Math!CD8," "))</f>
        <v/>
      </c>
      <c r="U19" s="175" t="str">
        <f>IF(ISBLANK(Math!CH8)," ",IF(Math!CH8&gt;=75,Math!CH8," "))</f>
        <v/>
      </c>
      <c r="V19" s="175" t="str">
        <f>IF(ISBLANK(Math!CL8)," ",IF(Math!CL8&gt;=75,Math!CL8," "))</f>
        <v/>
      </c>
      <c r="W19" s="176" t="str">
        <f>IF(ISBLANK(Math!CS8)," ",IF(Math!CS8&gt;=75,Math!CS8," "))</f>
        <v/>
      </c>
      <c r="X19" s="268" t="str">
        <f>A19</f>
        <v xml:space="preserve">  </v>
      </c>
      <c r="Y19" s="269"/>
      <c r="Z19" s="175" t="str">
        <f>IF(ISBLANK(Math!CW8)," ",IF(Math!CW8&gt;=75,Math!CW8," "))</f>
        <v/>
      </c>
      <c r="AA19" s="175" t="str">
        <f>IF(ISBLANK(Math!DA8)," ",IF(Math!DA8&gt;=75,Math!DA8," "))</f>
        <v/>
      </c>
      <c r="AB19" s="175" t="str">
        <f>IF(ISBLANK(Math!DE8)," ",IF(Math!DE8&gt;=75,Math!DE8," "))</f>
        <v/>
      </c>
      <c r="AC19" s="175" t="str">
        <f>IF(ISBLANK(Math!DI8)," ",IF(Math!DI8&gt;=75,Math!DI8," "))</f>
        <v/>
      </c>
      <c r="AD19" s="175" t="str">
        <f>IF(ISBLANK(Math!DP8)," ",IF(Math!DP8&gt;=75,Math!DP8," "))</f>
        <v/>
      </c>
      <c r="AE19" s="175" t="str">
        <f>IF(ISBLANK(Math!DT8)," ",IF(Math!DT8&gt;=75,Math!DT8," "))</f>
        <v/>
      </c>
      <c r="AF19" s="175" t="str">
        <f>IF(ISBLANK(Math!DX8)," ",IF(Math!DX8&gt;=75,Math!DX8," "))</f>
        <v/>
      </c>
      <c r="AG19" s="175" t="str">
        <f>IF(ISBLANK(Math!EB8)," ",IF(Math!EB8&gt;=75,Math!EB8," "))</f>
        <v/>
      </c>
      <c r="AH19" s="175" t="str">
        <f>IF(ISBLANK(Math!EF8)," ",IF(Math!EF8&gt;=75,Math!EF8," "))</f>
        <v/>
      </c>
      <c r="AI19" s="175" t="str">
        <f>IF(ISBLANK(Math!EM8)," ",IF(Math!EM8&gt;=75,Math!EM8," "))</f>
        <v/>
      </c>
      <c r="AJ19" s="175" t="str">
        <f>IF(ISBLANK(Math!EQ8)," ",IF(Math!EQ8&gt;=75,Math!EQ8," "))</f>
        <v/>
      </c>
      <c r="AK19" s="175" t="str">
        <f>IF(ISBLANK(Math!EU8)," ",IF(Math!EU8&gt;=75,Math!EU8," "))</f>
        <v/>
      </c>
      <c r="AL19" s="175" t="str">
        <f>IF(ISBLANK(Math!EY8)," ",IF(Math!EY8&gt;=75,Math!EY8," "))</f>
        <v/>
      </c>
      <c r="AM19" s="175" t="str">
        <f>IF(ISBLANK(Math!FC8)," ",IF(Math!FC8&gt;=75,Math!FC8," "))</f>
        <v/>
      </c>
      <c r="AN19" s="175" t="str">
        <f>IF(ISBLANK(Math!FJ8)," ",IF(Math!FJ8&gt;=75,Math!FJ8," "))</f>
        <v/>
      </c>
      <c r="AO19" s="175" t="str">
        <f>IF(ISBLANK(Math!FN8)," ",IF(Math!FN8&gt;=75,Math!FN8," "))</f>
        <v/>
      </c>
      <c r="AP19" s="175" t="str">
        <f>IF(ISBLANK(Math!FR8)," ",IF(Math!FR8&gt;=75,Math!FR8," "))</f>
        <v/>
      </c>
      <c r="AQ19" s="175" t="str">
        <f>IF(ISBLANK(Math!FV8)," ",IF(Math!FV8&gt;=75,Math!FV8," "))</f>
        <v/>
      </c>
      <c r="AR19" s="175" t="str">
        <f>IF(ISBLANK(Math!FZ8)," ",IF(Math!FZ8&gt;=75,Math!FZ8," "))</f>
        <v/>
      </c>
      <c r="AS19" s="175" t="str">
        <f>IF(ISBLANK(Math!GG8)," ",IF(Math!GG8&gt;=75,Math!GG8," "))</f>
        <v/>
      </c>
      <c r="AT19" s="176" t="str">
        <f>IF(ISBLANK(Math!GK8)," ",IF(Math!GK8&gt;=75,Math!GK8," "))</f>
        <v/>
      </c>
      <c r="AU19" s="268" t="str">
        <f>X19</f>
        <v xml:space="preserve">  </v>
      </c>
      <c r="AV19" s="269"/>
      <c r="AW19" s="175" t="str">
        <f>IF(ISBLANK(Math!GO8)," ",IF(Math!GO8&gt;=75,Math!GO8," "))</f>
        <v/>
      </c>
      <c r="AX19" s="175" t="str">
        <f>IF(ISBLANK(Math!GS8)," ",IF(Math!GS8&gt;=75,Math!GS8," "))</f>
        <v/>
      </c>
      <c r="AY19" s="175" t="str">
        <f>IF(ISBLANK(Math!GW8)," ",IF(Math!GW8&gt;=75,Math!GW8," "))</f>
        <v/>
      </c>
      <c r="AZ19" s="175" t="str">
        <f>IF(ISBLANK(Math!HD8)," ",IF(Math!HD8&gt;=75,Math!HD8," "))</f>
        <v/>
      </c>
      <c r="BA19" s="175" t="str">
        <f>IF(ISBLANK(Math!HH8)," ",IF(Math!HH8&gt;=75,Math!HH8," "))</f>
        <v/>
      </c>
      <c r="BB19" s="175" t="str">
        <f>IF(ISBLANK(Math!HL8)," ",IF(Math!HL8&gt;=75,Math!HL8," "))</f>
        <v/>
      </c>
      <c r="BC19" s="175" t="str">
        <f>IF(ISBLANK(Math!HP8)," ",IF(Math!HP8&gt;=75,Math!HP8," "))</f>
        <v/>
      </c>
      <c r="BD19" s="175" t="str">
        <f>IF(ISBLANK(Math!HT8)," ",IF(Math!HT8&gt;=75,Math!HT8," "))</f>
        <v/>
      </c>
      <c r="BE19" s="175" t="str">
        <f>IF(ISBLANK(Math!IA8)," ",IF(Math!IA8&gt;=75,Math!IA8," "))</f>
        <v/>
      </c>
      <c r="BF19" s="175" t="str">
        <f>IF(ISBLANK(Math!IE8)," ",IF(Math!IE8&gt;=75,Math!IE8," "))</f>
        <v/>
      </c>
      <c r="BG19" s="175" t="str">
        <f>IF(ISBLANK(Math!II8)," ",IF(Math!II8&gt;=75,Math!II8," "))</f>
        <v/>
      </c>
      <c r="BH19" s="175" t="str">
        <f>IF(ISBLANK(Math!IM8)," ",IF(Math!IM8&gt;=75,Math!IM8," "))</f>
        <v/>
      </c>
      <c r="BI19" s="175" t="str">
        <f>IF(ISBLANK(Math!IQ8)," ",IF(Math!IQ8&gt;=75,Math!IQ8," "))</f>
        <v/>
      </c>
      <c r="BJ19" s="175" t="str">
        <f>IF(ISBLANK(Math!IX8)," ",IF(Math!IX8&gt;=75,Math!IX8," "))</f>
        <v/>
      </c>
      <c r="BK19" s="175" t="str">
        <f>IF(ISBLANK(Math!JB8)," ",IF(Math!JB8&gt;=75,Math!JB8," "))</f>
        <v/>
      </c>
      <c r="BL19" s="175" t="str">
        <f>IF(ISBLANK(Math!JF8)," ",IF(Math!JF8&gt;=75,Math!JF8," "))</f>
        <v/>
      </c>
      <c r="BM19" s="175" t="str">
        <f>IF(ISBLANK(Math!JJ8)," ",IF(Math!JJ8&gt;=75,Math!JJ8," "))</f>
        <v/>
      </c>
      <c r="BN19" s="175" t="str">
        <f>IF(ISBLANK(Math!JN8)," ",IF(Math!JN8&gt;=75,Math!JN8," "))</f>
        <v/>
      </c>
      <c r="BO19" s="175" t="str">
        <f>IF(ISBLANK(Math!JU8)," ",IF(Math!JU8&gt;=75,Math!JU8," "))</f>
        <v/>
      </c>
      <c r="BP19" s="175" t="str">
        <f>IF(ISBLANK(Math!JY8)," ",IF(Math!JY8&gt;=75,Math!JY8," "))</f>
        <v/>
      </c>
      <c r="BQ19" s="175" t="str">
        <f>IF(ISBLANK(Math!KC8)," ",IF(Math!KC8&gt;=75,Math!KC8," "))</f>
        <v/>
      </c>
      <c r="BR19" s="176" t="str">
        <f>IF(ISBLANK(Math!KG8)," ",IF(Math!KG8&gt;=75,Math!KG8," "))</f>
        <v/>
      </c>
      <c r="BS19" s="268" t="str">
        <f>AU19</f>
        <v xml:space="preserve">  </v>
      </c>
      <c r="BT19" s="269"/>
      <c r="BU19" s="175" t="str">
        <f>IF(ISBLANK(Math!KK8)," ",IF(Math!KK8&gt;=75,Math!KK8," "))</f>
        <v/>
      </c>
      <c r="BV19" s="175" t="str">
        <f>IF(ISBLANK(Math!KR8)," ",IF(Math!KR8&gt;=75,Math!KR8," "))</f>
        <v/>
      </c>
      <c r="BW19" s="175" t="str">
        <f>IF(ISBLANK(Math!KV8)," ",IF(Math!KV8&gt;=75,Math!KV8," "))</f>
        <v/>
      </c>
    </row>
    <row r="20" spans="1:75" s="1" customFormat="1" ht="20.100000000000001" customHeight="1">
      <c r="A20" s="270"/>
      <c r="B20" s="271"/>
      <c r="C20" s="177" t="str">
        <f>IF(ISBLANK(Math!E8)," ",IF(Math!E8&gt;=50,IF(Math!E8&lt;75,Math!E8," ")," "))</f>
        <v xml:space="preserve"> </v>
      </c>
      <c r="D20" s="177" t="str">
        <f>IF(ISBLANK(Math!I8)," ",IF(Math!I8&gt;=50,IF(Math!I8&lt;75,Math!I8," ")," "))</f>
        <v xml:space="preserve"> </v>
      </c>
      <c r="E20" s="177" t="str">
        <f>IF(ISBLANK(Math!M8)," ",IF(Math!M8&gt;=50,IF(Math!M8&lt;75,Math!M8," ")," "))</f>
        <v xml:space="preserve"> </v>
      </c>
      <c r="F20" s="177" t="str">
        <f>IF(ISBLANK(Math!Q8)," ",IF(Math!Q8&gt;=50,IF(Math!Q8&lt;75,Math!Q8," ")," "))</f>
        <v xml:space="preserve"> </v>
      </c>
      <c r="G20" s="177" t="str">
        <f>IF(ISBLANK(Math!U8)," ",IF(Math!U8&gt;=50,IF(Math!U8&lt;75,Math!U8," ")," "))</f>
        <v xml:space="preserve"> </v>
      </c>
      <c r="H20" s="177" t="str">
        <f>IF(ISBLANK(Math!AB8)," ",IF(Math!AB8&gt;=50,IF(Math!AB8&lt;75,Math!AB8," ")," "))</f>
        <v xml:space="preserve"> </v>
      </c>
      <c r="I20" s="177" t="str">
        <f>IF(ISBLANK(Math!AF8)," ",IF(Math!AF8&gt;=50,IF(Math!AF8&lt;75,Math!AF8," ")," "))</f>
        <v xml:space="preserve"> </v>
      </c>
      <c r="J20" s="177" t="str">
        <f>IF(ISBLANK(Math!AJ8)," ",IF(Math!AJ8&gt;=50,IF(Math!AJ8&lt;75,Math!AJ8," ")," "))</f>
        <v xml:space="preserve"> </v>
      </c>
      <c r="K20" s="177" t="str">
        <f>IF(ISBLANK(Math!AN8)," ",IF(Math!AN8&gt;=50,IF(Math!AN8&lt;75,Math!AN8," ")," "))</f>
        <v xml:space="preserve"> </v>
      </c>
      <c r="L20" s="177" t="str">
        <f>IF(ISBLANK(Math!AR8)," ",IF(Math!AR8&gt;=50,IF(Math!AR8&lt;75,Math!AR8," ")," "))</f>
        <v xml:space="preserve"> </v>
      </c>
      <c r="M20" s="177" t="str">
        <f>IF(ISBLANK(Math!AY8)," ",IF(Math!AY8&gt;=50,IF(Math!AY8&lt;75,Math!AY8," ")," "))</f>
        <v xml:space="preserve"> </v>
      </c>
      <c r="N20" s="177" t="str">
        <f>IF(ISBLANK(Math!BC8)," ",IF(Math!BC8&gt;=50,IF(Math!BC8&lt;75,Math!BC8," ")," "))</f>
        <v xml:space="preserve"> </v>
      </c>
      <c r="O20" s="177" t="str">
        <f>IF(ISBLANK(Math!BG8)," ",IF(Math!BG8&gt;=50,IF(Math!BG8&lt;75,Math!BG8," ")," "))</f>
        <v xml:space="preserve"> </v>
      </c>
      <c r="P20" s="177" t="str">
        <f>IF(ISBLANK(Math!BK8)," ",IF(Math!BK8&gt;=50,IF(Math!BK8&lt;75,Math!BK8," ")," "))</f>
        <v xml:space="preserve"> </v>
      </c>
      <c r="Q20" s="177" t="str">
        <f>IF(ISBLANK(Math!BO8)," ",IF(Math!BO8&gt;=50,IF(Math!BO8&lt;75,Math!BO8," ")," "))</f>
        <v xml:space="preserve"> </v>
      </c>
      <c r="R20" s="177" t="str">
        <f>IF(ISBLANK(Math!BV8)," ",IF(Math!BV8&gt;=50,IF(Math!BV8&lt;75,Math!BV8," ")," "))</f>
        <v xml:space="preserve"> </v>
      </c>
      <c r="S20" s="177" t="str">
        <f>IF(ISBLANK(Math!BZ8)," ",IF(Math!BZ8&gt;=50,IF(Math!BZ8&lt;75,Math!BZ8," ")," "))</f>
        <v xml:space="preserve"> </v>
      </c>
      <c r="T20" s="177" t="str">
        <f>IF(ISBLANK(Math!CD8)," ",IF(Math!CD8&gt;=50,IF(Math!CD8&lt;75,Math!CD8," ")," "))</f>
        <v xml:space="preserve"> </v>
      </c>
      <c r="U20" s="177" t="str">
        <f>IF(ISBLANK(Math!CH8)," ",IF(Math!CH8&gt;=50,IF(Math!CH8&lt;75,Math!CH8," ")," "))</f>
        <v xml:space="preserve"> </v>
      </c>
      <c r="V20" s="177" t="str">
        <f>IF(ISBLANK(Math!CL8)," ",IF(Math!CL8&gt;=50,IF(Math!CL8&lt;75,Math!CL8," ")," "))</f>
        <v xml:space="preserve"> </v>
      </c>
      <c r="W20" s="178" t="str">
        <f>IF(ISBLANK(Math!CS8)," ",IF(Math!CS8&gt;=50,IF(Math!CS8&lt;75,Math!CS8," ")," "))</f>
        <v xml:space="preserve"> </v>
      </c>
      <c r="X20" s="270"/>
      <c r="Y20" s="271"/>
      <c r="Z20" s="177" t="str">
        <f>IF(ISBLANK(Math!CW8)," ",IF(Math!CW8&gt;=50,IF(Math!CW8&lt;75,Math!CW8," ")," "))</f>
        <v xml:space="preserve"> </v>
      </c>
      <c r="AA20" s="177" t="str">
        <f>IF(ISBLANK(Math!DA8)," ",IF(Math!DA8&gt;=50,IF(Math!DA8&lt;75,Math!DA8," ")," "))</f>
        <v xml:space="preserve"> </v>
      </c>
      <c r="AB20" s="177" t="str">
        <f>IF(ISBLANK(Math!DE8)," ",IF(Math!DE8&gt;=50,IF(Math!DE8&lt;75,Math!DE8," ")," "))</f>
        <v xml:space="preserve"> </v>
      </c>
      <c r="AC20" s="177" t="str">
        <f>IF(ISBLANK(Math!DI8)," ",IF(Math!DI8&gt;=50,IF(Math!DI8&lt;75,Math!DI8," ")," "))</f>
        <v xml:space="preserve"> </v>
      </c>
      <c r="AD20" s="177" t="str">
        <f>IF(ISBLANK(Math!DP8)," ",IF(Math!DP8&gt;=50,IF(Math!DP8&lt;75,Math!DP8," ")," "))</f>
        <v xml:space="preserve"> </v>
      </c>
      <c r="AE20" s="177" t="str">
        <f>IF(ISBLANK(Math!DT8)," ",IF(Math!DT8&gt;=50,IF(Math!DT8&lt;75,Math!DT8," ")," "))</f>
        <v xml:space="preserve"> </v>
      </c>
      <c r="AF20" s="177" t="str">
        <f>IF(ISBLANK(Math!DX8)," ",IF(Math!DX8&gt;=50,IF(Math!DX8&lt;75,Math!DX8," ")," "))</f>
        <v xml:space="preserve"> </v>
      </c>
      <c r="AG20" s="177" t="str">
        <f>IF(ISBLANK(Math!EB8)," ",IF(Math!EB8&gt;=50,IF(Math!EB8&lt;75,Math!EB8," ")," "))</f>
        <v xml:space="preserve"> </v>
      </c>
      <c r="AH20" s="177" t="str">
        <f>IF(ISBLANK(Math!EF8)," ",IF(Math!EF8&gt;=50,IF(Math!EF8&lt;75,Math!EF8," ")," "))</f>
        <v xml:space="preserve"> </v>
      </c>
      <c r="AI20" s="177" t="str">
        <f>IF(ISBLANK(Math!EM8)," ",IF(Math!EM8&gt;=50,IF(Math!EM8&lt;75,Math!EM8," ")," "))</f>
        <v xml:space="preserve"> </v>
      </c>
      <c r="AJ20" s="177" t="str">
        <f>IF(ISBLANK(Math!EQ8)," ",IF(Math!EQ8&gt;=50,IF(Math!EQ8&lt;75,Math!EQ8," ")," "))</f>
        <v xml:space="preserve"> </v>
      </c>
      <c r="AK20" s="177" t="str">
        <f>IF(ISBLANK(Math!EU8)," ",IF(Math!EU8&gt;=50,IF(Math!EU8&lt;75,Math!EU8," ")," "))</f>
        <v xml:space="preserve"> </v>
      </c>
      <c r="AL20" s="177" t="str">
        <f>IF(ISBLANK(Math!EY8)," ",IF(Math!EY8&gt;=50,IF(Math!EY8&lt;75,Math!EY8," ")," "))</f>
        <v xml:space="preserve"> </v>
      </c>
      <c r="AM20" s="177" t="str">
        <f>IF(ISBLANK(Math!FC8)," ",IF(Math!FC8&gt;=50,IF(Math!FC8&lt;75,Math!FC8," ")," "))</f>
        <v xml:space="preserve"> </v>
      </c>
      <c r="AN20" s="177" t="str">
        <f>IF(ISBLANK(Math!FJ8)," ",IF(Math!FJ8&gt;=50,IF(Math!FJ8&lt;75,Math!FJ8," ")," "))</f>
        <v xml:space="preserve"> </v>
      </c>
      <c r="AO20" s="177" t="str">
        <f>IF(ISBLANK(Math!FN8)," ",IF(Math!FN8&gt;=50,IF(Math!FN8&lt;75,Math!FN8," ")," "))</f>
        <v xml:space="preserve"> </v>
      </c>
      <c r="AP20" s="177" t="str">
        <f>IF(ISBLANK(Math!FR8)," ",IF(Math!FR8&gt;=50,IF(Math!FR8&lt;75,Math!FR8," ")," "))</f>
        <v xml:space="preserve"> </v>
      </c>
      <c r="AQ20" s="177" t="str">
        <f>IF(ISBLANK(Math!FV8)," ",IF(Math!FV8&gt;=50,IF(Math!FV8&lt;75,Math!FV8," ")," "))</f>
        <v xml:space="preserve"> </v>
      </c>
      <c r="AR20" s="177" t="str">
        <f>IF(ISBLANK(Math!FZ8)," ",IF(Math!FZ8&gt;=50,IF(Math!FZ8&lt;75,Math!FZ8," ")," "))</f>
        <v xml:space="preserve"> </v>
      </c>
      <c r="AS20" s="177" t="str">
        <f>IF(ISBLANK(Math!GG8)," ",IF(Math!GG8&gt;=50,IF(Math!GG8&lt;75,Math!GG8," ")," "))</f>
        <v xml:space="preserve"> </v>
      </c>
      <c r="AT20" s="178" t="str">
        <f>IF(ISBLANK(Math!GK8)," ",IF(Math!GK8&gt;=50,IF(Math!GK8&lt;75,Math!GK8," ")," "))</f>
        <v xml:space="preserve"> </v>
      </c>
      <c r="AU20" s="270"/>
      <c r="AV20" s="271"/>
      <c r="AW20" s="177" t="str">
        <f>IF(ISBLANK(Math!GO8)," ",IF(Math!GO8&gt;=50,IF(Math!GO8&lt;75,Math!GO8," ")," "))</f>
        <v xml:space="preserve"> </v>
      </c>
      <c r="AX20" s="177" t="str">
        <f>IF(ISBLANK(Math!GS8)," ",IF(Math!GS8&gt;=50,IF(Math!GS8&lt;75,Math!GS8," ")," "))</f>
        <v xml:space="preserve"> </v>
      </c>
      <c r="AY20" s="177" t="str">
        <f>IF(ISBLANK(Math!GW8)," ",IF(Math!GW8&gt;=50,IF(Math!GW8&lt;75,Math!GW8," ")," "))</f>
        <v xml:space="preserve"> </v>
      </c>
      <c r="AZ20" s="177" t="str">
        <f>IF(ISBLANK(Math!HD8)," ",IF(Math!HD8&gt;=50,IF(Math!HD8&lt;75,Math!HD8," ")," "))</f>
        <v xml:space="preserve"> </v>
      </c>
      <c r="BA20" s="177" t="str">
        <f>IF(ISBLANK(Math!HH8)," ",IF(Math!HH8&gt;=50,IF(Math!HH8&lt;75,Math!HH8," ")," "))</f>
        <v xml:space="preserve"> </v>
      </c>
      <c r="BB20" s="177" t="str">
        <f>IF(ISBLANK(Math!HL8)," ",IF(Math!HL8&gt;=50,IF(Math!HL8&lt;75,Math!HL8," ")," "))</f>
        <v xml:space="preserve"> </v>
      </c>
      <c r="BC20" s="177" t="str">
        <f>IF(ISBLANK(Math!HP8)," ",IF(Math!HP8&gt;=50,IF(Math!HP8&lt;75,Math!HP8," ")," "))</f>
        <v xml:space="preserve"> </v>
      </c>
      <c r="BD20" s="177" t="str">
        <f>IF(ISBLANK(Math!HT8)," ",IF(Math!HT8&gt;=50,IF(Math!HT8&lt;75,Math!HT8," ")," "))</f>
        <v xml:space="preserve"> </v>
      </c>
      <c r="BE20" s="177" t="str">
        <f>IF(ISBLANK(Math!IA8)," ",IF(Math!IA8&gt;=50,IF(Math!IA8&lt;75,Math!IA8," ")," "))</f>
        <v xml:space="preserve"> </v>
      </c>
      <c r="BF20" s="177" t="str">
        <f>IF(ISBLANK(Math!IE8)," ",IF(Math!IE8&gt;=50,IF(Math!IE8&lt;75,Math!IE8," ")," "))</f>
        <v xml:space="preserve"> </v>
      </c>
      <c r="BG20" s="177" t="str">
        <f>IF(ISBLANK(Math!II8)," ",IF(Math!II8&gt;=50,IF(Math!II8&lt;75,Math!II8," ")," "))</f>
        <v xml:space="preserve"> </v>
      </c>
      <c r="BH20" s="177" t="str">
        <f>IF(ISBLANK(Math!IM8)," ",IF(Math!IM8&gt;=50,IF(Math!IM8&lt;75,Math!IM8," ")," "))</f>
        <v xml:space="preserve"> </v>
      </c>
      <c r="BI20" s="177" t="str">
        <f>IF(ISBLANK(Math!IQ8)," ",IF(Math!IQ8&gt;=50,IF(Math!IQ8&lt;75,Math!IQ8," ")," "))</f>
        <v xml:space="preserve"> </v>
      </c>
      <c r="BJ20" s="177" t="str">
        <f>IF(ISBLANK(Math!IX8)," ",IF(Math!IX8&gt;=50,IF(Math!IX8&lt;75,Math!IX8," ")," "))</f>
        <v xml:space="preserve"> </v>
      </c>
      <c r="BK20" s="177" t="str">
        <f>IF(ISBLANK(Math!JB8)," ",IF(Math!JB8&gt;=50,IF(Math!JB8&lt;75,Math!JB8," ")," "))</f>
        <v xml:space="preserve"> </v>
      </c>
      <c r="BL20" s="177" t="str">
        <f>IF(ISBLANK(Math!JF8)," ",IF(Math!JF8&gt;=50,IF(Math!JF8&lt;75,Math!JF8," ")," "))</f>
        <v xml:space="preserve"> </v>
      </c>
      <c r="BM20" s="177" t="str">
        <f>IF(ISBLANK(Math!JJ8)," ",IF(Math!JJ8&gt;=50,IF(Math!JJ8&lt;75,Math!JJ8," ")," "))</f>
        <v xml:space="preserve"> </v>
      </c>
      <c r="BN20" s="177" t="str">
        <f>IF(ISBLANK(Math!JN8)," ",IF(Math!JN8&gt;=50,IF(Math!JN8&lt;75,Math!JN8," ")," "))</f>
        <v xml:space="preserve"> </v>
      </c>
      <c r="BO20" s="177" t="str">
        <f>IF(ISBLANK(Math!JU8)," ",IF(Math!JU8&gt;=50,IF(Math!JU8&lt;75,Math!JU8," ")," "))</f>
        <v xml:space="preserve"> </v>
      </c>
      <c r="BP20" s="177" t="str">
        <f>IF(ISBLANK(Math!JY8)," ",IF(Math!JY8&gt;=50,IF(Math!JY8&lt;75,Math!JY8," ")," "))</f>
        <v xml:space="preserve"> </v>
      </c>
      <c r="BQ20" s="177" t="str">
        <f>IF(ISBLANK(Math!KC8)," ",IF(Math!KC8&gt;=50,IF(Math!KC8&lt;75,Math!KC8," ")," "))</f>
        <v xml:space="preserve"> </v>
      </c>
      <c r="BR20" s="178" t="str">
        <f>IF(ISBLANK(Math!KG8)," ",IF(Math!KG8&gt;=50,IF(Math!KG8&lt;75,Math!KG8," ")," "))</f>
        <v xml:space="preserve"> </v>
      </c>
      <c r="BS20" s="270"/>
      <c r="BT20" s="271"/>
      <c r="BU20" s="177" t="str">
        <f>IF(ISBLANK(Math!KK8)," ",IF(Math!KK8&gt;=50,IF(Math!KK8&lt;75,Math!KK8," ")," "))</f>
        <v xml:space="preserve"> </v>
      </c>
      <c r="BV20" s="177" t="str">
        <f>IF(ISBLANK(Math!KR8)," ",IF(Math!KR8&gt;=50,IF(Math!KR8&lt;75,Math!KR8," ")," "))</f>
        <v xml:space="preserve"> </v>
      </c>
      <c r="BW20" s="177" t="str">
        <f>IF(ISBLANK(Math!KV8)," ",IF(Math!KV8&gt;=50,IF(Math!KV8&lt;75,Math!KV8," ")," "))</f>
        <v xml:space="preserve"> </v>
      </c>
    </row>
    <row r="21" spans="1:75" s="1" customFormat="1" ht="20.100000000000001" customHeight="1" thickBot="1">
      <c r="A21" s="272"/>
      <c r="B21" s="273"/>
      <c r="C21" s="179" t="str">
        <f>IF(ISBLANK(Math!E8)," ",IF(Math!E8&lt;50,Math!E8," "))</f>
        <v xml:space="preserve"> </v>
      </c>
      <c r="D21" s="179" t="str">
        <f>IF(ISBLANK(Math!I8)," ",IF(Math!I8&lt;50,Math!I8," "))</f>
        <v xml:space="preserve"> </v>
      </c>
      <c r="E21" s="179" t="str">
        <f>IF(ISBLANK(Math!M8)," ",IF(Math!M8&lt;50,Math!M8," "))</f>
        <v xml:space="preserve"> </v>
      </c>
      <c r="F21" s="179" t="str">
        <f>IF(ISBLANK(Math!Q8)," ",IF(Math!Q8&lt;50,Math!Q8," "))</f>
        <v xml:space="preserve"> </v>
      </c>
      <c r="G21" s="179" t="str">
        <f>IF(ISBLANK(Math!U8)," ",IF(Math!U8&lt;50,Math!U8," "))</f>
        <v xml:space="preserve"> </v>
      </c>
      <c r="H21" s="179" t="str">
        <f>IF(ISBLANK(Math!AB8)," ",IF(Math!AB8&lt;50,Math!AB8," "))</f>
        <v xml:space="preserve"> </v>
      </c>
      <c r="I21" s="179" t="str">
        <f>IF(ISBLANK(Math!AF8)," ",IF(Math!AF8&lt;50,Math!AF8," "))</f>
        <v xml:space="preserve"> </v>
      </c>
      <c r="J21" s="179" t="str">
        <f>IF(ISBLANK(Math!AJ8)," ",IF(Math!AJ8&lt;50,Math!AJ8," "))</f>
        <v xml:space="preserve"> </v>
      </c>
      <c r="K21" s="179" t="str">
        <f>IF(ISBLANK(Math!AN8)," ",IF(Math!AN8&lt;50,Math!AN8," "))</f>
        <v xml:space="preserve"> </v>
      </c>
      <c r="L21" s="179" t="str">
        <f>IF(ISBLANK(Math!AR8)," ",IF(Math!AR8&lt;50,Math!AR8," "))</f>
        <v xml:space="preserve"> </v>
      </c>
      <c r="M21" s="179" t="str">
        <f>IF(ISBLANK(Math!AY8)," ",IF(Math!AY8&lt;50,Math!AY8," "))</f>
        <v xml:space="preserve"> </v>
      </c>
      <c r="N21" s="179" t="str">
        <f>IF(ISBLANK(Math!BC8)," ",IF(Math!BC8&lt;50,Math!BC8," "))</f>
        <v xml:space="preserve"> </v>
      </c>
      <c r="O21" s="179" t="str">
        <f>IF(ISBLANK(Math!BG8)," ",IF(Math!BG8&lt;50,Math!BG8," "))</f>
        <v xml:space="preserve"> </v>
      </c>
      <c r="P21" s="179" t="str">
        <f>IF(ISBLANK(Math!BK8)," ",IF(Math!BK8&lt;50,Math!BK8," "))</f>
        <v xml:space="preserve"> </v>
      </c>
      <c r="Q21" s="179" t="str">
        <f>IF(ISBLANK(Math!BO8)," ",IF(Math!BO8&lt;50,Math!BO8," "))</f>
        <v xml:space="preserve"> </v>
      </c>
      <c r="R21" s="179" t="str">
        <f>IF(ISBLANK(Math!BV8)," ",IF(Math!BV8&lt;50,Math!BV8," "))</f>
        <v xml:space="preserve"> </v>
      </c>
      <c r="S21" s="179" t="str">
        <f>IF(ISBLANK(Math!BZ8)," ",IF(Math!BZ8&lt;50,Math!BZ8," "))</f>
        <v xml:space="preserve"> </v>
      </c>
      <c r="T21" s="179" t="str">
        <f>IF(ISBLANK(Math!CD8)," ",IF(Math!CD8&lt;50,Math!CD8," "))</f>
        <v xml:space="preserve"> </v>
      </c>
      <c r="U21" s="179" t="str">
        <f>IF(ISBLANK(Math!CH8)," ",IF(Math!CH8&lt;50,Math!CH8," "))</f>
        <v xml:space="preserve"> </v>
      </c>
      <c r="V21" s="179" t="str">
        <f>IF(ISBLANK(Math!CL8)," ",IF(Math!CL8&lt;50,Math!CL8," "))</f>
        <v xml:space="preserve"> </v>
      </c>
      <c r="W21" s="180" t="str">
        <f>IF(ISBLANK(Math!CS8)," ",IF(Math!CS8&lt;50,Math!CS8," "))</f>
        <v xml:space="preserve"> </v>
      </c>
      <c r="X21" s="272"/>
      <c r="Y21" s="273"/>
      <c r="Z21" s="179" t="str">
        <f>IF(ISBLANK(Math!CW8)," ",IF(Math!CW8&lt;50,Math!CW8," "))</f>
        <v xml:space="preserve"> </v>
      </c>
      <c r="AA21" s="179" t="str">
        <f>IF(ISBLANK(Math!DA8)," ",IF(Math!DA8&lt;50,Math!DA8," "))</f>
        <v xml:space="preserve"> </v>
      </c>
      <c r="AB21" s="179" t="str">
        <f>IF(ISBLANK(Math!DE8)," ",IF(Math!DE8&lt;50,Math!DE8," "))</f>
        <v xml:space="preserve"> </v>
      </c>
      <c r="AC21" s="179" t="str">
        <f>IF(ISBLANK(Math!DI8)," ",IF(Math!DI8&lt;50,Math!DI8," "))</f>
        <v xml:space="preserve"> </v>
      </c>
      <c r="AD21" s="179" t="str">
        <f>IF(ISBLANK(Math!DP8)," ",IF(Math!DP8&lt;50,Math!DP8," "))</f>
        <v xml:space="preserve"> </v>
      </c>
      <c r="AE21" s="179" t="str">
        <f>IF(ISBLANK(Math!DT8)," ",IF(Math!DT8&lt;50,Math!DT8," "))</f>
        <v xml:space="preserve"> </v>
      </c>
      <c r="AF21" s="179" t="str">
        <f>IF(ISBLANK(Math!DX8)," ",IF(Math!DX8&lt;50,Math!DX8," "))</f>
        <v xml:space="preserve"> </v>
      </c>
      <c r="AG21" s="179" t="str">
        <f>IF(ISBLANK(Math!EB8)," ",IF(Math!EB8&lt;50,Math!EB8," "))</f>
        <v xml:space="preserve"> </v>
      </c>
      <c r="AH21" s="179" t="str">
        <f>IF(ISBLANK(Math!EF8)," ",IF(Math!EF8&lt;50,Math!EF8," "))</f>
        <v xml:space="preserve"> </v>
      </c>
      <c r="AI21" s="179" t="str">
        <f>IF(ISBLANK(Math!EM8)," ",IF(Math!EM8&lt;50,Math!EM8," "))</f>
        <v xml:space="preserve"> </v>
      </c>
      <c r="AJ21" s="179" t="str">
        <f>IF(ISBLANK(Math!EQ8)," ",IF(Math!EQ8&lt;50,Math!EQ8," "))</f>
        <v xml:space="preserve"> </v>
      </c>
      <c r="AK21" s="179" t="str">
        <f>IF(ISBLANK(Math!EU8)," ",IF(Math!EU8&lt;50,Math!EU8," "))</f>
        <v xml:space="preserve"> </v>
      </c>
      <c r="AL21" s="179" t="str">
        <f>IF(ISBLANK(Math!EY8)," ",IF(Math!EY8&lt;50,Math!EY8," "))</f>
        <v xml:space="preserve"> </v>
      </c>
      <c r="AM21" s="179" t="str">
        <f>IF(ISBLANK(Math!FC8)," ",IF(Math!FC8&lt;50,Math!FC8," "))</f>
        <v xml:space="preserve"> </v>
      </c>
      <c r="AN21" s="179" t="str">
        <f>IF(ISBLANK(Math!FJ8)," ",IF(Math!FJ8&lt;50,Math!FJ8," "))</f>
        <v xml:space="preserve"> </v>
      </c>
      <c r="AO21" s="179" t="str">
        <f>IF(ISBLANK(Math!FN8)," ",IF(Math!FN8&lt;50,Math!FN8," "))</f>
        <v xml:space="preserve"> </v>
      </c>
      <c r="AP21" s="179" t="str">
        <f>IF(ISBLANK(Math!FR8)," ",IF(Math!FR8&lt;50,Math!FR8," "))</f>
        <v xml:space="preserve"> </v>
      </c>
      <c r="AQ21" s="179" t="str">
        <f>IF(ISBLANK(Math!FV8)," ",IF(Math!FV8&lt;50,Math!FV8," "))</f>
        <v xml:space="preserve"> </v>
      </c>
      <c r="AR21" s="179" t="str">
        <f>IF(ISBLANK(Math!FZ8)," ",IF(Math!FZ8&lt;50,Math!FZ8," "))</f>
        <v xml:space="preserve"> </v>
      </c>
      <c r="AS21" s="179" t="str">
        <f>IF(ISBLANK(Math!GG8)," ",IF(Math!GG8&lt;50,Math!GG8," "))</f>
        <v xml:space="preserve"> </v>
      </c>
      <c r="AT21" s="180" t="str">
        <f>IF(ISBLANK(Math!GK8)," ",IF(Math!GK8&lt;50,Math!GK8," "))</f>
        <v xml:space="preserve"> </v>
      </c>
      <c r="AU21" s="272"/>
      <c r="AV21" s="273"/>
      <c r="AW21" s="179" t="str">
        <f>IF(ISBLANK(Math!GO8)," ",IF(Math!GO8&lt;50,Math!GO8," "))</f>
        <v xml:space="preserve"> </v>
      </c>
      <c r="AX21" s="179" t="str">
        <f>IF(ISBLANK(Math!GS8)," ",IF(Math!GS8&lt;50,Math!GS8," "))</f>
        <v xml:space="preserve"> </v>
      </c>
      <c r="AY21" s="179" t="str">
        <f>IF(ISBLANK(Math!GW8)," ",IF(Math!GW8&lt;50,Math!GW8," "))</f>
        <v xml:space="preserve"> </v>
      </c>
      <c r="AZ21" s="179" t="str">
        <f>IF(ISBLANK(Math!HD8)," ",IF(Math!HD8&lt;50,Math!HD8," "))</f>
        <v xml:space="preserve"> </v>
      </c>
      <c r="BA21" s="179" t="str">
        <f>IF(ISBLANK(Math!HH8)," ",IF(Math!HH8&lt;50,Math!HH8," "))</f>
        <v xml:space="preserve"> </v>
      </c>
      <c r="BB21" s="179" t="str">
        <f>IF(ISBLANK(Math!HL8)," ",IF(Math!HL8&lt;50,Math!HL8," "))</f>
        <v xml:space="preserve"> </v>
      </c>
      <c r="BC21" s="179" t="str">
        <f>IF(ISBLANK(Math!HP8)," ",IF(Math!HP8&lt;50,Math!HP8," "))</f>
        <v xml:space="preserve"> </v>
      </c>
      <c r="BD21" s="179" t="str">
        <f>IF(ISBLANK(Math!HT8)," ",IF(Math!HT8&lt;50,Math!HT8," "))</f>
        <v xml:space="preserve"> </v>
      </c>
      <c r="BE21" s="179" t="str">
        <f>IF(ISBLANK(Math!IA8)," ",IF(Math!IA8&lt;50,Math!IA8," "))</f>
        <v xml:space="preserve"> </v>
      </c>
      <c r="BF21" s="179" t="str">
        <f>IF(ISBLANK(Math!IE8)," ",IF(Math!IE8&lt;50,Math!IE8," "))</f>
        <v xml:space="preserve"> </v>
      </c>
      <c r="BG21" s="179" t="str">
        <f>IF(ISBLANK(Math!II8)," ",IF(Math!II8&lt;50,Math!II8," "))</f>
        <v xml:space="preserve"> </v>
      </c>
      <c r="BH21" s="179" t="str">
        <f>IF(ISBLANK(Math!IM8)," ",IF(Math!IM8&lt;50,Math!IM8," "))</f>
        <v xml:space="preserve"> </v>
      </c>
      <c r="BI21" s="179" t="str">
        <f>IF(ISBLANK(Math!IQ8)," ",IF(Math!IQ8&lt;50,Math!IQ8," "))</f>
        <v xml:space="preserve"> </v>
      </c>
      <c r="BJ21" s="179" t="str">
        <f>IF(ISBLANK(Math!IX8)," ",IF(Math!IX8&lt;50,Math!IX8," "))</f>
        <v xml:space="preserve"> </v>
      </c>
      <c r="BK21" s="179" t="str">
        <f>IF(ISBLANK(Math!JB8)," ",IF(Math!JB8&lt;50,Math!JB8," "))</f>
        <v xml:space="preserve"> </v>
      </c>
      <c r="BL21" s="179" t="str">
        <f>IF(ISBLANK(Math!JF8)," ",IF(Math!JF8&lt;50,Math!JF8," "))</f>
        <v xml:space="preserve"> </v>
      </c>
      <c r="BM21" s="179" t="str">
        <f>IF(ISBLANK(Math!JJ8)," ",IF(Math!JJ8&lt;50,Math!JJ8," "))</f>
        <v xml:space="preserve"> </v>
      </c>
      <c r="BN21" s="179" t="str">
        <f>IF(ISBLANK(Math!JN8)," ",IF(Math!JN8&lt;50,Math!JN8," "))</f>
        <v xml:space="preserve"> </v>
      </c>
      <c r="BO21" s="179" t="str">
        <f>IF(ISBLANK(Math!JU8)," ",IF(Math!JU8&lt;50,Math!JU8," "))</f>
        <v xml:space="preserve"> </v>
      </c>
      <c r="BP21" s="179" t="str">
        <f>IF(ISBLANK(Math!JY8)," ",IF(Math!JY8&lt;50,Math!JY8," "))</f>
        <v xml:space="preserve"> </v>
      </c>
      <c r="BQ21" s="179" t="str">
        <f>IF(ISBLANK(Math!KC8)," ",IF(Math!KC8&lt;50,Math!KC8," "))</f>
        <v xml:space="preserve"> </v>
      </c>
      <c r="BR21" s="180" t="str">
        <f>IF(ISBLANK(Math!KG8)," ",IF(Math!KG8&lt;50,Math!KG8," "))</f>
        <v xml:space="preserve"> </v>
      </c>
      <c r="BS21" s="272"/>
      <c r="BT21" s="273"/>
      <c r="BU21" s="179" t="str">
        <f>IF(ISBLANK(Math!KK8)," ",IF(Math!KK8&lt;50,Math!KK8," "))</f>
        <v xml:space="preserve"> </v>
      </c>
      <c r="BV21" s="179" t="str">
        <f>IF(ISBLANK(Math!KR8)," ",IF(Math!KR8&lt;50,Math!KR8," "))</f>
        <v xml:space="preserve"> </v>
      </c>
      <c r="BW21" s="179" t="str">
        <f>IF(ISBLANK(Math!KV8)," ",IF(Math!KV8&lt;50,Math!KV8," "))</f>
        <v xml:space="preserve"> </v>
      </c>
    </row>
    <row r="22" spans="1:75" s="1" customFormat="1" ht="20.100000000000001" customHeight="1">
      <c r="A22" s="268" t="str">
        <f>LEFT(Math!$A7,1)&amp;LEFT(Math!$B7,1)</f>
        <v>NP</v>
      </c>
      <c r="B22" s="269"/>
      <c r="C22" s="175" t="str">
        <f>IF(ISBLANK(Math!E7)," ",IF(Math!E7&gt;=75,Math!E7," "))</f>
        <v xml:space="preserve"> </v>
      </c>
      <c r="D22" s="175" t="str">
        <f>IF(ISBLANK(Math!I7)," ",IF(Math!I7&gt;=75,Math!I7," "))</f>
        <v/>
      </c>
      <c r="E22" s="175" t="str">
        <f>IF(ISBLANK(Math!M7)," ",IF(Math!M7&gt;=75,Math!M7," "))</f>
        <v/>
      </c>
      <c r="F22" s="175" t="str">
        <f>IF(ISBLANK(Math!Q7)," ",IF(Math!Q7&gt;=75,Math!Q7," "))</f>
        <v/>
      </c>
      <c r="G22" s="175" t="str">
        <f>IF(ISBLANK(Math!U7)," ",IF(Math!U7&gt;=75,Math!U7," "))</f>
        <v/>
      </c>
      <c r="H22" s="175" t="str">
        <f>IF(ISBLANK(Math!AB7)," ",IF(Math!AB7&gt;=75,Math!AB7," "))</f>
        <v/>
      </c>
      <c r="I22" s="175" t="str">
        <f>IF(ISBLANK(Math!AF7)," ",IF(Math!AF7&gt;=75,Math!AF7," "))</f>
        <v/>
      </c>
      <c r="J22" s="175" t="str">
        <f>IF(ISBLANK(Math!AJ7)," ",IF(Math!AJ7&gt;=75,Math!AJ7," "))</f>
        <v/>
      </c>
      <c r="K22" s="175" t="str">
        <f>IF(ISBLANK(Math!AN7)," ",IF(Math!AN7&gt;=75,Math!AN7," "))</f>
        <v/>
      </c>
      <c r="L22" s="175" t="str">
        <f>IF(ISBLANK(Math!AR7)," ",IF(Math!AR7&gt;=75,Math!AR7," "))</f>
        <v/>
      </c>
      <c r="M22" s="175" t="str">
        <f>IF(ISBLANK(Math!AY7)," ",IF(Math!AY7&gt;=75,Math!AY7," "))</f>
        <v/>
      </c>
      <c r="N22" s="175" t="str">
        <f>IF(ISBLANK(Math!BC7)," ",IF(Math!BC7&gt;=75,Math!BC7," "))</f>
        <v/>
      </c>
      <c r="O22" s="175" t="str">
        <f>IF(ISBLANK(Math!BG7)," ",IF(Math!BG7&gt;=75,Math!BG7," "))</f>
        <v/>
      </c>
      <c r="P22" s="175" t="str">
        <f>IF(ISBLANK(Math!BK7)," ",IF(Math!BK7&gt;=75,Math!BK7," "))</f>
        <v/>
      </c>
      <c r="Q22" s="175" t="str">
        <f>IF(ISBLANK(Math!BO7)," ",IF(Math!BO7&gt;=75,Math!BO7," "))</f>
        <v/>
      </c>
      <c r="R22" s="175" t="str">
        <f>IF(ISBLANK(Math!BV7)," ",IF(Math!BV7&gt;=75,Math!BV7," "))</f>
        <v/>
      </c>
      <c r="S22" s="175" t="str">
        <f>IF(ISBLANK(Math!BZ7)," ",IF(Math!BZ7&gt;=75,Math!BZ7," "))</f>
        <v/>
      </c>
      <c r="T22" s="175" t="str">
        <f>IF(ISBLANK(Math!CD7)," ",IF(Math!CD7&gt;=75,Math!CD7," "))</f>
        <v/>
      </c>
      <c r="U22" s="175" t="str">
        <f>IF(ISBLANK(Math!CH7)," ",IF(Math!CH7&gt;=75,Math!CH7," "))</f>
        <v/>
      </c>
      <c r="V22" s="175" t="str">
        <f>IF(ISBLANK(Math!CL7)," ",IF(Math!CL7&gt;=75,Math!CL7," "))</f>
        <v/>
      </c>
      <c r="W22" s="176" t="str">
        <f>IF(ISBLANK(Math!CS7)," ",IF(Math!CS7&gt;=75,Math!CS7," "))</f>
        <v/>
      </c>
      <c r="X22" s="268" t="str">
        <f>A22</f>
        <v>NP</v>
      </c>
      <c r="Y22" s="269"/>
      <c r="Z22" s="175" t="str">
        <f>IF(ISBLANK(Math!CW7)," ",IF(Math!CW7&gt;=75,Math!CW7," "))</f>
        <v/>
      </c>
      <c r="AA22" s="175" t="str">
        <f>IF(ISBLANK(Math!DA7)," ",IF(Math!DA7&gt;=75,Math!DA7," "))</f>
        <v/>
      </c>
      <c r="AB22" s="175" t="str">
        <f>IF(ISBLANK(Math!DE7)," ",IF(Math!DE7&gt;=75,Math!DE7," "))</f>
        <v/>
      </c>
      <c r="AC22" s="175" t="str">
        <f>IF(ISBLANK(Math!DI7)," ",IF(Math!DI7&gt;=75,Math!DI7," "))</f>
        <v/>
      </c>
      <c r="AD22" s="175" t="str">
        <f>IF(ISBLANK(Math!DP7)," ",IF(Math!DP7&gt;=75,Math!DP7," "))</f>
        <v/>
      </c>
      <c r="AE22" s="175" t="str">
        <f>IF(ISBLANK(Math!DT7)," ",IF(Math!DT7&gt;=75,Math!DT7," "))</f>
        <v/>
      </c>
      <c r="AF22" s="175" t="str">
        <f>IF(ISBLANK(Math!DX7)," ",IF(Math!DX7&gt;=75,Math!DX7," "))</f>
        <v/>
      </c>
      <c r="AG22" s="175" t="str">
        <f>IF(ISBLANK(Math!EB7)," ",IF(Math!EB7&gt;=75,Math!EB7," "))</f>
        <v/>
      </c>
      <c r="AH22" s="175" t="str">
        <f>IF(ISBLANK(Math!EF7)," ",IF(Math!EF7&gt;=75,Math!EF7," "))</f>
        <v/>
      </c>
      <c r="AI22" s="175" t="str">
        <f>IF(ISBLANK(Math!EM7)," ",IF(Math!EM7&gt;=75,Math!EM7," "))</f>
        <v/>
      </c>
      <c r="AJ22" s="175" t="str">
        <f>IF(ISBLANK(Math!EQ7)," ",IF(Math!EQ7&gt;=75,Math!EQ7," "))</f>
        <v/>
      </c>
      <c r="AK22" s="175" t="str">
        <f>IF(ISBLANK(Math!EU7)," ",IF(Math!EU7&gt;=75,Math!EU7," "))</f>
        <v/>
      </c>
      <c r="AL22" s="175" t="str">
        <f>IF(ISBLANK(Math!EY7)," ",IF(Math!EY7&gt;=75,Math!EY7," "))</f>
        <v/>
      </c>
      <c r="AM22" s="175" t="str">
        <f>IF(ISBLANK(Math!FC7)," ",IF(Math!FC7&gt;=75,Math!FC7," "))</f>
        <v/>
      </c>
      <c r="AN22" s="175" t="str">
        <f>IF(ISBLANK(Math!FJ7)," ",IF(Math!FJ7&gt;=75,Math!FJ7," "))</f>
        <v/>
      </c>
      <c r="AO22" s="175" t="str">
        <f>IF(ISBLANK(Math!FN7)," ",IF(Math!FN7&gt;=75,Math!FN7," "))</f>
        <v/>
      </c>
      <c r="AP22" s="175" t="str">
        <f>IF(ISBLANK(Math!FR7)," ",IF(Math!FR7&gt;=75,Math!FR7," "))</f>
        <v/>
      </c>
      <c r="AQ22" s="175" t="str">
        <f>IF(ISBLANK(Math!FV7)," ",IF(Math!FV7&gt;=75,Math!FV7," "))</f>
        <v/>
      </c>
      <c r="AR22" s="175" t="str">
        <f>IF(ISBLANK(Math!FZ7)," ",IF(Math!FZ7&gt;=75,Math!FZ7," "))</f>
        <v/>
      </c>
      <c r="AS22" s="175" t="str">
        <f>IF(ISBLANK(Math!GG7)," ",IF(Math!GG7&gt;=75,Math!GG7," "))</f>
        <v/>
      </c>
      <c r="AT22" s="176" t="str">
        <f>IF(ISBLANK(Math!GK7)," ",IF(Math!GK7&gt;=75,Math!GK7," "))</f>
        <v/>
      </c>
      <c r="AU22" s="268" t="str">
        <f>X22</f>
        <v>NP</v>
      </c>
      <c r="AV22" s="269"/>
      <c r="AW22" s="175" t="str">
        <f>IF(ISBLANK(Math!GO7)," ",IF(Math!GO7&gt;=75,Math!GO7," "))</f>
        <v/>
      </c>
      <c r="AX22" s="175" t="str">
        <f>IF(ISBLANK(Math!GS7)," ",IF(Math!GS7&gt;=75,Math!GS7," "))</f>
        <v/>
      </c>
      <c r="AY22" s="175" t="str">
        <f>IF(ISBLANK(Math!GW7)," ",IF(Math!GW7&gt;=75,Math!GW7," "))</f>
        <v/>
      </c>
      <c r="AZ22" s="175" t="str">
        <f>IF(ISBLANK(Math!HD7)," ",IF(Math!HD7&gt;=75,Math!HD7," "))</f>
        <v/>
      </c>
      <c r="BA22" s="175" t="str">
        <f>IF(ISBLANK(Math!HH7)," ",IF(Math!HH7&gt;=75,Math!HH7," "))</f>
        <v/>
      </c>
      <c r="BB22" s="175" t="str">
        <f>IF(ISBLANK(Math!HL7)," ",IF(Math!HL7&gt;=75,Math!HL7," "))</f>
        <v/>
      </c>
      <c r="BC22" s="175" t="str">
        <f>IF(ISBLANK(Math!HP7)," ",IF(Math!HP7&gt;=75,Math!HP7," "))</f>
        <v/>
      </c>
      <c r="BD22" s="175" t="str">
        <f>IF(ISBLANK(Math!HT7)," ",IF(Math!HT7&gt;=75,Math!HT7," "))</f>
        <v/>
      </c>
      <c r="BE22" s="175" t="str">
        <f>IF(ISBLANK(Math!IA7)," ",IF(Math!IA7&gt;=75,Math!IA7," "))</f>
        <v/>
      </c>
      <c r="BF22" s="175" t="str">
        <f>IF(ISBLANK(Math!IE7)," ",IF(Math!IE7&gt;=75,Math!IE7," "))</f>
        <v/>
      </c>
      <c r="BG22" s="175" t="str">
        <f>IF(ISBLANK(Math!II7)," ",IF(Math!II7&gt;=75,Math!II7," "))</f>
        <v/>
      </c>
      <c r="BH22" s="175" t="str">
        <f>IF(ISBLANK(Math!IM7)," ",IF(Math!IM7&gt;=75,Math!IM7," "))</f>
        <v/>
      </c>
      <c r="BI22" s="175" t="str">
        <f>IF(ISBLANK(Math!IQ7)," ",IF(Math!IQ7&gt;=75,Math!IQ7," "))</f>
        <v/>
      </c>
      <c r="BJ22" s="175" t="str">
        <f>IF(ISBLANK(Math!IX7)," ",IF(Math!IX7&gt;=75,Math!IX7," "))</f>
        <v/>
      </c>
      <c r="BK22" s="175" t="str">
        <f>IF(ISBLANK(Math!JB7)," ",IF(Math!JB7&gt;=75,Math!JB7," "))</f>
        <v/>
      </c>
      <c r="BL22" s="175" t="str">
        <f>IF(ISBLANK(Math!JF7)," ",IF(Math!JF7&gt;=75,Math!JF7," "))</f>
        <v/>
      </c>
      <c r="BM22" s="175" t="str">
        <f>IF(ISBLANK(Math!JJ7)," ",IF(Math!JJ7&gt;=75,Math!JJ7," "))</f>
        <v/>
      </c>
      <c r="BN22" s="175" t="str">
        <f>IF(ISBLANK(Math!JN7)," ",IF(Math!JN7&gt;=75,Math!JN7," "))</f>
        <v/>
      </c>
      <c r="BO22" s="175" t="str">
        <f>IF(ISBLANK(Math!JU7)," ",IF(Math!JU7&gt;=75,Math!JU7," "))</f>
        <v/>
      </c>
      <c r="BP22" s="175" t="str">
        <f>IF(ISBLANK(Math!JY7)," ",IF(Math!JY7&gt;=75,Math!JY7," "))</f>
        <v/>
      </c>
      <c r="BQ22" s="175" t="str">
        <f>IF(ISBLANK(Math!KC7)," ",IF(Math!KC7&gt;=75,Math!KC7," "))</f>
        <v/>
      </c>
      <c r="BR22" s="176" t="str">
        <f>IF(ISBLANK(Math!KG7)," ",IF(Math!KG7&gt;=75,Math!KG7," "))</f>
        <v/>
      </c>
      <c r="BS22" s="268" t="str">
        <f>AU22</f>
        <v>NP</v>
      </c>
      <c r="BT22" s="269"/>
      <c r="BU22" s="175" t="str">
        <f>IF(ISBLANK(Math!KK7)," ",IF(Math!KK7&gt;=75,Math!KK7," "))</f>
        <v/>
      </c>
      <c r="BV22" s="175" t="str">
        <f>IF(ISBLANK(Math!KR7)," ",IF(Math!KR7&gt;=75,Math!KR7," "))</f>
        <v/>
      </c>
      <c r="BW22" s="175" t="str">
        <f>IF(ISBLANK(Math!KV7)," ",IF(Math!KV7&gt;=75,Math!KV7," "))</f>
        <v/>
      </c>
    </row>
    <row r="23" spans="1:75" s="1" customFormat="1" ht="20.100000000000001" customHeight="1">
      <c r="A23" s="270"/>
      <c r="B23" s="271"/>
      <c r="C23" s="177">
        <f>IF(ISBLANK(Math!E7)," ",IF(Math!E7&gt;=50,IF(Math!E7&lt;75,Math!E7," ")," "))</f>
        <v>70</v>
      </c>
      <c r="D23" s="177" t="str">
        <f>IF(ISBLANK(Math!I7)," ",IF(Math!I7&gt;=50,IF(Math!I7&lt;75,Math!I7," ")," "))</f>
        <v xml:space="preserve"> </v>
      </c>
      <c r="E23" s="177" t="str">
        <f>IF(ISBLANK(Math!M7)," ",IF(Math!M7&gt;=50,IF(Math!M7&lt;75,Math!M7," ")," "))</f>
        <v xml:space="preserve"> </v>
      </c>
      <c r="F23" s="177" t="str">
        <f>IF(ISBLANK(Math!Q7)," ",IF(Math!Q7&gt;=50,IF(Math!Q7&lt;75,Math!Q7," ")," "))</f>
        <v xml:space="preserve"> </v>
      </c>
      <c r="G23" s="177" t="str">
        <f>IF(ISBLANK(Math!U7)," ",IF(Math!U7&gt;=50,IF(Math!U7&lt;75,Math!U7," ")," "))</f>
        <v xml:space="preserve"> </v>
      </c>
      <c r="H23" s="177" t="str">
        <f>IF(ISBLANK(Math!AB7)," ",IF(Math!AB7&gt;=50,IF(Math!AB7&lt;75,Math!AB7," ")," "))</f>
        <v xml:space="preserve"> </v>
      </c>
      <c r="I23" s="177" t="str">
        <f>IF(ISBLANK(Math!AF7)," ",IF(Math!AF7&gt;=50,IF(Math!AF7&lt;75,Math!AF7," ")," "))</f>
        <v xml:space="preserve"> </v>
      </c>
      <c r="J23" s="177" t="str">
        <f>IF(ISBLANK(Math!AJ7)," ",IF(Math!AJ7&gt;=50,IF(Math!AJ7&lt;75,Math!AJ7," ")," "))</f>
        <v xml:space="preserve"> </v>
      </c>
      <c r="K23" s="177" t="str">
        <f>IF(ISBLANK(Math!AN7)," ",IF(Math!AN7&gt;=50,IF(Math!AN7&lt;75,Math!AN7," ")," "))</f>
        <v xml:space="preserve"> </v>
      </c>
      <c r="L23" s="177" t="str">
        <f>IF(ISBLANK(Math!AR7)," ",IF(Math!AR7&gt;=50,IF(Math!AR7&lt;75,Math!AR7," ")," "))</f>
        <v xml:space="preserve"> </v>
      </c>
      <c r="M23" s="177" t="str">
        <f>IF(ISBLANK(Math!AY7)," ",IF(Math!AY7&gt;=50,IF(Math!AY7&lt;75,Math!AY7," ")," "))</f>
        <v xml:space="preserve"> </v>
      </c>
      <c r="N23" s="177" t="str">
        <f>IF(ISBLANK(Math!BC7)," ",IF(Math!BC7&gt;=50,IF(Math!BC7&lt;75,Math!BC7," ")," "))</f>
        <v xml:space="preserve"> </v>
      </c>
      <c r="O23" s="177" t="str">
        <f>IF(ISBLANK(Math!BG7)," ",IF(Math!BG7&gt;=50,IF(Math!BG7&lt;75,Math!BG7," ")," "))</f>
        <v xml:space="preserve"> </v>
      </c>
      <c r="P23" s="177" t="str">
        <f>IF(ISBLANK(Math!BK7)," ",IF(Math!BK7&gt;=50,IF(Math!BK7&lt;75,Math!BK7," ")," "))</f>
        <v xml:space="preserve"> </v>
      </c>
      <c r="Q23" s="177" t="str">
        <f>IF(ISBLANK(Math!BO7)," ",IF(Math!BO7&gt;=50,IF(Math!BO7&lt;75,Math!BO7," ")," "))</f>
        <v xml:space="preserve"> </v>
      </c>
      <c r="R23" s="177" t="str">
        <f>IF(ISBLANK(Math!BV7)," ",IF(Math!BV7&gt;=50,IF(Math!BV7&lt;75,Math!BV7," ")," "))</f>
        <v xml:space="preserve"> </v>
      </c>
      <c r="S23" s="177" t="str">
        <f>IF(ISBLANK(Math!BZ7)," ",IF(Math!BZ7&gt;=50,IF(Math!BZ7&lt;75,Math!BZ7," ")," "))</f>
        <v xml:space="preserve"> </v>
      </c>
      <c r="T23" s="177" t="str">
        <f>IF(ISBLANK(Math!CD7)," ",IF(Math!CD7&gt;=50,IF(Math!CD7&lt;75,Math!CD7," ")," "))</f>
        <v xml:space="preserve"> </v>
      </c>
      <c r="U23" s="177" t="str">
        <f>IF(ISBLANK(Math!CH7)," ",IF(Math!CH7&gt;=50,IF(Math!CH7&lt;75,Math!CH7," ")," "))</f>
        <v xml:space="preserve"> </v>
      </c>
      <c r="V23" s="177" t="str">
        <f>IF(ISBLANK(Math!CL7)," ",IF(Math!CL7&gt;=50,IF(Math!CL7&lt;75,Math!CL7," ")," "))</f>
        <v xml:space="preserve"> </v>
      </c>
      <c r="W23" s="178" t="str">
        <f>IF(ISBLANK(Math!CS7)," ",IF(Math!CS7&gt;=50,IF(Math!CS7&lt;75,Math!CS7," ")," "))</f>
        <v xml:space="preserve"> </v>
      </c>
      <c r="X23" s="270"/>
      <c r="Y23" s="271"/>
      <c r="Z23" s="177" t="str">
        <f>IF(ISBLANK(Math!CW7)," ",IF(Math!CW7&gt;=50,IF(Math!CW7&lt;75,Math!CW7," ")," "))</f>
        <v xml:space="preserve"> </v>
      </c>
      <c r="AA23" s="177" t="str">
        <f>IF(ISBLANK(Math!DA7)," ",IF(Math!DA7&gt;=50,IF(Math!DA7&lt;75,Math!DA7," ")," "))</f>
        <v xml:space="preserve"> </v>
      </c>
      <c r="AB23" s="177" t="str">
        <f>IF(ISBLANK(Math!DE7)," ",IF(Math!DE7&gt;=50,IF(Math!DE7&lt;75,Math!DE7," ")," "))</f>
        <v xml:space="preserve"> </v>
      </c>
      <c r="AC23" s="177" t="str">
        <f>IF(ISBLANK(Math!DI7)," ",IF(Math!DI7&gt;=50,IF(Math!DI7&lt;75,Math!DI7," ")," "))</f>
        <v xml:space="preserve"> </v>
      </c>
      <c r="AD23" s="177" t="str">
        <f>IF(ISBLANK(Math!DP7)," ",IF(Math!DP7&gt;=50,IF(Math!DP7&lt;75,Math!DP7," ")," "))</f>
        <v xml:space="preserve"> </v>
      </c>
      <c r="AE23" s="177" t="str">
        <f>IF(ISBLANK(Math!DT7)," ",IF(Math!DT7&gt;=50,IF(Math!DT7&lt;75,Math!DT7," ")," "))</f>
        <v xml:space="preserve"> </v>
      </c>
      <c r="AF23" s="177" t="str">
        <f>IF(ISBLANK(Math!DX7)," ",IF(Math!DX7&gt;=50,IF(Math!DX7&lt;75,Math!DX7," ")," "))</f>
        <v xml:space="preserve"> </v>
      </c>
      <c r="AG23" s="177" t="str">
        <f>IF(ISBLANK(Math!EB7)," ",IF(Math!EB7&gt;=50,IF(Math!EB7&lt;75,Math!EB7," ")," "))</f>
        <v xml:space="preserve"> </v>
      </c>
      <c r="AH23" s="177" t="str">
        <f>IF(ISBLANK(Math!EF7)," ",IF(Math!EF7&gt;=50,IF(Math!EF7&lt;75,Math!EF7," ")," "))</f>
        <v xml:space="preserve"> </v>
      </c>
      <c r="AI23" s="177" t="str">
        <f>IF(ISBLANK(Math!EM7)," ",IF(Math!EM7&gt;=50,IF(Math!EM7&lt;75,Math!EM7," ")," "))</f>
        <v xml:space="preserve"> </v>
      </c>
      <c r="AJ23" s="177" t="str">
        <f>IF(ISBLANK(Math!EQ7)," ",IF(Math!EQ7&gt;=50,IF(Math!EQ7&lt;75,Math!EQ7," ")," "))</f>
        <v xml:space="preserve"> </v>
      </c>
      <c r="AK23" s="177" t="str">
        <f>IF(ISBLANK(Math!EU7)," ",IF(Math!EU7&gt;=50,IF(Math!EU7&lt;75,Math!EU7," ")," "))</f>
        <v xml:space="preserve"> </v>
      </c>
      <c r="AL23" s="177" t="str">
        <f>IF(ISBLANK(Math!EY7)," ",IF(Math!EY7&gt;=50,IF(Math!EY7&lt;75,Math!EY7," ")," "))</f>
        <v xml:space="preserve"> </v>
      </c>
      <c r="AM23" s="177" t="str">
        <f>IF(ISBLANK(Math!FC7)," ",IF(Math!FC7&gt;=50,IF(Math!FC7&lt;75,Math!FC7," ")," "))</f>
        <v xml:space="preserve"> </v>
      </c>
      <c r="AN23" s="177" t="str">
        <f>IF(ISBLANK(Math!FJ7)," ",IF(Math!FJ7&gt;=50,IF(Math!FJ7&lt;75,Math!FJ7," ")," "))</f>
        <v xml:space="preserve"> </v>
      </c>
      <c r="AO23" s="177" t="str">
        <f>IF(ISBLANK(Math!FN7)," ",IF(Math!FN7&gt;=50,IF(Math!FN7&lt;75,Math!FN7," ")," "))</f>
        <v xml:space="preserve"> </v>
      </c>
      <c r="AP23" s="177" t="str">
        <f>IF(ISBLANK(Math!FR7)," ",IF(Math!FR7&gt;=50,IF(Math!FR7&lt;75,Math!FR7," ")," "))</f>
        <v xml:space="preserve"> </v>
      </c>
      <c r="AQ23" s="177" t="str">
        <f>IF(ISBLANK(Math!FV7)," ",IF(Math!FV7&gt;=50,IF(Math!FV7&lt;75,Math!FV7," ")," "))</f>
        <v xml:space="preserve"> </v>
      </c>
      <c r="AR23" s="177" t="str">
        <f>IF(ISBLANK(Math!FZ7)," ",IF(Math!FZ7&gt;=50,IF(Math!FZ7&lt;75,Math!FZ7," ")," "))</f>
        <v xml:space="preserve"> </v>
      </c>
      <c r="AS23" s="177" t="str">
        <f>IF(ISBLANK(Math!GG7)," ",IF(Math!GG7&gt;=50,IF(Math!GG7&lt;75,Math!GG7," ")," "))</f>
        <v xml:space="preserve"> </v>
      </c>
      <c r="AT23" s="178" t="str">
        <f>IF(ISBLANK(Math!GK7)," ",IF(Math!GK7&gt;=50,IF(Math!GK7&lt;75,Math!GK7," ")," "))</f>
        <v xml:space="preserve"> </v>
      </c>
      <c r="AU23" s="270"/>
      <c r="AV23" s="271"/>
      <c r="AW23" s="177" t="str">
        <f>IF(ISBLANK(Math!GO7)," ",IF(Math!GO7&gt;=50,IF(Math!GO7&lt;75,Math!GO7," ")," "))</f>
        <v xml:space="preserve"> </v>
      </c>
      <c r="AX23" s="177" t="str">
        <f>IF(ISBLANK(Math!GS7)," ",IF(Math!GS7&gt;=50,IF(Math!GS7&lt;75,Math!GS7," ")," "))</f>
        <v xml:space="preserve"> </v>
      </c>
      <c r="AY23" s="177" t="str">
        <f>IF(ISBLANK(Math!GW7)," ",IF(Math!GW7&gt;=50,IF(Math!GW7&lt;75,Math!GW7," ")," "))</f>
        <v xml:space="preserve"> </v>
      </c>
      <c r="AZ23" s="177" t="str">
        <f>IF(ISBLANK(Math!HD7)," ",IF(Math!HD7&gt;=50,IF(Math!HD7&lt;75,Math!HD7," ")," "))</f>
        <v xml:space="preserve"> </v>
      </c>
      <c r="BA23" s="177" t="str">
        <f>IF(ISBLANK(Math!HH7)," ",IF(Math!HH7&gt;=50,IF(Math!HH7&lt;75,Math!HH7," ")," "))</f>
        <v xml:space="preserve"> </v>
      </c>
      <c r="BB23" s="177" t="str">
        <f>IF(ISBLANK(Math!HL7)," ",IF(Math!HL7&gt;=50,IF(Math!HL7&lt;75,Math!HL7," ")," "))</f>
        <v xml:space="preserve"> </v>
      </c>
      <c r="BC23" s="177" t="str">
        <f>IF(ISBLANK(Math!HP7)," ",IF(Math!HP7&gt;=50,IF(Math!HP7&lt;75,Math!HP7," ")," "))</f>
        <v xml:space="preserve"> </v>
      </c>
      <c r="BD23" s="177" t="str">
        <f>IF(ISBLANK(Math!HT7)," ",IF(Math!HT7&gt;=50,IF(Math!HT7&lt;75,Math!HT7," ")," "))</f>
        <v xml:space="preserve"> </v>
      </c>
      <c r="BE23" s="177" t="str">
        <f>IF(ISBLANK(Math!IA7)," ",IF(Math!IA7&gt;=50,IF(Math!IA7&lt;75,Math!IA7," ")," "))</f>
        <v xml:space="preserve"> </v>
      </c>
      <c r="BF23" s="177" t="str">
        <f>IF(ISBLANK(Math!IE7)," ",IF(Math!IE7&gt;=50,IF(Math!IE7&lt;75,Math!IE7," ")," "))</f>
        <v xml:space="preserve"> </v>
      </c>
      <c r="BG23" s="177" t="str">
        <f>IF(ISBLANK(Math!II7)," ",IF(Math!II7&gt;=50,IF(Math!II7&lt;75,Math!II7," ")," "))</f>
        <v xml:space="preserve"> </v>
      </c>
      <c r="BH23" s="177" t="str">
        <f>IF(ISBLANK(Math!IM7)," ",IF(Math!IM7&gt;=50,IF(Math!IM7&lt;75,Math!IM7," ")," "))</f>
        <v xml:space="preserve"> </v>
      </c>
      <c r="BI23" s="177" t="str">
        <f>IF(ISBLANK(Math!IQ7)," ",IF(Math!IQ7&gt;=50,IF(Math!IQ7&lt;75,Math!IQ7," ")," "))</f>
        <v xml:space="preserve"> </v>
      </c>
      <c r="BJ23" s="177" t="str">
        <f>IF(ISBLANK(Math!IX7)," ",IF(Math!IX7&gt;=50,IF(Math!IX7&lt;75,Math!IX7," ")," "))</f>
        <v xml:space="preserve"> </v>
      </c>
      <c r="BK23" s="177" t="str">
        <f>IF(ISBLANK(Math!JB7)," ",IF(Math!JB7&gt;=50,IF(Math!JB7&lt;75,Math!JB7," ")," "))</f>
        <v xml:space="preserve"> </v>
      </c>
      <c r="BL23" s="177" t="str">
        <f>IF(ISBLANK(Math!JF7)," ",IF(Math!JF7&gt;=50,IF(Math!JF7&lt;75,Math!JF7," ")," "))</f>
        <v xml:space="preserve"> </v>
      </c>
      <c r="BM23" s="177" t="str">
        <f>IF(ISBLANK(Math!JJ7)," ",IF(Math!JJ7&gt;=50,IF(Math!JJ7&lt;75,Math!JJ7," ")," "))</f>
        <v xml:space="preserve"> </v>
      </c>
      <c r="BN23" s="177" t="str">
        <f>IF(ISBLANK(Math!JN7)," ",IF(Math!JN7&gt;=50,IF(Math!JN7&lt;75,Math!JN7," ")," "))</f>
        <v xml:space="preserve"> </v>
      </c>
      <c r="BO23" s="177" t="str">
        <f>IF(ISBLANK(Math!JU7)," ",IF(Math!JU7&gt;=50,IF(Math!JU7&lt;75,Math!JU7," ")," "))</f>
        <v xml:space="preserve"> </v>
      </c>
      <c r="BP23" s="177" t="str">
        <f>IF(ISBLANK(Math!JY7)," ",IF(Math!JY7&gt;=50,IF(Math!JY7&lt;75,Math!JY7," ")," "))</f>
        <v xml:space="preserve"> </v>
      </c>
      <c r="BQ23" s="177" t="str">
        <f>IF(ISBLANK(Math!KC7)," ",IF(Math!KC7&gt;=50,IF(Math!KC7&lt;75,Math!KC7," ")," "))</f>
        <v xml:space="preserve"> </v>
      </c>
      <c r="BR23" s="178" t="str">
        <f>IF(ISBLANK(Math!KG7)," ",IF(Math!KG7&gt;=50,IF(Math!KG7&lt;75,Math!KG7," ")," "))</f>
        <v xml:space="preserve"> </v>
      </c>
      <c r="BS23" s="270"/>
      <c r="BT23" s="271"/>
      <c r="BU23" s="177" t="str">
        <f>IF(ISBLANK(Math!KK7)," ",IF(Math!KK7&gt;=50,IF(Math!KK7&lt;75,Math!KK7," ")," "))</f>
        <v xml:space="preserve"> </v>
      </c>
      <c r="BV23" s="177" t="str">
        <f>IF(ISBLANK(Math!KR7)," ",IF(Math!KR7&gt;=50,IF(Math!KR7&lt;75,Math!KR7," ")," "))</f>
        <v xml:space="preserve"> </v>
      </c>
      <c r="BW23" s="177" t="str">
        <f>IF(ISBLANK(Math!KV7)," ",IF(Math!KV7&gt;=50,IF(Math!KV7&lt;75,Math!KV7," ")," "))</f>
        <v xml:space="preserve"> </v>
      </c>
    </row>
    <row r="24" spans="1:75" s="1" customFormat="1" ht="20.100000000000001" customHeight="1" thickBot="1">
      <c r="A24" s="272"/>
      <c r="B24" s="273"/>
      <c r="C24" s="179" t="str">
        <f>IF(ISBLANK(Math!E7)," ",IF(Math!E7&lt;50,Math!E7," "))</f>
        <v xml:space="preserve"> </v>
      </c>
      <c r="D24" s="179" t="str">
        <f>IF(ISBLANK(Math!I7)," ",IF(Math!I7&lt;50,Math!I7," "))</f>
        <v xml:space="preserve"> </v>
      </c>
      <c r="E24" s="179" t="str">
        <f>IF(ISBLANK(Math!M7)," ",IF(Math!M7&lt;50,Math!M7," "))</f>
        <v xml:space="preserve"> </v>
      </c>
      <c r="F24" s="179" t="str">
        <f>IF(ISBLANK(Math!Q7)," ",IF(Math!Q7&lt;50,Math!Q7," "))</f>
        <v xml:space="preserve"> </v>
      </c>
      <c r="G24" s="179" t="str">
        <f>IF(ISBLANK(Math!U7)," ",IF(Math!U7&lt;50,Math!U7," "))</f>
        <v xml:space="preserve"> </v>
      </c>
      <c r="H24" s="179" t="str">
        <f>IF(ISBLANK(Math!AB7)," ",IF(Math!AB7&lt;50,Math!AB7," "))</f>
        <v xml:space="preserve"> </v>
      </c>
      <c r="I24" s="179" t="str">
        <f>IF(ISBLANK(Math!AF7)," ",IF(Math!AF7&lt;50,Math!AF7," "))</f>
        <v xml:space="preserve"> </v>
      </c>
      <c r="J24" s="179" t="str">
        <f>IF(ISBLANK(Math!AJ7)," ",IF(Math!AJ7&lt;50,Math!AJ7," "))</f>
        <v xml:space="preserve"> </v>
      </c>
      <c r="K24" s="179" t="str">
        <f>IF(ISBLANK(Math!AN7)," ",IF(Math!AN7&lt;50,Math!AN7," "))</f>
        <v xml:space="preserve"> </v>
      </c>
      <c r="L24" s="179" t="str">
        <f>IF(ISBLANK(Math!AR7)," ",IF(Math!AR7&lt;50,Math!AR7," "))</f>
        <v xml:space="preserve"> </v>
      </c>
      <c r="M24" s="179" t="str">
        <f>IF(ISBLANK(Math!AY7)," ",IF(Math!AY7&lt;50,Math!AY7," "))</f>
        <v xml:space="preserve"> </v>
      </c>
      <c r="N24" s="179" t="str">
        <f>IF(ISBLANK(Math!BC7)," ",IF(Math!BC7&lt;50,Math!BC7," "))</f>
        <v xml:space="preserve"> </v>
      </c>
      <c r="O24" s="179" t="str">
        <f>IF(ISBLANK(Math!BG7)," ",IF(Math!BG7&lt;50,Math!BG7," "))</f>
        <v xml:space="preserve"> </v>
      </c>
      <c r="P24" s="179" t="str">
        <f>IF(ISBLANK(Math!BK7)," ",IF(Math!BK7&lt;50,Math!BK7," "))</f>
        <v xml:space="preserve"> </v>
      </c>
      <c r="Q24" s="179" t="str">
        <f>IF(ISBLANK(Math!BO7)," ",IF(Math!BO7&lt;50,Math!BO7," "))</f>
        <v xml:space="preserve"> </v>
      </c>
      <c r="R24" s="179" t="str">
        <f>IF(ISBLANK(Math!BV7)," ",IF(Math!BV7&lt;50,Math!BV7," "))</f>
        <v xml:space="preserve"> </v>
      </c>
      <c r="S24" s="179" t="str">
        <f>IF(ISBLANK(Math!BZ7)," ",IF(Math!BZ7&lt;50,Math!BZ7," "))</f>
        <v xml:space="preserve"> </v>
      </c>
      <c r="T24" s="179" t="str">
        <f>IF(ISBLANK(Math!CD7)," ",IF(Math!CD7&lt;50,Math!CD7," "))</f>
        <v xml:space="preserve"> </v>
      </c>
      <c r="U24" s="179" t="str">
        <f>IF(ISBLANK(Math!CH7)," ",IF(Math!CH7&lt;50,Math!CH7," "))</f>
        <v xml:space="preserve"> </v>
      </c>
      <c r="V24" s="179" t="str">
        <f>IF(ISBLANK(Math!CL7)," ",IF(Math!CL7&lt;50,Math!CL7," "))</f>
        <v xml:space="preserve"> </v>
      </c>
      <c r="W24" s="180" t="str">
        <f>IF(ISBLANK(Math!CS7)," ",IF(Math!CS7&lt;50,Math!CS7," "))</f>
        <v xml:space="preserve"> </v>
      </c>
      <c r="X24" s="272"/>
      <c r="Y24" s="273"/>
      <c r="Z24" s="179" t="str">
        <f>IF(ISBLANK(Math!CW7)," ",IF(Math!CW7&lt;50,Math!CW7," "))</f>
        <v xml:space="preserve"> </v>
      </c>
      <c r="AA24" s="179" t="str">
        <f>IF(ISBLANK(Math!DA7)," ",IF(Math!DA7&lt;50,Math!DA7," "))</f>
        <v xml:space="preserve"> </v>
      </c>
      <c r="AB24" s="179" t="str">
        <f>IF(ISBLANK(Math!DE7)," ",IF(Math!DE7&lt;50,Math!DE7," "))</f>
        <v xml:space="preserve"> </v>
      </c>
      <c r="AC24" s="179" t="str">
        <f>IF(ISBLANK(Math!DI7)," ",IF(Math!DI7&lt;50,Math!DI7," "))</f>
        <v xml:space="preserve"> </v>
      </c>
      <c r="AD24" s="179" t="str">
        <f>IF(ISBLANK(Math!DP7)," ",IF(Math!DP7&lt;50,Math!DP7," "))</f>
        <v xml:space="preserve"> </v>
      </c>
      <c r="AE24" s="179" t="str">
        <f>IF(ISBLANK(Math!DT7)," ",IF(Math!DT7&lt;50,Math!DT7," "))</f>
        <v xml:space="preserve"> </v>
      </c>
      <c r="AF24" s="179" t="str">
        <f>IF(ISBLANK(Math!DX7)," ",IF(Math!DX7&lt;50,Math!DX7," "))</f>
        <v xml:space="preserve"> </v>
      </c>
      <c r="AG24" s="179" t="str">
        <f>IF(ISBLANK(Math!EB7)," ",IF(Math!EB7&lt;50,Math!EB7," "))</f>
        <v xml:space="preserve"> </v>
      </c>
      <c r="AH24" s="179" t="str">
        <f>IF(ISBLANK(Math!EF7)," ",IF(Math!EF7&lt;50,Math!EF7," "))</f>
        <v xml:space="preserve"> </v>
      </c>
      <c r="AI24" s="179" t="str">
        <f>IF(ISBLANK(Math!EM7)," ",IF(Math!EM7&lt;50,Math!EM7," "))</f>
        <v xml:space="preserve"> </v>
      </c>
      <c r="AJ24" s="179" t="str">
        <f>IF(ISBLANK(Math!EQ7)," ",IF(Math!EQ7&lt;50,Math!EQ7," "))</f>
        <v xml:space="preserve"> </v>
      </c>
      <c r="AK24" s="179" t="str">
        <f>IF(ISBLANK(Math!EU7)," ",IF(Math!EU7&lt;50,Math!EU7," "))</f>
        <v xml:space="preserve"> </v>
      </c>
      <c r="AL24" s="179" t="str">
        <f>IF(ISBLANK(Math!EY7)," ",IF(Math!EY7&lt;50,Math!EY7," "))</f>
        <v xml:space="preserve"> </v>
      </c>
      <c r="AM24" s="179" t="str">
        <f>IF(ISBLANK(Math!FC7)," ",IF(Math!FC7&lt;50,Math!FC7," "))</f>
        <v xml:space="preserve"> </v>
      </c>
      <c r="AN24" s="179" t="str">
        <f>IF(ISBLANK(Math!FJ7)," ",IF(Math!FJ7&lt;50,Math!FJ7," "))</f>
        <v xml:space="preserve"> </v>
      </c>
      <c r="AO24" s="179" t="str">
        <f>IF(ISBLANK(Math!FN7)," ",IF(Math!FN7&lt;50,Math!FN7," "))</f>
        <v xml:space="preserve"> </v>
      </c>
      <c r="AP24" s="179" t="str">
        <f>IF(ISBLANK(Math!FR7)," ",IF(Math!FR7&lt;50,Math!FR7," "))</f>
        <v xml:space="preserve"> </v>
      </c>
      <c r="AQ24" s="179" t="str">
        <f>IF(ISBLANK(Math!FV7)," ",IF(Math!FV7&lt;50,Math!FV7," "))</f>
        <v xml:space="preserve"> </v>
      </c>
      <c r="AR24" s="179" t="str">
        <f>IF(ISBLANK(Math!FZ7)," ",IF(Math!FZ7&lt;50,Math!FZ7," "))</f>
        <v xml:space="preserve"> </v>
      </c>
      <c r="AS24" s="179" t="str">
        <f>IF(ISBLANK(Math!GG7)," ",IF(Math!GG7&lt;50,Math!GG7," "))</f>
        <v xml:space="preserve"> </v>
      </c>
      <c r="AT24" s="180" t="str">
        <f>IF(ISBLANK(Math!GK7)," ",IF(Math!GK7&lt;50,Math!GK7," "))</f>
        <v xml:space="preserve"> </v>
      </c>
      <c r="AU24" s="272"/>
      <c r="AV24" s="273"/>
      <c r="AW24" s="179" t="str">
        <f>IF(ISBLANK(Math!GO7)," ",IF(Math!GO7&lt;50,Math!GO7," "))</f>
        <v xml:space="preserve"> </v>
      </c>
      <c r="AX24" s="179" t="str">
        <f>IF(ISBLANK(Math!GS7)," ",IF(Math!GS7&lt;50,Math!GS7," "))</f>
        <v xml:space="preserve"> </v>
      </c>
      <c r="AY24" s="179" t="str">
        <f>IF(ISBLANK(Math!GW7)," ",IF(Math!GW7&lt;50,Math!GW7," "))</f>
        <v xml:space="preserve"> </v>
      </c>
      <c r="AZ24" s="179" t="str">
        <f>IF(ISBLANK(Math!HD7)," ",IF(Math!HD7&lt;50,Math!HD7," "))</f>
        <v xml:space="preserve"> </v>
      </c>
      <c r="BA24" s="179" t="str">
        <f>IF(ISBLANK(Math!HH7)," ",IF(Math!HH7&lt;50,Math!HH7," "))</f>
        <v xml:space="preserve"> </v>
      </c>
      <c r="BB24" s="179" t="str">
        <f>IF(ISBLANK(Math!HL7)," ",IF(Math!HL7&lt;50,Math!HL7," "))</f>
        <v xml:space="preserve"> </v>
      </c>
      <c r="BC24" s="179" t="str">
        <f>IF(ISBLANK(Math!HP7)," ",IF(Math!HP7&lt;50,Math!HP7," "))</f>
        <v xml:space="preserve"> </v>
      </c>
      <c r="BD24" s="179" t="str">
        <f>IF(ISBLANK(Math!HT7)," ",IF(Math!HT7&lt;50,Math!HT7," "))</f>
        <v xml:space="preserve"> </v>
      </c>
      <c r="BE24" s="179" t="str">
        <f>IF(ISBLANK(Math!IA7)," ",IF(Math!IA7&lt;50,Math!IA7," "))</f>
        <v xml:space="preserve"> </v>
      </c>
      <c r="BF24" s="179" t="str">
        <f>IF(ISBLANK(Math!IE7)," ",IF(Math!IE7&lt;50,Math!IE7," "))</f>
        <v xml:space="preserve"> </v>
      </c>
      <c r="BG24" s="179" t="str">
        <f>IF(ISBLANK(Math!II7)," ",IF(Math!II7&lt;50,Math!II7," "))</f>
        <v xml:space="preserve"> </v>
      </c>
      <c r="BH24" s="179" t="str">
        <f>IF(ISBLANK(Math!IM7)," ",IF(Math!IM7&lt;50,Math!IM7," "))</f>
        <v xml:space="preserve"> </v>
      </c>
      <c r="BI24" s="179" t="str">
        <f>IF(ISBLANK(Math!IQ7)," ",IF(Math!IQ7&lt;50,Math!IQ7," "))</f>
        <v xml:space="preserve"> </v>
      </c>
      <c r="BJ24" s="179" t="str">
        <f>IF(ISBLANK(Math!IX7)," ",IF(Math!IX7&lt;50,Math!IX7," "))</f>
        <v xml:space="preserve"> </v>
      </c>
      <c r="BK24" s="179" t="str">
        <f>IF(ISBLANK(Math!JB7)," ",IF(Math!JB7&lt;50,Math!JB7," "))</f>
        <v xml:space="preserve"> </v>
      </c>
      <c r="BL24" s="179" t="str">
        <f>IF(ISBLANK(Math!JF7)," ",IF(Math!JF7&lt;50,Math!JF7," "))</f>
        <v xml:space="preserve"> </v>
      </c>
      <c r="BM24" s="179" t="str">
        <f>IF(ISBLANK(Math!JJ7)," ",IF(Math!JJ7&lt;50,Math!JJ7," "))</f>
        <v xml:space="preserve"> </v>
      </c>
      <c r="BN24" s="179" t="str">
        <f>IF(ISBLANK(Math!JN7)," ",IF(Math!JN7&lt;50,Math!JN7," "))</f>
        <v xml:space="preserve"> </v>
      </c>
      <c r="BO24" s="179" t="str">
        <f>IF(ISBLANK(Math!JU7)," ",IF(Math!JU7&lt;50,Math!JU7," "))</f>
        <v xml:space="preserve"> </v>
      </c>
      <c r="BP24" s="179" t="str">
        <f>IF(ISBLANK(Math!JY7)," ",IF(Math!JY7&lt;50,Math!JY7," "))</f>
        <v xml:space="preserve"> </v>
      </c>
      <c r="BQ24" s="179" t="str">
        <f>IF(ISBLANK(Math!KC7)," ",IF(Math!KC7&lt;50,Math!KC7," "))</f>
        <v xml:space="preserve"> </v>
      </c>
      <c r="BR24" s="180" t="str">
        <f>IF(ISBLANK(Math!KG7)," ",IF(Math!KG7&lt;50,Math!KG7," "))</f>
        <v xml:space="preserve"> </v>
      </c>
      <c r="BS24" s="272"/>
      <c r="BT24" s="273"/>
      <c r="BU24" s="179" t="str">
        <f>IF(ISBLANK(Math!KK7)," ",IF(Math!KK7&lt;50,Math!KK7," "))</f>
        <v xml:space="preserve"> </v>
      </c>
      <c r="BV24" s="179" t="str">
        <f>IF(ISBLANK(Math!KR7)," ",IF(Math!KR7&lt;50,Math!KR7," "))</f>
        <v xml:space="preserve"> </v>
      </c>
      <c r="BW24" s="179" t="str">
        <f>IF(ISBLANK(Math!KV7)," ",IF(Math!KV7&lt;50,Math!KV7," "))</f>
        <v xml:space="preserve"> </v>
      </c>
    </row>
    <row r="25" spans="1:75" s="1" customFormat="1" ht="20.100000000000001" customHeight="1">
      <c r="A25" s="268" t="str">
        <f>LEFT(Math!$A6,1)&amp;LEFT(Math!$B6,1)</f>
        <v>NP</v>
      </c>
      <c r="B25" s="269"/>
      <c r="C25" s="175" t="str">
        <f>IF(ISBLANK(Math!E6)," ",IF(Math!E6&gt;=75,Math!E6," "))</f>
        <v xml:space="preserve"> </v>
      </c>
      <c r="D25" s="175" t="str">
        <f>IF(ISBLANK(Math!I6)," ",IF(Math!I6&gt;=75,Math!I6," "))</f>
        <v/>
      </c>
      <c r="E25" s="175" t="str">
        <f>IF(ISBLANK(Math!M6)," ",IF(Math!M6&gt;=75,Math!M6," "))</f>
        <v/>
      </c>
      <c r="F25" s="175" t="str">
        <f>IF(ISBLANK(Math!Q6)," ",IF(Math!Q6&gt;=75,Math!Q6," "))</f>
        <v/>
      </c>
      <c r="G25" s="175" t="str">
        <f>IF(ISBLANK(Math!U6)," ",IF(Math!U6&gt;=75,Math!U6," "))</f>
        <v/>
      </c>
      <c r="H25" s="175" t="str">
        <f>IF(ISBLANK(Math!AB6)," ",IF(Math!AB6&gt;=75,Math!AB6," "))</f>
        <v/>
      </c>
      <c r="I25" s="175" t="str">
        <f>IF(ISBLANK(Math!AF6)," ",IF(Math!AF6&gt;=75,Math!AF6," "))</f>
        <v/>
      </c>
      <c r="J25" s="175" t="str">
        <f>IF(ISBLANK(Math!AJ6)," ",IF(Math!AJ6&gt;=75,Math!AJ6," "))</f>
        <v/>
      </c>
      <c r="K25" s="175" t="str">
        <f>IF(ISBLANK(Math!AN6)," ",IF(Math!AN6&gt;=75,Math!AN6," "))</f>
        <v/>
      </c>
      <c r="L25" s="175" t="str">
        <f>IF(ISBLANK(Math!AR6)," ",IF(Math!AR6&gt;=75,Math!AR6," "))</f>
        <v/>
      </c>
      <c r="M25" s="175" t="str">
        <f>IF(ISBLANK(Math!AY6)," ",IF(Math!AY6&gt;=75,Math!AY6," "))</f>
        <v/>
      </c>
      <c r="N25" s="175" t="str">
        <f>IF(ISBLANK(Math!BC6)," ",IF(Math!BC6&gt;=75,Math!BC6," "))</f>
        <v/>
      </c>
      <c r="O25" s="175" t="str">
        <f>IF(ISBLANK(Math!BG6)," ",IF(Math!BG6&gt;=75,Math!BG6," "))</f>
        <v/>
      </c>
      <c r="P25" s="175" t="str">
        <f>IF(ISBLANK(Math!BK6)," ",IF(Math!BK6&gt;=75,Math!BK6," "))</f>
        <v/>
      </c>
      <c r="Q25" s="175" t="str">
        <f>IF(ISBLANK(Math!BO6)," ",IF(Math!BO6&gt;=75,Math!BO6," "))</f>
        <v/>
      </c>
      <c r="R25" s="175" t="str">
        <f>IF(ISBLANK(Math!BV6)," ",IF(Math!BV6&gt;=75,Math!BV6," "))</f>
        <v/>
      </c>
      <c r="S25" s="175" t="str">
        <f>IF(ISBLANK(Math!BZ6)," ",IF(Math!BZ6&gt;=75,Math!BZ6," "))</f>
        <v/>
      </c>
      <c r="T25" s="175" t="str">
        <f>IF(ISBLANK(Math!CD6)," ",IF(Math!CD6&gt;=75,Math!CD6," "))</f>
        <v/>
      </c>
      <c r="U25" s="175" t="str">
        <f>IF(ISBLANK(Math!CH6)," ",IF(Math!CH6&gt;=75,Math!CH6," "))</f>
        <v/>
      </c>
      <c r="V25" s="175" t="str">
        <f>IF(ISBLANK(Math!CL6)," ",IF(Math!CL6&gt;=75,Math!CL6," "))</f>
        <v/>
      </c>
      <c r="W25" s="176" t="str">
        <f>IF(ISBLANK(Math!CS6)," ",IF(Math!CS6&gt;=75,Math!CS6," "))</f>
        <v/>
      </c>
      <c r="X25" s="268" t="str">
        <f>A25</f>
        <v>NP</v>
      </c>
      <c r="Y25" s="269"/>
      <c r="Z25" s="175" t="str">
        <f>IF(ISBLANK(Math!CW6)," ",IF(Math!CW6&gt;=75,Math!CW6," "))</f>
        <v/>
      </c>
      <c r="AA25" s="175" t="str">
        <f>IF(ISBLANK(Math!DA6)," ",IF(Math!DA6&gt;=75,Math!DA6," "))</f>
        <v/>
      </c>
      <c r="AB25" s="175" t="str">
        <f>IF(ISBLANK(Math!DE6)," ",IF(Math!DE6&gt;=75,Math!DE6," "))</f>
        <v/>
      </c>
      <c r="AC25" s="175" t="str">
        <f>IF(ISBLANK(Math!DI6)," ",IF(Math!DI6&gt;=75,Math!DI6," "))</f>
        <v/>
      </c>
      <c r="AD25" s="175" t="str">
        <f>IF(ISBLANK(Math!DP6)," ",IF(Math!DP6&gt;=75,Math!DP6," "))</f>
        <v/>
      </c>
      <c r="AE25" s="175" t="str">
        <f>IF(ISBLANK(Math!DT6)," ",IF(Math!DT6&gt;=75,Math!DT6," "))</f>
        <v/>
      </c>
      <c r="AF25" s="175" t="str">
        <f>IF(ISBLANK(Math!DX6)," ",IF(Math!DX6&gt;=75,Math!DX6," "))</f>
        <v/>
      </c>
      <c r="AG25" s="175" t="str">
        <f>IF(ISBLANK(Math!EB6)," ",IF(Math!EB6&gt;=75,Math!EB6," "))</f>
        <v/>
      </c>
      <c r="AH25" s="175" t="str">
        <f>IF(ISBLANK(Math!EF6)," ",IF(Math!EF6&gt;=75,Math!EF6," "))</f>
        <v/>
      </c>
      <c r="AI25" s="175" t="str">
        <f>IF(ISBLANK(Math!EM6)," ",IF(Math!EM6&gt;=75,Math!EM6," "))</f>
        <v/>
      </c>
      <c r="AJ25" s="175" t="str">
        <f>IF(ISBLANK(Math!EQ6)," ",IF(Math!EQ6&gt;=75,Math!EQ6," "))</f>
        <v/>
      </c>
      <c r="AK25" s="175" t="str">
        <f>IF(ISBLANK(Math!EU6)," ",IF(Math!EU6&gt;=75,Math!EU6," "))</f>
        <v/>
      </c>
      <c r="AL25" s="175" t="str">
        <f>IF(ISBLANK(Math!EY6)," ",IF(Math!EY6&gt;=75,Math!EY6," "))</f>
        <v/>
      </c>
      <c r="AM25" s="175" t="str">
        <f>IF(ISBLANK(Math!FC6)," ",IF(Math!FC6&gt;=75,Math!FC6," "))</f>
        <v/>
      </c>
      <c r="AN25" s="175" t="str">
        <f>IF(ISBLANK(Math!FJ6)," ",IF(Math!FJ6&gt;=75,Math!FJ6," "))</f>
        <v/>
      </c>
      <c r="AO25" s="175" t="str">
        <f>IF(ISBLANK(Math!FN6)," ",IF(Math!FN6&gt;=75,Math!FN6," "))</f>
        <v/>
      </c>
      <c r="AP25" s="175" t="str">
        <f>IF(ISBLANK(Math!FR6)," ",IF(Math!FR6&gt;=75,Math!FR6," "))</f>
        <v/>
      </c>
      <c r="AQ25" s="175" t="str">
        <f>IF(ISBLANK(Math!FV6)," ",IF(Math!FV6&gt;=75,Math!FV6," "))</f>
        <v/>
      </c>
      <c r="AR25" s="175" t="str">
        <f>IF(ISBLANK(Math!FZ6)," ",IF(Math!FZ6&gt;=75,Math!FZ6," "))</f>
        <v/>
      </c>
      <c r="AS25" s="175" t="str">
        <f>IF(ISBLANK(Math!GG6)," ",IF(Math!GG6&gt;=75,Math!GG6," "))</f>
        <v/>
      </c>
      <c r="AT25" s="176" t="str">
        <f>IF(ISBLANK(Math!GK6)," ",IF(Math!GK6&gt;=75,Math!GK6," "))</f>
        <v/>
      </c>
      <c r="AU25" s="268" t="str">
        <f>X25</f>
        <v>NP</v>
      </c>
      <c r="AV25" s="269"/>
      <c r="AW25" s="175" t="str">
        <f>IF(ISBLANK(Math!GO6)," ",IF(Math!GO6&gt;=75,Math!GO6," "))</f>
        <v/>
      </c>
      <c r="AX25" s="175" t="str">
        <f>IF(ISBLANK(Math!GS6)," ",IF(Math!GS6&gt;=75,Math!GS6," "))</f>
        <v/>
      </c>
      <c r="AY25" s="175" t="str">
        <f>IF(ISBLANK(Math!GW6)," ",IF(Math!GW6&gt;=75,Math!GW6," "))</f>
        <v/>
      </c>
      <c r="AZ25" s="175" t="str">
        <f>IF(ISBLANK(Math!HD6)," ",IF(Math!HD6&gt;=75,Math!HD6," "))</f>
        <v/>
      </c>
      <c r="BA25" s="175" t="str">
        <f>IF(ISBLANK(Math!HH6)," ",IF(Math!HH6&gt;=75,Math!HH6," "))</f>
        <v/>
      </c>
      <c r="BB25" s="175" t="str">
        <f>IF(ISBLANK(Math!HL6)," ",IF(Math!HL6&gt;=75,Math!HL6," "))</f>
        <v/>
      </c>
      <c r="BC25" s="175" t="str">
        <f>IF(ISBLANK(Math!HP6)," ",IF(Math!HP6&gt;=75,Math!HP6," "))</f>
        <v/>
      </c>
      <c r="BD25" s="175" t="str">
        <f>IF(ISBLANK(Math!HT6)," ",IF(Math!HT6&gt;=75,Math!HT6," "))</f>
        <v/>
      </c>
      <c r="BE25" s="175" t="str">
        <f>IF(ISBLANK(Math!IA6)," ",IF(Math!IA6&gt;=75,Math!IA6," "))</f>
        <v/>
      </c>
      <c r="BF25" s="175" t="str">
        <f>IF(ISBLANK(Math!IE6)," ",IF(Math!IE6&gt;=75,Math!IE6," "))</f>
        <v/>
      </c>
      <c r="BG25" s="175" t="str">
        <f>IF(ISBLANK(Math!II6)," ",IF(Math!II6&gt;=75,Math!II6," "))</f>
        <v/>
      </c>
      <c r="BH25" s="175" t="str">
        <f>IF(ISBLANK(Math!IM6)," ",IF(Math!IM6&gt;=75,Math!IM6," "))</f>
        <v/>
      </c>
      <c r="BI25" s="175" t="str">
        <f>IF(ISBLANK(Math!IQ6)," ",IF(Math!IQ6&gt;=75,Math!IQ6," "))</f>
        <v/>
      </c>
      <c r="BJ25" s="175" t="str">
        <f>IF(ISBLANK(Math!IX6)," ",IF(Math!IX6&gt;=75,Math!IX6," "))</f>
        <v/>
      </c>
      <c r="BK25" s="175" t="str">
        <f>IF(ISBLANK(Math!JB6)," ",IF(Math!JB6&gt;=75,Math!JB6," "))</f>
        <v/>
      </c>
      <c r="BL25" s="175" t="str">
        <f>IF(ISBLANK(Math!JF6)," ",IF(Math!JF6&gt;=75,Math!JF6," "))</f>
        <v/>
      </c>
      <c r="BM25" s="175" t="str">
        <f>IF(ISBLANK(Math!JJ6)," ",IF(Math!JJ6&gt;=75,Math!JJ6," "))</f>
        <v/>
      </c>
      <c r="BN25" s="175" t="str">
        <f>IF(ISBLANK(Math!JN6)," ",IF(Math!JN6&gt;=75,Math!JN6," "))</f>
        <v/>
      </c>
      <c r="BO25" s="175" t="str">
        <f>IF(ISBLANK(Math!JU6)," ",IF(Math!JU6&gt;=75,Math!JU6," "))</f>
        <v/>
      </c>
      <c r="BP25" s="175" t="str">
        <f>IF(ISBLANK(Math!JY6)," ",IF(Math!JY6&gt;=75,Math!JY6," "))</f>
        <v/>
      </c>
      <c r="BQ25" s="175" t="str">
        <f>IF(ISBLANK(Math!KC6)," ",IF(Math!KC6&gt;=75,Math!KC6," "))</f>
        <v/>
      </c>
      <c r="BR25" s="176" t="str">
        <f>IF(ISBLANK(Math!KG6)," ",IF(Math!KG6&gt;=75,Math!KG6," "))</f>
        <v/>
      </c>
      <c r="BS25" s="268" t="str">
        <f>AU25</f>
        <v>NP</v>
      </c>
      <c r="BT25" s="269"/>
      <c r="BU25" s="175" t="str">
        <f>IF(ISBLANK(Math!KK6)," ",IF(Math!KK6&gt;=75,Math!KK6," "))</f>
        <v/>
      </c>
      <c r="BV25" s="175" t="str">
        <f>IF(ISBLANK(Math!KR6)," ",IF(Math!KR6&gt;=75,Math!KR6," "))</f>
        <v/>
      </c>
      <c r="BW25" s="175" t="str">
        <f>IF(ISBLANK(Math!KV6)," ",IF(Math!KV6&gt;=75,Math!KV6," "))</f>
        <v/>
      </c>
    </row>
    <row r="26" spans="1:75" s="1" customFormat="1" ht="20.100000000000001" customHeight="1">
      <c r="A26" s="270"/>
      <c r="B26" s="271"/>
      <c r="C26" s="177" t="str">
        <f>IF(ISBLANK(Math!E6)," ",IF(Math!E6&gt;=50,IF(Math!E6&lt;75,Math!E6," ")," "))</f>
        <v xml:space="preserve"> </v>
      </c>
      <c r="D26" s="177" t="str">
        <f>IF(ISBLANK(Math!I6)," ",IF(Math!I6&gt;=50,IF(Math!I6&lt;75,Math!I6," ")," "))</f>
        <v xml:space="preserve"> </v>
      </c>
      <c r="E26" s="177" t="str">
        <f>IF(ISBLANK(Math!M6)," ",IF(Math!M6&gt;=50,IF(Math!M6&lt;75,Math!M6," ")," "))</f>
        <v xml:space="preserve"> </v>
      </c>
      <c r="F26" s="177" t="str">
        <f>IF(ISBLANK(Math!Q6)," ",IF(Math!Q6&gt;=50,IF(Math!Q6&lt;75,Math!Q6," ")," "))</f>
        <v xml:space="preserve"> </v>
      </c>
      <c r="G26" s="177" t="str">
        <f>IF(ISBLANK(Math!U6)," ",IF(Math!U6&gt;=50,IF(Math!U6&lt;75,Math!U6," ")," "))</f>
        <v xml:space="preserve"> </v>
      </c>
      <c r="H26" s="177" t="str">
        <f>IF(ISBLANK(Math!AB6)," ",IF(Math!AB6&gt;=50,IF(Math!AB6&lt;75,Math!AB6," ")," "))</f>
        <v xml:space="preserve"> </v>
      </c>
      <c r="I26" s="177" t="str">
        <f>IF(ISBLANK(Math!AF6)," ",IF(Math!AF6&gt;=50,IF(Math!AF6&lt;75,Math!AF6," ")," "))</f>
        <v xml:space="preserve"> </v>
      </c>
      <c r="J26" s="177" t="str">
        <f>IF(ISBLANK(Math!AJ6)," ",IF(Math!AJ6&gt;=50,IF(Math!AJ6&lt;75,Math!AJ6," ")," "))</f>
        <v xml:space="preserve"> </v>
      </c>
      <c r="K26" s="177" t="str">
        <f>IF(ISBLANK(Math!AN6)," ",IF(Math!AN6&gt;=50,IF(Math!AN6&lt;75,Math!AN6," ")," "))</f>
        <v xml:space="preserve"> </v>
      </c>
      <c r="L26" s="177" t="str">
        <f>IF(ISBLANK(Math!AR6)," ",IF(Math!AR6&gt;=50,IF(Math!AR6&lt;75,Math!AR6," ")," "))</f>
        <v xml:space="preserve"> </v>
      </c>
      <c r="M26" s="177" t="str">
        <f>IF(ISBLANK(Math!AY6)," ",IF(Math!AY6&gt;=50,IF(Math!AY6&lt;75,Math!AY6," ")," "))</f>
        <v xml:space="preserve"> </v>
      </c>
      <c r="N26" s="177" t="str">
        <f>IF(ISBLANK(Math!BC6)," ",IF(Math!BC6&gt;=50,IF(Math!BC6&lt;75,Math!BC6," ")," "))</f>
        <v xml:space="preserve"> </v>
      </c>
      <c r="O26" s="177" t="str">
        <f>IF(ISBLANK(Math!BG6)," ",IF(Math!BG6&gt;=50,IF(Math!BG6&lt;75,Math!BG6," ")," "))</f>
        <v xml:space="preserve"> </v>
      </c>
      <c r="P26" s="177" t="str">
        <f>IF(ISBLANK(Math!BK6)," ",IF(Math!BK6&gt;=50,IF(Math!BK6&lt;75,Math!BK6," ")," "))</f>
        <v xml:space="preserve"> </v>
      </c>
      <c r="Q26" s="177" t="str">
        <f>IF(ISBLANK(Math!BO6)," ",IF(Math!BO6&gt;=50,IF(Math!BO6&lt;75,Math!BO6," ")," "))</f>
        <v xml:space="preserve"> </v>
      </c>
      <c r="R26" s="177" t="str">
        <f>IF(ISBLANK(Math!BV6)," ",IF(Math!BV6&gt;=50,IF(Math!BV6&lt;75,Math!BV6," ")," "))</f>
        <v xml:space="preserve"> </v>
      </c>
      <c r="S26" s="177" t="str">
        <f>IF(ISBLANK(Math!BZ6)," ",IF(Math!BZ6&gt;=50,IF(Math!BZ6&lt;75,Math!BZ6," ")," "))</f>
        <v xml:space="preserve"> </v>
      </c>
      <c r="T26" s="177" t="str">
        <f>IF(ISBLANK(Math!CD6)," ",IF(Math!CD6&gt;=50,IF(Math!CD6&lt;75,Math!CD6," ")," "))</f>
        <v xml:space="preserve"> </v>
      </c>
      <c r="U26" s="177" t="str">
        <f>IF(ISBLANK(Math!CH6)," ",IF(Math!CH6&gt;=50,IF(Math!CH6&lt;75,Math!CH6," ")," "))</f>
        <v xml:space="preserve"> </v>
      </c>
      <c r="V26" s="177" t="str">
        <f>IF(ISBLANK(Math!CL6)," ",IF(Math!CL6&gt;=50,IF(Math!CL6&lt;75,Math!CL6," ")," "))</f>
        <v xml:space="preserve"> </v>
      </c>
      <c r="W26" s="178" t="str">
        <f>IF(ISBLANK(Math!CS6)," ",IF(Math!CS6&gt;=50,IF(Math!CS6&lt;75,Math!CS6," ")," "))</f>
        <v xml:space="preserve"> </v>
      </c>
      <c r="X26" s="270"/>
      <c r="Y26" s="271"/>
      <c r="Z26" s="177" t="str">
        <f>IF(ISBLANK(Math!CW6)," ",IF(Math!CW6&gt;=50,IF(Math!CW6&lt;75,Math!CW6," ")," "))</f>
        <v xml:space="preserve"> </v>
      </c>
      <c r="AA26" s="177" t="str">
        <f>IF(ISBLANK(Math!DA6)," ",IF(Math!DA6&gt;=50,IF(Math!DA6&lt;75,Math!DA6," ")," "))</f>
        <v xml:space="preserve"> </v>
      </c>
      <c r="AB26" s="177" t="str">
        <f>IF(ISBLANK(Math!DE6)," ",IF(Math!DE6&gt;=50,IF(Math!DE6&lt;75,Math!DE6," ")," "))</f>
        <v xml:space="preserve"> </v>
      </c>
      <c r="AC26" s="177" t="str">
        <f>IF(ISBLANK(Math!DI6)," ",IF(Math!DI6&gt;=50,IF(Math!DI6&lt;75,Math!DI6," ")," "))</f>
        <v xml:space="preserve"> </v>
      </c>
      <c r="AD26" s="177" t="str">
        <f>IF(ISBLANK(Math!DP6)," ",IF(Math!DP6&gt;=50,IF(Math!DP6&lt;75,Math!DP6," ")," "))</f>
        <v xml:space="preserve"> </v>
      </c>
      <c r="AE26" s="177" t="str">
        <f>IF(ISBLANK(Math!DT6)," ",IF(Math!DT6&gt;=50,IF(Math!DT6&lt;75,Math!DT6," ")," "))</f>
        <v xml:space="preserve"> </v>
      </c>
      <c r="AF26" s="177" t="str">
        <f>IF(ISBLANK(Math!DX6)," ",IF(Math!DX6&gt;=50,IF(Math!DX6&lt;75,Math!DX6," ")," "))</f>
        <v xml:space="preserve"> </v>
      </c>
      <c r="AG26" s="177" t="str">
        <f>IF(ISBLANK(Math!EB6)," ",IF(Math!EB6&gt;=50,IF(Math!EB6&lt;75,Math!EB6," ")," "))</f>
        <v xml:space="preserve"> </v>
      </c>
      <c r="AH26" s="177" t="str">
        <f>IF(ISBLANK(Math!EF6)," ",IF(Math!EF6&gt;=50,IF(Math!EF6&lt;75,Math!EF6," ")," "))</f>
        <v xml:space="preserve"> </v>
      </c>
      <c r="AI26" s="177" t="str">
        <f>IF(ISBLANK(Math!EM6)," ",IF(Math!EM6&gt;=50,IF(Math!EM6&lt;75,Math!EM6," ")," "))</f>
        <v xml:space="preserve"> </v>
      </c>
      <c r="AJ26" s="177" t="str">
        <f>IF(ISBLANK(Math!EQ6)," ",IF(Math!EQ6&gt;=50,IF(Math!EQ6&lt;75,Math!EQ6," ")," "))</f>
        <v xml:space="preserve"> </v>
      </c>
      <c r="AK26" s="177" t="str">
        <f>IF(ISBLANK(Math!EU6)," ",IF(Math!EU6&gt;=50,IF(Math!EU6&lt;75,Math!EU6," ")," "))</f>
        <v xml:space="preserve"> </v>
      </c>
      <c r="AL26" s="177" t="str">
        <f>IF(ISBLANK(Math!EY6)," ",IF(Math!EY6&gt;=50,IF(Math!EY6&lt;75,Math!EY6," ")," "))</f>
        <v xml:space="preserve"> </v>
      </c>
      <c r="AM26" s="177" t="str">
        <f>IF(ISBLANK(Math!FC6)," ",IF(Math!FC6&gt;=50,IF(Math!FC6&lt;75,Math!FC6," ")," "))</f>
        <v xml:space="preserve"> </v>
      </c>
      <c r="AN26" s="177" t="str">
        <f>IF(ISBLANK(Math!FJ6)," ",IF(Math!FJ6&gt;=50,IF(Math!FJ6&lt;75,Math!FJ6," ")," "))</f>
        <v xml:space="preserve"> </v>
      </c>
      <c r="AO26" s="177" t="str">
        <f>IF(ISBLANK(Math!FN6)," ",IF(Math!FN6&gt;=50,IF(Math!FN6&lt;75,Math!FN6," ")," "))</f>
        <v xml:space="preserve"> </v>
      </c>
      <c r="AP26" s="177" t="str">
        <f>IF(ISBLANK(Math!FR6)," ",IF(Math!FR6&gt;=50,IF(Math!FR6&lt;75,Math!FR6," ")," "))</f>
        <v xml:space="preserve"> </v>
      </c>
      <c r="AQ26" s="177" t="str">
        <f>IF(ISBLANK(Math!FV6)," ",IF(Math!FV6&gt;=50,IF(Math!FV6&lt;75,Math!FV6," ")," "))</f>
        <v xml:space="preserve"> </v>
      </c>
      <c r="AR26" s="177" t="str">
        <f>IF(ISBLANK(Math!FZ6)," ",IF(Math!FZ6&gt;=50,IF(Math!FZ6&lt;75,Math!FZ6," ")," "))</f>
        <v xml:space="preserve"> </v>
      </c>
      <c r="AS26" s="177" t="str">
        <f>IF(ISBLANK(Math!GG6)," ",IF(Math!GG6&gt;=50,IF(Math!GG6&lt;75,Math!GG6," ")," "))</f>
        <v xml:space="preserve"> </v>
      </c>
      <c r="AT26" s="178" t="str">
        <f>IF(ISBLANK(Math!GK6)," ",IF(Math!GK6&gt;=50,IF(Math!GK6&lt;75,Math!GK6," ")," "))</f>
        <v xml:space="preserve"> </v>
      </c>
      <c r="AU26" s="270"/>
      <c r="AV26" s="271"/>
      <c r="AW26" s="177" t="str">
        <f>IF(ISBLANK(Math!GO6)," ",IF(Math!GO6&gt;=50,IF(Math!GO6&lt;75,Math!GO6," ")," "))</f>
        <v xml:space="preserve"> </v>
      </c>
      <c r="AX26" s="177" t="str">
        <f>IF(ISBLANK(Math!GS6)," ",IF(Math!GS6&gt;=50,IF(Math!GS6&lt;75,Math!GS6," ")," "))</f>
        <v xml:space="preserve"> </v>
      </c>
      <c r="AY26" s="177" t="str">
        <f>IF(ISBLANK(Math!GW6)," ",IF(Math!GW6&gt;=50,IF(Math!GW6&lt;75,Math!GW6," ")," "))</f>
        <v xml:space="preserve"> </v>
      </c>
      <c r="AZ26" s="177" t="str">
        <f>IF(ISBLANK(Math!HD6)," ",IF(Math!HD6&gt;=50,IF(Math!HD6&lt;75,Math!HD6," ")," "))</f>
        <v xml:space="preserve"> </v>
      </c>
      <c r="BA26" s="177" t="str">
        <f>IF(ISBLANK(Math!HH6)," ",IF(Math!HH6&gt;=50,IF(Math!HH6&lt;75,Math!HH6," ")," "))</f>
        <v xml:space="preserve"> </v>
      </c>
      <c r="BB26" s="177" t="str">
        <f>IF(ISBLANK(Math!HL6)," ",IF(Math!HL6&gt;=50,IF(Math!HL6&lt;75,Math!HL6," ")," "))</f>
        <v xml:space="preserve"> </v>
      </c>
      <c r="BC26" s="177" t="str">
        <f>IF(ISBLANK(Math!HP6)," ",IF(Math!HP6&gt;=50,IF(Math!HP6&lt;75,Math!HP6," ")," "))</f>
        <v xml:space="preserve"> </v>
      </c>
      <c r="BD26" s="177" t="str">
        <f>IF(ISBLANK(Math!HT6)," ",IF(Math!HT6&gt;=50,IF(Math!HT6&lt;75,Math!HT6," ")," "))</f>
        <v xml:space="preserve"> </v>
      </c>
      <c r="BE26" s="177" t="str">
        <f>IF(ISBLANK(Math!IA6)," ",IF(Math!IA6&gt;=50,IF(Math!IA6&lt;75,Math!IA6," ")," "))</f>
        <v xml:space="preserve"> </v>
      </c>
      <c r="BF26" s="177" t="str">
        <f>IF(ISBLANK(Math!IE6)," ",IF(Math!IE6&gt;=50,IF(Math!IE6&lt;75,Math!IE6," ")," "))</f>
        <v xml:space="preserve"> </v>
      </c>
      <c r="BG26" s="177" t="str">
        <f>IF(ISBLANK(Math!II6)," ",IF(Math!II6&gt;=50,IF(Math!II6&lt;75,Math!II6," ")," "))</f>
        <v xml:space="preserve"> </v>
      </c>
      <c r="BH26" s="177" t="str">
        <f>IF(ISBLANK(Math!IM6)," ",IF(Math!IM6&gt;=50,IF(Math!IM6&lt;75,Math!IM6," ")," "))</f>
        <v xml:space="preserve"> </v>
      </c>
      <c r="BI26" s="177" t="str">
        <f>IF(ISBLANK(Math!IQ6)," ",IF(Math!IQ6&gt;=50,IF(Math!IQ6&lt;75,Math!IQ6," ")," "))</f>
        <v xml:space="preserve"> </v>
      </c>
      <c r="BJ26" s="177" t="str">
        <f>IF(ISBLANK(Math!IX6)," ",IF(Math!IX6&gt;=50,IF(Math!IX6&lt;75,Math!IX6," ")," "))</f>
        <v xml:space="preserve"> </v>
      </c>
      <c r="BK26" s="177" t="str">
        <f>IF(ISBLANK(Math!JB6)," ",IF(Math!JB6&gt;=50,IF(Math!JB6&lt;75,Math!JB6," ")," "))</f>
        <v xml:space="preserve"> </v>
      </c>
      <c r="BL26" s="177" t="str">
        <f>IF(ISBLANK(Math!JF6)," ",IF(Math!JF6&gt;=50,IF(Math!JF6&lt;75,Math!JF6," ")," "))</f>
        <v xml:space="preserve"> </v>
      </c>
      <c r="BM26" s="177" t="str">
        <f>IF(ISBLANK(Math!JJ6)," ",IF(Math!JJ6&gt;=50,IF(Math!JJ6&lt;75,Math!JJ6," ")," "))</f>
        <v xml:space="preserve"> </v>
      </c>
      <c r="BN26" s="177" t="str">
        <f>IF(ISBLANK(Math!JN6)," ",IF(Math!JN6&gt;=50,IF(Math!JN6&lt;75,Math!JN6," ")," "))</f>
        <v xml:space="preserve"> </v>
      </c>
      <c r="BO26" s="177" t="str">
        <f>IF(ISBLANK(Math!JU6)," ",IF(Math!JU6&gt;=50,IF(Math!JU6&lt;75,Math!JU6," ")," "))</f>
        <v xml:space="preserve"> </v>
      </c>
      <c r="BP26" s="177" t="str">
        <f>IF(ISBLANK(Math!JY6)," ",IF(Math!JY6&gt;=50,IF(Math!JY6&lt;75,Math!JY6," ")," "))</f>
        <v xml:space="preserve"> </v>
      </c>
      <c r="BQ26" s="177" t="str">
        <f>IF(ISBLANK(Math!KC6)," ",IF(Math!KC6&gt;=50,IF(Math!KC6&lt;75,Math!KC6," ")," "))</f>
        <v xml:space="preserve"> </v>
      </c>
      <c r="BR26" s="178" t="str">
        <f>IF(ISBLANK(Math!KG6)," ",IF(Math!KG6&gt;=50,IF(Math!KG6&lt;75,Math!KG6," ")," "))</f>
        <v xml:space="preserve"> </v>
      </c>
      <c r="BS26" s="270"/>
      <c r="BT26" s="271"/>
      <c r="BU26" s="177" t="str">
        <f>IF(ISBLANK(Math!KK6)," ",IF(Math!KK6&gt;=50,IF(Math!KK6&lt;75,Math!KK6," ")," "))</f>
        <v xml:space="preserve"> </v>
      </c>
      <c r="BV26" s="177" t="str">
        <f>IF(ISBLANK(Math!KR6)," ",IF(Math!KR6&gt;=50,IF(Math!KR6&lt;75,Math!KR6," ")," "))</f>
        <v xml:space="preserve"> </v>
      </c>
      <c r="BW26" s="177" t="str">
        <f>IF(ISBLANK(Math!KV6)," ",IF(Math!KV6&gt;=50,IF(Math!KV6&lt;75,Math!KV6," ")," "))</f>
        <v xml:space="preserve"> </v>
      </c>
    </row>
    <row r="27" spans="1:75" s="1" customFormat="1" ht="20.100000000000001" customHeight="1" thickBot="1">
      <c r="A27" s="272"/>
      <c r="B27" s="273"/>
      <c r="C27" s="179">
        <f>IF(ISBLANK(Math!E6)," ",IF(Math!E6&lt;50,Math!E6," "))</f>
        <v>40</v>
      </c>
      <c r="D27" s="179" t="str">
        <f>IF(ISBLANK(Math!I6)," ",IF(Math!I6&lt;50,Math!I6," "))</f>
        <v xml:space="preserve"> </v>
      </c>
      <c r="E27" s="179" t="str">
        <f>IF(ISBLANK(Math!M6)," ",IF(Math!M6&lt;50,Math!M6," "))</f>
        <v xml:space="preserve"> </v>
      </c>
      <c r="F27" s="179" t="str">
        <f>IF(ISBLANK(Math!Q6)," ",IF(Math!Q6&lt;50,Math!Q6," "))</f>
        <v xml:space="preserve"> </v>
      </c>
      <c r="G27" s="179" t="str">
        <f>IF(ISBLANK(Math!U6)," ",IF(Math!U6&lt;50,Math!U6," "))</f>
        <v xml:space="preserve"> </v>
      </c>
      <c r="H27" s="179" t="str">
        <f>IF(ISBLANK(Math!AB6)," ",IF(Math!AB6&lt;50,Math!AB6," "))</f>
        <v xml:space="preserve"> </v>
      </c>
      <c r="I27" s="179" t="str">
        <f>IF(ISBLANK(Math!AF6)," ",IF(Math!AF6&lt;50,Math!AF6," "))</f>
        <v xml:space="preserve"> </v>
      </c>
      <c r="J27" s="179" t="str">
        <f>IF(ISBLANK(Math!AJ6)," ",IF(Math!AJ6&lt;50,Math!AJ6," "))</f>
        <v xml:space="preserve"> </v>
      </c>
      <c r="K27" s="179" t="str">
        <f>IF(ISBLANK(Math!AN6)," ",IF(Math!AN6&lt;50,Math!AN6," "))</f>
        <v xml:space="preserve"> </v>
      </c>
      <c r="L27" s="179" t="str">
        <f>IF(ISBLANK(Math!AR6)," ",IF(Math!AR6&lt;50,Math!AR6," "))</f>
        <v xml:space="preserve"> </v>
      </c>
      <c r="M27" s="179" t="str">
        <f>IF(ISBLANK(Math!AY6)," ",IF(Math!AY6&lt;50,Math!AY6," "))</f>
        <v xml:space="preserve"> </v>
      </c>
      <c r="N27" s="179" t="str">
        <f>IF(ISBLANK(Math!BC6)," ",IF(Math!BC6&lt;50,Math!BC6," "))</f>
        <v xml:space="preserve"> </v>
      </c>
      <c r="O27" s="179" t="str">
        <f>IF(ISBLANK(Math!BG6)," ",IF(Math!BG6&lt;50,Math!BG6," "))</f>
        <v xml:space="preserve"> </v>
      </c>
      <c r="P27" s="179" t="str">
        <f>IF(ISBLANK(Math!BK6)," ",IF(Math!BK6&lt;50,Math!BK6," "))</f>
        <v xml:space="preserve"> </v>
      </c>
      <c r="Q27" s="179" t="str">
        <f>IF(ISBLANK(Math!BO6)," ",IF(Math!BO6&lt;50,Math!BO6," "))</f>
        <v xml:space="preserve"> </v>
      </c>
      <c r="R27" s="179" t="str">
        <f>IF(ISBLANK(Math!BV6)," ",IF(Math!BV6&lt;50,Math!BV6," "))</f>
        <v xml:space="preserve"> </v>
      </c>
      <c r="S27" s="179" t="str">
        <f>IF(ISBLANK(Math!BZ6)," ",IF(Math!BZ6&lt;50,Math!BZ6," "))</f>
        <v xml:space="preserve"> </v>
      </c>
      <c r="T27" s="179" t="str">
        <f>IF(ISBLANK(Math!CD6)," ",IF(Math!CD6&lt;50,Math!CD6," "))</f>
        <v xml:space="preserve"> </v>
      </c>
      <c r="U27" s="179" t="str">
        <f>IF(ISBLANK(Math!CH6)," ",IF(Math!CH6&lt;50,Math!CH6," "))</f>
        <v xml:space="preserve"> </v>
      </c>
      <c r="V27" s="179" t="str">
        <f>IF(ISBLANK(Math!CL6)," ",IF(Math!CL6&lt;50,Math!CL6," "))</f>
        <v xml:space="preserve"> </v>
      </c>
      <c r="W27" s="180" t="str">
        <f>IF(ISBLANK(Math!CS6)," ",IF(Math!CS6&lt;50,Math!CS6," "))</f>
        <v xml:space="preserve"> </v>
      </c>
      <c r="X27" s="272"/>
      <c r="Y27" s="273"/>
      <c r="Z27" s="179" t="str">
        <f>IF(ISBLANK(Math!CW6)," ",IF(Math!CW6&lt;50,Math!CW6," "))</f>
        <v xml:space="preserve"> </v>
      </c>
      <c r="AA27" s="179" t="str">
        <f>IF(ISBLANK(Math!DA6)," ",IF(Math!DA6&lt;50,Math!DA6," "))</f>
        <v xml:space="preserve"> </v>
      </c>
      <c r="AB27" s="179" t="str">
        <f>IF(ISBLANK(Math!DE6)," ",IF(Math!DE6&lt;50,Math!DE6," "))</f>
        <v xml:space="preserve"> </v>
      </c>
      <c r="AC27" s="179" t="str">
        <f>IF(ISBLANK(Math!DI6)," ",IF(Math!DI6&lt;50,Math!DI6," "))</f>
        <v xml:space="preserve"> </v>
      </c>
      <c r="AD27" s="179" t="str">
        <f>IF(ISBLANK(Math!DP6)," ",IF(Math!DP6&lt;50,Math!DP6," "))</f>
        <v xml:space="preserve"> </v>
      </c>
      <c r="AE27" s="179" t="str">
        <f>IF(ISBLANK(Math!DT6)," ",IF(Math!DT6&lt;50,Math!DT6," "))</f>
        <v xml:space="preserve"> </v>
      </c>
      <c r="AF27" s="179" t="str">
        <f>IF(ISBLANK(Math!DX6)," ",IF(Math!DX6&lt;50,Math!DX6," "))</f>
        <v xml:space="preserve"> </v>
      </c>
      <c r="AG27" s="179" t="str">
        <f>IF(ISBLANK(Math!EB6)," ",IF(Math!EB6&lt;50,Math!EB6," "))</f>
        <v xml:space="preserve"> </v>
      </c>
      <c r="AH27" s="179" t="str">
        <f>IF(ISBLANK(Math!EF6)," ",IF(Math!EF6&lt;50,Math!EF6," "))</f>
        <v xml:space="preserve"> </v>
      </c>
      <c r="AI27" s="179" t="str">
        <f>IF(ISBLANK(Math!EM6)," ",IF(Math!EM6&lt;50,Math!EM6," "))</f>
        <v xml:space="preserve"> </v>
      </c>
      <c r="AJ27" s="179" t="str">
        <f>IF(ISBLANK(Math!EQ6)," ",IF(Math!EQ6&lt;50,Math!EQ6," "))</f>
        <v xml:space="preserve"> </v>
      </c>
      <c r="AK27" s="179" t="str">
        <f>IF(ISBLANK(Math!EU6)," ",IF(Math!EU6&lt;50,Math!EU6," "))</f>
        <v xml:space="preserve"> </v>
      </c>
      <c r="AL27" s="179" t="str">
        <f>IF(ISBLANK(Math!EY6)," ",IF(Math!EY6&lt;50,Math!EY6," "))</f>
        <v xml:space="preserve"> </v>
      </c>
      <c r="AM27" s="179" t="str">
        <f>IF(ISBLANK(Math!FC6)," ",IF(Math!FC6&lt;50,Math!FC6," "))</f>
        <v xml:space="preserve"> </v>
      </c>
      <c r="AN27" s="179" t="str">
        <f>IF(ISBLANK(Math!FJ6)," ",IF(Math!FJ6&lt;50,Math!FJ6," "))</f>
        <v xml:space="preserve"> </v>
      </c>
      <c r="AO27" s="179" t="str">
        <f>IF(ISBLANK(Math!FN6)," ",IF(Math!FN6&lt;50,Math!FN6," "))</f>
        <v xml:space="preserve"> </v>
      </c>
      <c r="AP27" s="179" t="str">
        <f>IF(ISBLANK(Math!FR6)," ",IF(Math!FR6&lt;50,Math!FR6," "))</f>
        <v xml:space="preserve"> </v>
      </c>
      <c r="AQ27" s="179" t="str">
        <f>IF(ISBLANK(Math!FV6)," ",IF(Math!FV6&lt;50,Math!FV6," "))</f>
        <v xml:space="preserve"> </v>
      </c>
      <c r="AR27" s="179" t="str">
        <f>IF(ISBLANK(Math!FZ6)," ",IF(Math!FZ6&lt;50,Math!FZ6," "))</f>
        <v xml:space="preserve"> </v>
      </c>
      <c r="AS27" s="179" t="str">
        <f>IF(ISBLANK(Math!GG6)," ",IF(Math!GG6&lt;50,Math!GG6," "))</f>
        <v xml:space="preserve"> </v>
      </c>
      <c r="AT27" s="180" t="str">
        <f>IF(ISBLANK(Math!GK6)," ",IF(Math!GK6&lt;50,Math!GK6," "))</f>
        <v xml:space="preserve"> </v>
      </c>
      <c r="AU27" s="272"/>
      <c r="AV27" s="273"/>
      <c r="AW27" s="179" t="str">
        <f>IF(ISBLANK(Math!GO6)," ",IF(Math!GO6&lt;50,Math!GO6," "))</f>
        <v xml:space="preserve"> </v>
      </c>
      <c r="AX27" s="179" t="str">
        <f>IF(ISBLANK(Math!GS6)," ",IF(Math!GS6&lt;50,Math!GS6," "))</f>
        <v xml:space="preserve"> </v>
      </c>
      <c r="AY27" s="179" t="str">
        <f>IF(ISBLANK(Math!GW6)," ",IF(Math!GW6&lt;50,Math!GW6," "))</f>
        <v xml:space="preserve"> </v>
      </c>
      <c r="AZ27" s="179" t="str">
        <f>IF(ISBLANK(Math!HD6)," ",IF(Math!HD6&lt;50,Math!HD6," "))</f>
        <v xml:space="preserve"> </v>
      </c>
      <c r="BA27" s="179" t="str">
        <f>IF(ISBLANK(Math!HH6)," ",IF(Math!HH6&lt;50,Math!HH6," "))</f>
        <v xml:space="preserve"> </v>
      </c>
      <c r="BB27" s="179" t="str">
        <f>IF(ISBLANK(Math!HL6)," ",IF(Math!HL6&lt;50,Math!HL6," "))</f>
        <v xml:space="preserve"> </v>
      </c>
      <c r="BC27" s="179" t="str">
        <f>IF(ISBLANK(Math!HP6)," ",IF(Math!HP6&lt;50,Math!HP6," "))</f>
        <v xml:space="preserve"> </v>
      </c>
      <c r="BD27" s="179" t="str">
        <f>IF(ISBLANK(Math!HT6)," ",IF(Math!HT6&lt;50,Math!HT6," "))</f>
        <v xml:space="preserve"> </v>
      </c>
      <c r="BE27" s="179" t="str">
        <f>IF(ISBLANK(Math!IA6)," ",IF(Math!IA6&lt;50,Math!IA6," "))</f>
        <v xml:space="preserve"> </v>
      </c>
      <c r="BF27" s="179" t="str">
        <f>IF(ISBLANK(Math!IE6)," ",IF(Math!IE6&lt;50,Math!IE6," "))</f>
        <v xml:space="preserve"> </v>
      </c>
      <c r="BG27" s="179" t="str">
        <f>IF(ISBLANK(Math!II6)," ",IF(Math!II6&lt;50,Math!II6," "))</f>
        <v xml:space="preserve"> </v>
      </c>
      <c r="BH27" s="179" t="str">
        <f>IF(ISBLANK(Math!IM6)," ",IF(Math!IM6&lt;50,Math!IM6," "))</f>
        <v xml:space="preserve"> </v>
      </c>
      <c r="BI27" s="179" t="str">
        <f>IF(ISBLANK(Math!IQ6)," ",IF(Math!IQ6&lt;50,Math!IQ6," "))</f>
        <v xml:space="preserve"> </v>
      </c>
      <c r="BJ27" s="179" t="str">
        <f>IF(ISBLANK(Math!IX6)," ",IF(Math!IX6&lt;50,Math!IX6," "))</f>
        <v xml:space="preserve"> </v>
      </c>
      <c r="BK27" s="179" t="str">
        <f>IF(ISBLANK(Math!JB6)," ",IF(Math!JB6&lt;50,Math!JB6," "))</f>
        <v xml:space="preserve"> </v>
      </c>
      <c r="BL27" s="179" t="str">
        <f>IF(ISBLANK(Math!JF6)," ",IF(Math!JF6&lt;50,Math!JF6," "))</f>
        <v xml:space="preserve"> </v>
      </c>
      <c r="BM27" s="179" t="str">
        <f>IF(ISBLANK(Math!JJ6)," ",IF(Math!JJ6&lt;50,Math!JJ6," "))</f>
        <v xml:space="preserve"> </v>
      </c>
      <c r="BN27" s="179" t="str">
        <f>IF(ISBLANK(Math!JN6)," ",IF(Math!JN6&lt;50,Math!JN6," "))</f>
        <v xml:space="preserve"> </v>
      </c>
      <c r="BO27" s="179" t="str">
        <f>IF(ISBLANK(Math!JU6)," ",IF(Math!JU6&lt;50,Math!JU6," "))</f>
        <v xml:space="preserve"> </v>
      </c>
      <c r="BP27" s="179" t="str">
        <f>IF(ISBLANK(Math!JY6)," ",IF(Math!JY6&lt;50,Math!JY6," "))</f>
        <v xml:space="preserve"> </v>
      </c>
      <c r="BQ27" s="179" t="str">
        <f>IF(ISBLANK(Math!KC6)," ",IF(Math!KC6&lt;50,Math!KC6," "))</f>
        <v xml:space="preserve"> </v>
      </c>
      <c r="BR27" s="180" t="str">
        <f>IF(ISBLANK(Math!KG6)," ",IF(Math!KG6&lt;50,Math!KG6," "))</f>
        <v xml:space="preserve"> </v>
      </c>
      <c r="BS27" s="272"/>
      <c r="BT27" s="273"/>
      <c r="BU27" s="179" t="str">
        <f>IF(ISBLANK(Math!KK6)," ",IF(Math!KK6&lt;50,Math!KK6," "))</f>
        <v xml:space="preserve"> </v>
      </c>
      <c r="BV27" s="179" t="str">
        <f>IF(ISBLANK(Math!KR6)," ",IF(Math!KR6&lt;50,Math!KR6," "))</f>
        <v xml:space="preserve"> </v>
      </c>
      <c r="BW27" s="179" t="str">
        <f>IF(ISBLANK(Math!KV6)," ",IF(Math!KV6&lt;50,Math!KV6," "))</f>
        <v xml:space="preserve"> </v>
      </c>
    </row>
    <row r="28" spans="1:75" s="1" customFormat="1" ht="200.1" customHeight="1">
      <c r="A28" s="32" t="str">
        <f>LEFT(Math!$A1,8)&amp;" - 1.1     "&amp;Math!$A2</f>
        <v>Maths -  - 1.1     C2</v>
      </c>
      <c r="B28" s="33" t="str">
        <f>Math!$A3&amp;"      "&amp;Math!$A4</f>
        <v>2010 - 2011      1er Trimestre</v>
      </c>
      <c r="C28" s="185" t="str">
        <f>LEFT(Math!E$1,40)&amp;"."&amp;Math!E4</f>
        <v>Ecrit la suite des nombres  jusqu'à  99.1</v>
      </c>
      <c r="D28" s="185" t="str">
        <f>LEFT(Math!I$1,40)&amp;"."&amp;Math!I4</f>
        <v>Ecrit des nombres dictés jusqu'à 99.2</v>
      </c>
      <c r="E28" s="185" t="str">
        <f>LEFT(Math!M$1,40)&amp;"."&amp;Math!M4</f>
        <v>Chiffre une quantité.3</v>
      </c>
      <c r="F28" s="185" t="str">
        <f>LEFT(Math!Q$1,40)&amp;"."&amp;Math!Q4</f>
        <v>Dénombre une quantité .4</v>
      </c>
      <c r="G28" s="185" t="str">
        <f>LEFT(Math!U$1,40)&amp;"."&amp;Math!U4</f>
        <v>Dessine une quantité.5</v>
      </c>
      <c r="H28" s="185" t="str">
        <f>LEFT(Math!AB$1,40)&amp;"."&amp;Math!AB4</f>
        <v>Compare des nombres.6</v>
      </c>
      <c r="I28" s="185" t="str">
        <f>LEFT(Math!AF$1,40)&amp;"."&amp;Math!AF4</f>
        <v>Range des nombres.7</v>
      </c>
      <c r="J28" s="185" t="str">
        <f>LEFT(Math!AJ$1,40)&amp;"."&amp;Math!AJ4</f>
        <v>Décompose des nombres.8</v>
      </c>
      <c r="K28" s="185" t="str">
        <f>LEFT(Math!AN$1,40)&amp;"."&amp;Math!AN4</f>
        <v>Connaît la suite écrite de 2 en 2.9</v>
      </c>
      <c r="L28" s="185" t="str">
        <f>LEFT(Math!AR$1,40)&amp;"."&amp;Math!AR4</f>
        <v>Connaît la suite écrite de 5 en 5.10</v>
      </c>
      <c r="M28" s="185" t="str">
        <f>LEFT(Math!AY$1,40)&amp;"."&amp;Math!AY4</f>
        <v>Connaît la suite écrite de 10 en 10.11</v>
      </c>
      <c r="N28" s="185" t="str">
        <f>LEFT(Math!BC$1,40)&amp;"."&amp;Math!BC4</f>
        <v>Connaît les compléments à 10.12</v>
      </c>
      <c r="O28" s="185" t="str">
        <f>LEFT(Math!BG$1,40)&amp;"."&amp;Math!BG4</f>
        <v>Connaît quelques doubles et moitié.13</v>
      </c>
      <c r="P28" s="185" t="str">
        <f>LEFT(Math!BK$1,40)&amp;"."&amp;Math!BK4</f>
        <v>Ecrit, nomme, compare, range les nombres.14</v>
      </c>
      <c r="Q28" s="185" t="str">
        <f>LEFT(Math!BO$1,40)&amp;"."&amp;Math!BO4</f>
        <v>Résout des problèmes de dénombrement.15</v>
      </c>
      <c r="R28" s="185" t="str">
        <f>LEFT(Math!BV$1,40)&amp;"."&amp;Math!BV4</f>
        <v>Maîtrise la technique opératoire de l'ad.16</v>
      </c>
      <c r="S28" s="185" t="str">
        <f>LEFT(Math!BZ$1,40)&amp;"."&amp;Math!BZ4</f>
        <v>Maîtrise la technique opératoire de l'ad.17</v>
      </c>
      <c r="T28" s="185" t="str">
        <f>LEFT(Math!CD$1,40)&amp;"."&amp;Math!CD4</f>
        <v>Maîtrise la technique opératoire de la s.18</v>
      </c>
      <c r="U28" s="185" t="str">
        <f>LEFT(Math!CH$1,40)&amp;"."&amp;Math!CH4</f>
        <v>Maîtrise la technique opératoire de la s.19</v>
      </c>
      <c r="V28" s="185" t="str">
        <f>LEFT(Math!CL$1,40)&amp;"."&amp;Math!CL4</f>
        <v>Maîtrise la technique opératoire de la m.20</v>
      </c>
      <c r="W28" s="185" t="str">
        <f>LEFT(Math!CS$1,39)&amp;"."&amp;Math!CS4</f>
        <v>Calculs : additions, soustractions, mul.21</v>
      </c>
      <c r="X28" s="35" t="str">
        <f>LEFT(Math!$A1,8)&amp;"  2.1     "&amp;Math!$A2</f>
        <v>Maths -   2.1     C2</v>
      </c>
      <c r="Y28" s="36" t="str">
        <f>Math!$A3&amp;"      "&amp;Math!$A4</f>
        <v>2010 - 2011      1er Trimestre</v>
      </c>
      <c r="Z28" s="184" t="str">
        <f>LEFT(Math!CW$1,39)&amp;"."&amp;Math!CW4</f>
        <v>Divise par 2  dans le cas où le quotien.22</v>
      </c>
      <c r="AA28" s="184" t="str">
        <f>LEFT(Math!DA$1,40)&amp;"."&amp;Math!DA4</f>
        <v>Divise par 5 dans le cas où le quotient .23</v>
      </c>
      <c r="AB28" s="184" t="str">
        <f>LEFT(Math!DE$1,40)&amp;"."&amp;Math!DE4</f>
        <v>Divise par 2 et par 5 dans le cas où le .24</v>
      </c>
      <c r="AC28" s="184" t="str">
        <f>LEFT(Math!DI$1,40)&amp;"."&amp;Math!DI4</f>
        <v>Connaît les tables d'additions de  1 à 6.25</v>
      </c>
      <c r="AD28" s="184" t="str">
        <f>LEFT(Math!DP$1,40)&amp;"."&amp;Math!DP4</f>
        <v>Connaît les tables de multiplication par.26</v>
      </c>
      <c r="AE28" s="184" t="str">
        <f>LEFT(Math!DT$1,40)&amp;"."&amp;Math!DT4</f>
        <v>Restitue et utilise les tables d'additio.27</v>
      </c>
      <c r="AF28" s="184" t="str">
        <f>LEFT(Math!DX$1,39)&amp;"."&amp;Math!DX4</f>
        <v>Calcule mentalement en utilisant des ad.28</v>
      </c>
      <c r="AG28" s="184" t="str">
        <f>LEFT(Math!EB$1,40)&amp;"."&amp;Math!EB4</f>
        <v>Calcule mentalement en utilisant des sou.29</v>
      </c>
      <c r="AH28" s="184" t="str">
        <f>LEFT(Math!EF$1,40)&amp;"."&amp;Math!EF4</f>
        <v>Calcule mentalement en utilisant des mul.30</v>
      </c>
      <c r="AI28" s="184" t="str">
        <f>LEFT(Math!EM$1,40)&amp;"."&amp;Math!EM4</f>
        <v>Calcule mentalement en utilisant des add.31</v>
      </c>
      <c r="AJ28" s="184" t="str">
        <f>LEFT(Math!EQ$1,40)&amp;"."&amp;Math!EQ4</f>
        <v>Reconnaît des situations additives.32</v>
      </c>
      <c r="AK28" s="184" t="str">
        <f>LEFT(Math!EU$1,40)&amp;"."&amp;Math!EU4</f>
        <v>Reconnaît des situations soustractives.33</v>
      </c>
      <c r="AL28" s="184" t="str">
        <f>LEFT(Math!EY$1,40)&amp;"."&amp;Math!EY4</f>
        <v>Reconnaît des situations multiplicatives.34</v>
      </c>
      <c r="AM28" s="184" t="str">
        <f>LEFT(Math!FC$1,40)&amp;"."&amp;Math!FC4</f>
        <v>Expose clairement le résultat (dessin, p.35</v>
      </c>
      <c r="AN28" s="184" t="str">
        <f>LEFT(Math!FJ$1,40)&amp;"."&amp;Math!FJ4</f>
        <v>Résout des problèmes relevant de l'addit.36</v>
      </c>
      <c r="AO28" s="184" t="str">
        <f>LEFT(Math!FN$1,40)&amp;"."&amp;Math!FN4</f>
        <v>Utilise les fonctions de base de la calc.37</v>
      </c>
      <c r="AP28" s="184" t="str">
        <f>LEFT(Math!FR$1,40)&amp;"."&amp;Math!FR4</f>
        <v>Situe un objet ou une personne (droite, .38</v>
      </c>
      <c r="AQ28" s="184" t="str">
        <f>LEFT(Math!FV$1,40)&amp;"."&amp;Math!FV4</f>
        <v>Code et décode un déplacement.39</v>
      </c>
      <c r="AR28" s="184" t="str">
        <f>LEFT(Math!FZ$1,40)&amp;"."&amp;Math!FZ4</f>
        <v>Situe un objet par rapport à soi ou à un.40</v>
      </c>
      <c r="AS28" s="184" t="str">
        <f>LEFT(Math!GG$1,40)&amp;"."&amp;Math!GG4</f>
        <v>Reconnaît et nomme les figures planes.41</v>
      </c>
      <c r="AT28" s="184" t="str">
        <f>LEFT(Math!GK$1,40)&amp;"."&amp;Math!GK4</f>
        <v>Reconnaît et nomme les solides.42</v>
      </c>
      <c r="AU28" s="35" t="str">
        <f>LEFT(Math!$A1,8)&amp;"  3.1     "&amp;Math!$A2</f>
        <v>Maths -   3.1     C2</v>
      </c>
      <c r="AV28" s="36" t="str">
        <f>Math!$A3&amp;"      "&amp;Math!$A4</f>
        <v>2010 - 2011      1er Trimestre</v>
      </c>
      <c r="AW28" s="184" t="str">
        <f>LEFT(Math!GO$1,40)&amp;"."&amp;Math!GO4</f>
        <v>Décrit les figures planes .43</v>
      </c>
      <c r="AX28" s="184" t="str">
        <f>LEFT(Math!GS$1,40)&amp;"."&amp;Math!GS4</f>
        <v>Décrit les figures  solides.44</v>
      </c>
      <c r="AY28" s="184" t="str">
        <f>LEFT(Math!GW$1,40)&amp;"."&amp;Math!GW4</f>
        <v>Reconnaît, nomme et décrit les figures p.45</v>
      </c>
      <c r="AZ28" s="184" t="str">
        <f>LEFT(Math!HD$1,40)&amp;"."&amp;Math!HD4</f>
        <v>Utilise la règle.46</v>
      </c>
      <c r="BA28" s="184" t="str">
        <f>LEFT(Math!HH$1,40)&amp;"."&amp;Math!HH4</f>
        <v>Utilise l'équerre.47</v>
      </c>
      <c r="BB28" s="184" t="str">
        <f>LEFT(Math!HL$1,40)&amp;"."&amp;Math!HL4</f>
        <v>Trace un carré, un rectangle, un triangl.48</v>
      </c>
      <c r="BC28" s="184" t="str">
        <f>LEFT(Math!HP$1,40)&amp;"."&amp;Math!HP4</f>
        <v>Reproduit une figure.49</v>
      </c>
      <c r="BD28" s="184" t="str">
        <f>LEFT(Math!HT$1,40)&amp;"."&amp;Math!HT4</f>
        <v>Utilise la règle et l'équerre pour trace.50</v>
      </c>
      <c r="BE28" s="184" t="str">
        <f>LEFT(Math!IA$1,40)&amp;"."&amp;Math!IA4</f>
        <v>Trace un carré, un rectangle, un triangl.51</v>
      </c>
      <c r="BF28" s="184" t="str">
        <f>LEFT(Math!IE$1,40)&amp;"."&amp;Math!IE4</f>
        <v>Trace un alignement.52</v>
      </c>
      <c r="BG28" s="184" t="str">
        <f>LEFT(Math!II$1,40)&amp;"."&amp;Math!II4</f>
        <v>Trace un angle droit.53</v>
      </c>
      <c r="BH28" s="184" t="str">
        <f>LEFT(Math!IM$1,40)&amp;"."&amp;Math!IM4</f>
        <v>Trace le symétrique.54</v>
      </c>
      <c r="BI28" s="184" t="str">
        <f>LEFT(Math!IQ$1,40)&amp;"."&amp;Math!IQ4</f>
        <v>Perçoit et reconnaît quelques relations .55</v>
      </c>
      <c r="BJ28" s="184" t="str">
        <f>LEFT(Math!IX$1,40)&amp;"."&amp;Math!IX4</f>
        <v>Repère les nœuds.56</v>
      </c>
      <c r="BK28" s="184" t="str">
        <f>LEFT(Math!JB$1,38)&amp;"."&amp;Math!JB4</f>
        <v>Repère les cases.57</v>
      </c>
      <c r="BL28" s="184" t="str">
        <f>LEFT(Math!JF$1,40)&amp;"."&amp;Math!JF4</f>
        <v>Repère des cases, des nœuds d'un quadril.58</v>
      </c>
      <c r="BM28" s="184" t="str">
        <f>LEFT(Math!JJ$1,40)&amp;"."&amp;Math!JJ4</f>
        <v>Résout un problème géométrique.59</v>
      </c>
      <c r="BN28" s="184" t="str">
        <f>LEFT(Math!JN$1,40)&amp;"."&amp;Math!JN4</f>
        <v>Mesure des longueurs.60</v>
      </c>
      <c r="BO28" s="184" t="str">
        <f>LEFT(Math!JU$1,40)&amp;"."&amp;Math!JU4</f>
        <v>Compare des longueurs.61</v>
      </c>
      <c r="BP28" s="184" t="str">
        <f>LEFT(Math!JY$1,40)&amp;"."&amp;Math!JY4</f>
        <v>Utilise les unités usuelles de mesure ; .62</v>
      </c>
      <c r="BQ28" s="184" t="str">
        <f>LEFT(Math!KC$1,40)&amp;"."&amp;Math!KC4</f>
        <v>Trace des longueurs.63</v>
      </c>
      <c r="BR28" s="184" t="str">
        <f>LEFT(Math!KG$1,40)&amp;"."&amp;Math!KG4</f>
        <v>Est précis et soigneux dans les tracés, .64</v>
      </c>
      <c r="BS28" s="35" t="str">
        <f>LEFT(Math!$A1,8)&amp;"  4.1     "&amp;Math!$A2</f>
        <v>Maths -   4.1     C2</v>
      </c>
      <c r="BT28" s="36" t="str">
        <f>Math!$A3&amp;"      "&amp;Math!$A4</f>
        <v>2010 - 2011      1er Trimestre</v>
      </c>
      <c r="BU28" s="184" t="str">
        <f>LEFT(Math!KK$1,40)&amp;"."&amp;Math!KK4</f>
        <v>Résout des problèmes de longueur et de m.65</v>
      </c>
      <c r="BV28" s="184" t="str">
        <f>LEFT(Math!KR$1,40)&amp;"."&amp;Math!KR4</f>
        <v>Utilise un tableau, un graphique.66</v>
      </c>
      <c r="BW28" s="184" t="str">
        <f>LEFT(Math!KV$1,40)&amp;"."&amp;Math!KV4</f>
        <v>Organise les données d'un énoncé.67</v>
      </c>
    </row>
    <row r="29" spans="1:75" s="1" customFormat="1" ht="20.100000000000001" hidden="1" customHeight="1">
      <c r="A29" s="271" t="str">
        <f>LEFT(Math!$A23,1)&amp;LEFT(Math!$B23,1)</f>
        <v xml:space="preserve">  </v>
      </c>
      <c r="B29" s="271"/>
      <c r="C29" s="175" t="str">
        <f>IF(ISBLANK(Math!E23)," ",IF(Math!E23&gt;=75,Math!E23," "))</f>
        <v/>
      </c>
      <c r="D29" s="175" t="str">
        <f>IF(ISBLANK(Math!I23)," ",IF(Math!I23&gt;=75,Math!I23," "))</f>
        <v/>
      </c>
      <c r="E29" s="175" t="str">
        <f>IF(ISBLANK(Math!M23)," ",IF(Math!M23&gt;=75,Math!M23," "))</f>
        <v/>
      </c>
      <c r="F29" s="175" t="str">
        <f>IF(ISBLANK(Math!Q23)," ",IF(Math!Q23&gt;=75,Math!Q23," "))</f>
        <v/>
      </c>
      <c r="G29" s="175" t="str">
        <f>IF(ISBLANK(Math!U23)," ",IF(Math!U23&gt;=75,Math!U23," "))</f>
        <v/>
      </c>
      <c r="H29" s="175" t="str">
        <f>IF(ISBLANK(Math!AB23)," ",IF(Math!AB23&gt;=75,Math!AB23," "))</f>
        <v/>
      </c>
      <c r="I29" s="175" t="str">
        <f>IF(ISBLANK(Math!AF23)," ",IF(Math!AF23&gt;=75,Math!AF23," "))</f>
        <v/>
      </c>
      <c r="J29" s="175" t="str">
        <f>IF(ISBLANK(Math!AJ23)," ",IF(Math!AJ23&gt;=75,Math!AJ23," "))</f>
        <v/>
      </c>
      <c r="K29" s="175" t="str">
        <f>IF(ISBLANK(Math!AN23)," ",IF(Math!AN23&gt;=75,Math!AN23," "))</f>
        <v/>
      </c>
      <c r="L29" s="175" t="str">
        <f>IF(ISBLANK(Math!AR23)," ",IF(Math!AR23&gt;=75,Math!AR23," "))</f>
        <v/>
      </c>
      <c r="M29" s="175" t="str">
        <f>IF(ISBLANK(Math!AY23)," ",IF(Math!AY23&gt;=75,Math!AY23," "))</f>
        <v/>
      </c>
      <c r="N29" s="175" t="str">
        <f>IF(ISBLANK(Math!BC23)," ",IF(Math!BC23&gt;=75,Math!BC23," "))</f>
        <v/>
      </c>
      <c r="O29" s="175" t="str">
        <f>IF(ISBLANK(Math!BG23)," ",IF(Math!BG23&gt;=75,Math!BG23," "))</f>
        <v/>
      </c>
      <c r="P29" s="175" t="str">
        <f>IF(ISBLANK(Math!BK23)," ",IF(Math!BK23&gt;=75,Math!BK23," "))</f>
        <v/>
      </c>
      <c r="Q29" s="175" t="str">
        <f>IF(ISBLANK(Math!BO23)," ",IF(Math!BO23&gt;=75,Math!BO23," "))</f>
        <v/>
      </c>
      <c r="R29" s="175" t="str">
        <f>IF(ISBLANK(Math!BV23)," ",IF(Math!BV23&gt;=75,Math!BV23," "))</f>
        <v/>
      </c>
      <c r="S29" s="175" t="str">
        <f>IF(ISBLANK(Math!BZ23)," ",IF(Math!BZ23&gt;=75,Math!BZ23," "))</f>
        <v/>
      </c>
      <c r="T29" s="175" t="str">
        <f>IF(ISBLANK(Math!CD23)," ",IF(Math!CD23&gt;=75,Math!CD23," "))</f>
        <v/>
      </c>
      <c r="U29" s="175" t="str">
        <f>IF(ISBLANK(Math!CH23)," ",IF(Math!CH23&gt;=75,Math!CH23," "))</f>
        <v/>
      </c>
      <c r="V29" s="175" t="str">
        <f>IF(ISBLANK(Math!CL23)," ",IF(Math!CL23&gt;=75,Math!CL23," "))</f>
        <v/>
      </c>
      <c r="W29" s="176" t="str">
        <f>IF(ISBLANK(Math!CS23)," ",IF(Math!CS23&gt;=75,Math!CS23," "))</f>
        <v/>
      </c>
      <c r="X29" s="268" t="str">
        <f>A29</f>
        <v xml:space="preserve">  </v>
      </c>
      <c r="Y29" s="269"/>
      <c r="Z29" s="175" t="str">
        <f>IF(ISBLANK(Math!CW23)," ",IF(Math!CW23&gt;=75,Math!CW23," "))</f>
        <v/>
      </c>
      <c r="AA29" s="175" t="str">
        <f>IF(ISBLANK(Math!DA23)," ",IF(Math!DA23&gt;=75,Math!DA23," "))</f>
        <v/>
      </c>
      <c r="AB29" s="175" t="str">
        <f>IF(ISBLANK(Math!DE23)," ",IF(Math!DE23&gt;=75,Math!DE23," "))</f>
        <v/>
      </c>
      <c r="AC29" s="175" t="str">
        <f>IF(ISBLANK(Math!DI23)," ",IF(Math!DI23&gt;=75,Math!DI23," "))</f>
        <v/>
      </c>
      <c r="AD29" s="175" t="str">
        <f>IF(ISBLANK(Math!DP23)," ",IF(Math!DP23&gt;=75,Math!DP23," "))</f>
        <v/>
      </c>
      <c r="AE29" s="175" t="str">
        <f>IF(ISBLANK(Math!DT23)," ",IF(Math!DT23&gt;=75,Math!DT23," "))</f>
        <v/>
      </c>
      <c r="AF29" s="175" t="str">
        <f>IF(ISBLANK(Math!DX23)," ",IF(Math!DX23&gt;=75,Math!DX23," "))</f>
        <v/>
      </c>
      <c r="AG29" s="175" t="str">
        <f>IF(ISBLANK(Math!EB23)," ",IF(Math!EB23&gt;=75,Math!EB23," "))</f>
        <v/>
      </c>
      <c r="AH29" s="175" t="str">
        <f>IF(ISBLANK(Math!EF23)," ",IF(Math!EF23&gt;=75,Math!EF23," "))</f>
        <v/>
      </c>
      <c r="AI29" s="175" t="str">
        <f>IF(ISBLANK(Math!EM23)," ",IF(Math!EM23&gt;=75,Math!EM23," "))</f>
        <v/>
      </c>
      <c r="AJ29" s="175" t="str">
        <f>IF(ISBLANK(Math!EQ23)," ",IF(Math!EQ23&gt;=75,Math!EQ23," "))</f>
        <v/>
      </c>
      <c r="AK29" s="175" t="str">
        <f>IF(ISBLANK(Math!EU23)," ",IF(Math!EU23&gt;=75,Math!EU23," "))</f>
        <v/>
      </c>
      <c r="AL29" s="175" t="str">
        <f>IF(ISBLANK(Math!EY23)," ",IF(Math!EY23&gt;=75,Math!EY23," "))</f>
        <v/>
      </c>
      <c r="AM29" s="175" t="str">
        <f>IF(ISBLANK(Math!FC23)," ",IF(Math!FC23&gt;=75,Math!FC23," "))</f>
        <v/>
      </c>
      <c r="AN29" s="175" t="str">
        <f>IF(ISBLANK(Math!FJ23)," ",IF(Math!FJ23&gt;=75,Math!FJ23," "))</f>
        <v/>
      </c>
      <c r="AO29" s="175" t="str">
        <f>IF(ISBLANK(Math!FN23)," ",IF(Math!FN23&gt;=75,Math!FN23," "))</f>
        <v/>
      </c>
      <c r="AP29" s="175" t="str">
        <f>IF(ISBLANK(Math!FR23)," ",IF(Math!FR23&gt;=75,Math!FR23," "))</f>
        <v/>
      </c>
      <c r="AQ29" s="175" t="str">
        <f>IF(ISBLANK(Math!FV23)," ",IF(Math!FV23&gt;=75,Math!FV23," "))</f>
        <v/>
      </c>
      <c r="AR29" s="175" t="str">
        <f>IF(ISBLANK(Math!FZ23)," ",IF(Math!FZ23&gt;=75,Math!FZ23," "))</f>
        <v/>
      </c>
      <c r="AS29" s="175" t="str">
        <f>IF(ISBLANK(Math!GG23)," ",IF(Math!GG23&gt;=75,Math!GG23," "))</f>
        <v/>
      </c>
      <c r="AT29" s="176" t="str">
        <f>IF(ISBLANK(Math!GK23)," ",IF(Math!GK23&gt;=75,Math!GK23," "))</f>
        <v/>
      </c>
      <c r="AU29" s="268" t="str">
        <f>X29</f>
        <v xml:space="preserve">  </v>
      </c>
      <c r="AV29" s="269"/>
      <c r="AW29" s="175" t="str">
        <f>IF(ISBLANK(Math!GO23)," ",IF(Math!GO23&gt;=75,Math!GO23," "))</f>
        <v/>
      </c>
      <c r="AX29" s="175" t="str">
        <f>IF(ISBLANK(Math!GS23)," ",IF(Math!GS23&gt;=75,Math!GS23," "))</f>
        <v/>
      </c>
      <c r="AY29" s="175" t="str">
        <f>IF(ISBLANK(Math!GW23)," ",IF(Math!GW23&gt;=75,Math!GW23," "))</f>
        <v/>
      </c>
      <c r="AZ29" s="175" t="str">
        <f>IF(ISBLANK(Math!HD23)," ",IF(Math!HD23&gt;=75,Math!HD23," "))</f>
        <v/>
      </c>
      <c r="BA29" s="175" t="str">
        <f>IF(ISBLANK(Math!HH23)," ",IF(Math!HH23&gt;=75,Math!HH23," "))</f>
        <v/>
      </c>
      <c r="BB29" s="175" t="str">
        <f>IF(ISBLANK(Math!HL23)," ",IF(Math!HL23&gt;=75,Math!HL23," "))</f>
        <v/>
      </c>
      <c r="BC29" s="175" t="str">
        <f>IF(ISBLANK(Math!HP23)," ",IF(Math!HP23&gt;=75,Math!HP23," "))</f>
        <v/>
      </c>
      <c r="BD29" s="175" t="str">
        <f>IF(ISBLANK(Math!HT23)," ",IF(Math!HT23&gt;=75,Math!HT23," "))</f>
        <v/>
      </c>
      <c r="BE29" s="175" t="str">
        <f>IF(ISBLANK(Math!IA23)," ",IF(Math!IA23&gt;=75,Math!IA23," "))</f>
        <v/>
      </c>
      <c r="BF29" s="175" t="str">
        <f>IF(ISBLANK(Math!IE23)," ",IF(Math!IE23&gt;=75,Math!IE23," "))</f>
        <v/>
      </c>
      <c r="BG29" s="175" t="str">
        <f>IF(ISBLANK(Math!II23)," ",IF(Math!II23&gt;=75,Math!II23," "))</f>
        <v/>
      </c>
      <c r="BH29" s="175" t="str">
        <f>IF(ISBLANK(Math!IM23)," ",IF(Math!IM23&gt;=75,Math!IM23," "))</f>
        <v/>
      </c>
      <c r="BI29" s="175" t="str">
        <f>IF(ISBLANK(Math!IQ23)," ",IF(Math!IQ23&gt;=75,Math!IQ23," "))</f>
        <v/>
      </c>
      <c r="BJ29" s="175" t="str">
        <f>IF(ISBLANK(Math!IX23)," ",IF(Math!IX23&gt;=75,Math!IX23," "))</f>
        <v/>
      </c>
      <c r="BK29" s="175" t="str">
        <f>IF(ISBLANK(Math!JB23)," ",IF(Math!JB23&gt;=75,Math!JB23," "))</f>
        <v/>
      </c>
      <c r="BL29" s="175" t="str">
        <f>IF(ISBLANK(Math!JF23)," ",IF(Math!JF23&gt;=75,Math!JF23," "))</f>
        <v/>
      </c>
      <c r="BM29" s="175" t="str">
        <f>IF(ISBLANK(Math!JJ23)," ",IF(Math!JJ23&gt;=75,Math!JJ23," "))</f>
        <v/>
      </c>
      <c r="BN29" s="175" t="str">
        <f>IF(ISBLANK(Math!JN23)," ",IF(Math!JN23&gt;=75,Math!JN23," "))</f>
        <v/>
      </c>
      <c r="BO29" s="175" t="str">
        <f>IF(ISBLANK(Math!JU23)," ",IF(Math!JU23&gt;=75,Math!JU23," "))</f>
        <v/>
      </c>
      <c r="BP29" s="175" t="str">
        <f>IF(ISBLANK(Math!JY23)," ",IF(Math!JY23&gt;=75,Math!JY23," "))</f>
        <v/>
      </c>
      <c r="BQ29" s="175" t="str">
        <f>IF(ISBLANK(Math!KC23)," ",IF(Math!KC23&gt;=75,Math!KC23," "))</f>
        <v/>
      </c>
      <c r="BR29" s="176" t="str">
        <f>IF(ISBLANK(Math!KG23)," ",IF(Math!KG23&gt;=75,Math!KG23," "))</f>
        <v/>
      </c>
      <c r="BS29" s="268" t="str">
        <f>AU29</f>
        <v xml:space="preserve">  </v>
      </c>
      <c r="BT29" s="269"/>
      <c r="BU29" s="175" t="str">
        <f>IF(ISBLANK(Math!KK23)," ",IF(Math!KK23&gt;=75,Math!KK23," "))</f>
        <v/>
      </c>
      <c r="BV29" s="175" t="str">
        <f>IF(ISBLANK(Math!KR23)," ",IF(Math!KR23&gt;=75,Math!KR23," "))</f>
        <v/>
      </c>
      <c r="BW29" s="175" t="str">
        <f>IF(ISBLANK(Math!KV23)," ",IF(Math!KV23&gt;=75,Math!KV23," "))</f>
        <v/>
      </c>
    </row>
    <row r="30" spans="1:75" s="1" customFormat="1" ht="20.100000000000001" hidden="1" customHeight="1">
      <c r="A30" s="271"/>
      <c r="B30" s="271"/>
      <c r="C30" s="177" t="str">
        <f>IF(ISBLANK(Math!E23)," ",IF(Math!E23&gt;=50,IF(Math!E23&lt;75,Math!E23," ")," "))</f>
        <v xml:space="preserve"> </v>
      </c>
      <c r="D30" s="177" t="str">
        <f>IF(ISBLANK(Math!I23)," ",IF(Math!I23&gt;=50,IF(Math!I23&lt;75,Math!I23," ")," "))</f>
        <v xml:space="preserve"> </v>
      </c>
      <c r="E30" s="177" t="str">
        <f>IF(ISBLANK(Math!M23)," ",IF(Math!M23&gt;=50,IF(Math!M23&lt;75,Math!M23," ")," "))</f>
        <v xml:space="preserve"> </v>
      </c>
      <c r="F30" s="177" t="str">
        <f>IF(ISBLANK(Math!Q23)," ",IF(Math!Q23&gt;=50,IF(Math!Q23&lt;75,Math!Q23," ")," "))</f>
        <v xml:space="preserve"> </v>
      </c>
      <c r="G30" s="177" t="str">
        <f>IF(ISBLANK(Math!U23)," ",IF(Math!U23&gt;=50,IF(Math!U23&lt;75,Math!U23," ")," "))</f>
        <v xml:space="preserve"> </v>
      </c>
      <c r="H30" s="177" t="str">
        <f>IF(ISBLANK(Math!AB23)," ",IF(Math!AB23&gt;=50,IF(Math!AB23&lt;75,Math!AB23," ")," "))</f>
        <v xml:space="preserve"> </v>
      </c>
      <c r="I30" s="177" t="str">
        <f>IF(ISBLANK(Math!AF23)," ",IF(Math!AF23&gt;=50,IF(Math!AF23&lt;75,Math!AF23," ")," "))</f>
        <v xml:space="preserve"> </v>
      </c>
      <c r="J30" s="177" t="str">
        <f>IF(ISBLANK(Math!AJ23)," ",IF(Math!AJ23&gt;=50,IF(Math!AJ23&lt;75,Math!AJ23," ")," "))</f>
        <v xml:space="preserve"> </v>
      </c>
      <c r="K30" s="177" t="str">
        <f>IF(ISBLANK(Math!AN23)," ",IF(Math!AN23&gt;=50,IF(Math!AN23&lt;75,Math!AN23," ")," "))</f>
        <v xml:space="preserve"> </v>
      </c>
      <c r="L30" s="177" t="str">
        <f>IF(ISBLANK(Math!AR23)," ",IF(Math!AR23&gt;=50,IF(Math!AR23&lt;75,Math!AR23," ")," "))</f>
        <v xml:space="preserve"> </v>
      </c>
      <c r="M30" s="177" t="str">
        <f>IF(ISBLANK(Math!AY23)," ",IF(Math!AY23&gt;=50,IF(Math!AY23&lt;75,Math!AY23," ")," "))</f>
        <v xml:space="preserve"> </v>
      </c>
      <c r="N30" s="177" t="str">
        <f>IF(ISBLANK(Math!BC23)," ",IF(Math!BC23&gt;=50,IF(Math!BC23&lt;75,Math!BC23," ")," "))</f>
        <v xml:space="preserve"> </v>
      </c>
      <c r="O30" s="177" t="str">
        <f>IF(ISBLANK(Math!BG23)," ",IF(Math!BG23&gt;=50,IF(Math!BG23&lt;75,Math!BG23," ")," "))</f>
        <v xml:space="preserve"> </v>
      </c>
      <c r="P30" s="177" t="str">
        <f>IF(ISBLANK(Math!BK23)," ",IF(Math!BK23&gt;=50,IF(Math!BK23&lt;75,Math!BK23," ")," "))</f>
        <v xml:space="preserve"> </v>
      </c>
      <c r="Q30" s="177" t="str">
        <f>IF(ISBLANK(Math!BO23)," ",IF(Math!BO23&gt;=50,IF(Math!BO23&lt;75,Math!BO23," ")," "))</f>
        <v xml:space="preserve"> </v>
      </c>
      <c r="R30" s="177" t="str">
        <f>IF(ISBLANK(Math!BV23)," ",IF(Math!BV23&gt;=50,IF(Math!BV23&lt;75,Math!BV23," ")," "))</f>
        <v xml:space="preserve"> </v>
      </c>
      <c r="S30" s="177" t="str">
        <f>IF(ISBLANK(Math!BZ23)," ",IF(Math!BZ23&gt;=50,IF(Math!BZ23&lt;75,Math!BZ23," ")," "))</f>
        <v xml:space="preserve"> </v>
      </c>
      <c r="T30" s="177" t="str">
        <f>IF(ISBLANK(Math!CD23)," ",IF(Math!CD23&gt;=50,IF(Math!CD23&lt;75,Math!CD23," ")," "))</f>
        <v xml:space="preserve"> </v>
      </c>
      <c r="U30" s="177" t="str">
        <f>IF(ISBLANK(Math!CH23)," ",IF(Math!CH23&gt;=50,IF(Math!CH23&lt;75,Math!CH23," ")," "))</f>
        <v xml:space="preserve"> </v>
      </c>
      <c r="V30" s="177" t="str">
        <f>IF(ISBLANK(Math!CL23)," ",IF(Math!CL23&gt;=50,IF(Math!CL23&lt;75,Math!CL23," ")," "))</f>
        <v xml:space="preserve"> </v>
      </c>
      <c r="W30" s="178" t="str">
        <f>IF(ISBLANK(Math!CS23)," ",IF(Math!CS23&gt;=50,IF(Math!CS23&lt;75,Math!CS23," ")," "))</f>
        <v xml:space="preserve"> </v>
      </c>
      <c r="X30" s="270"/>
      <c r="Y30" s="271"/>
      <c r="Z30" s="177" t="str">
        <f>IF(ISBLANK(Math!CW23)," ",IF(Math!CW23&gt;=50,IF(Math!CW23&lt;75,Math!CW23," ")," "))</f>
        <v xml:space="preserve"> </v>
      </c>
      <c r="AA30" s="177" t="str">
        <f>IF(ISBLANK(Math!DA23)," ",IF(Math!DA23&gt;=50,IF(Math!DA23&lt;75,Math!DA23," ")," "))</f>
        <v xml:space="preserve"> </v>
      </c>
      <c r="AB30" s="177" t="str">
        <f>IF(ISBLANK(Math!DE23)," ",IF(Math!DE23&gt;=50,IF(Math!DE23&lt;75,Math!DE23," ")," "))</f>
        <v xml:space="preserve"> </v>
      </c>
      <c r="AC30" s="177" t="str">
        <f>IF(ISBLANK(Math!DI23)," ",IF(Math!DI23&gt;=50,IF(Math!DI23&lt;75,Math!DI23," ")," "))</f>
        <v xml:space="preserve"> </v>
      </c>
      <c r="AD30" s="177" t="str">
        <f>IF(ISBLANK(Math!DP23)," ",IF(Math!DP23&gt;=50,IF(Math!DP23&lt;75,Math!DP23," ")," "))</f>
        <v xml:space="preserve"> </v>
      </c>
      <c r="AE30" s="177" t="str">
        <f>IF(ISBLANK(Math!DT23)," ",IF(Math!DT23&gt;=50,IF(Math!DT23&lt;75,Math!DT23," ")," "))</f>
        <v xml:space="preserve"> </v>
      </c>
      <c r="AF30" s="177" t="str">
        <f>IF(ISBLANK(Math!DX23)," ",IF(Math!DX23&gt;=50,IF(Math!DX23&lt;75,Math!DX23," ")," "))</f>
        <v xml:space="preserve"> </v>
      </c>
      <c r="AG30" s="177" t="str">
        <f>IF(ISBLANK(Math!EB23)," ",IF(Math!EB23&gt;=50,IF(Math!EB23&lt;75,Math!EB23," ")," "))</f>
        <v xml:space="preserve"> </v>
      </c>
      <c r="AH30" s="177" t="str">
        <f>IF(ISBLANK(Math!EF23)," ",IF(Math!EF23&gt;=50,IF(Math!EF23&lt;75,Math!EF23," ")," "))</f>
        <v xml:space="preserve"> </v>
      </c>
      <c r="AI30" s="177" t="str">
        <f>IF(ISBLANK(Math!EM23)," ",IF(Math!EM23&gt;=50,IF(Math!EM23&lt;75,Math!EM23," ")," "))</f>
        <v xml:space="preserve"> </v>
      </c>
      <c r="AJ30" s="177" t="str">
        <f>IF(ISBLANK(Math!EQ23)," ",IF(Math!EQ23&gt;=50,IF(Math!EQ23&lt;75,Math!EQ23," ")," "))</f>
        <v xml:space="preserve"> </v>
      </c>
      <c r="AK30" s="177" t="str">
        <f>IF(ISBLANK(Math!EU23)," ",IF(Math!EU23&gt;=50,IF(Math!EU23&lt;75,Math!EU23," ")," "))</f>
        <v xml:space="preserve"> </v>
      </c>
      <c r="AL30" s="177" t="str">
        <f>IF(ISBLANK(Math!EY23)," ",IF(Math!EY23&gt;=50,IF(Math!EY23&lt;75,Math!EY23," ")," "))</f>
        <v xml:space="preserve"> </v>
      </c>
      <c r="AM30" s="177" t="str">
        <f>IF(ISBLANK(Math!FC23)," ",IF(Math!FC23&gt;=50,IF(Math!FC23&lt;75,Math!FC23," ")," "))</f>
        <v xml:space="preserve"> </v>
      </c>
      <c r="AN30" s="177" t="str">
        <f>IF(ISBLANK(Math!FJ23)," ",IF(Math!FJ23&gt;=50,IF(Math!FJ23&lt;75,Math!FJ23," ")," "))</f>
        <v xml:space="preserve"> </v>
      </c>
      <c r="AO30" s="177" t="str">
        <f>IF(ISBLANK(Math!FN23)," ",IF(Math!FN23&gt;=50,IF(Math!FN23&lt;75,Math!FN23," ")," "))</f>
        <v xml:space="preserve"> </v>
      </c>
      <c r="AP30" s="177" t="str">
        <f>IF(ISBLANK(Math!FR23)," ",IF(Math!FR23&gt;=50,IF(Math!FR23&lt;75,Math!FR23," ")," "))</f>
        <v xml:space="preserve"> </v>
      </c>
      <c r="AQ30" s="177" t="str">
        <f>IF(ISBLANK(Math!FV23)," ",IF(Math!FV23&gt;=50,IF(Math!FV23&lt;75,Math!FV23," ")," "))</f>
        <v xml:space="preserve"> </v>
      </c>
      <c r="AR30" s="177" t="str">
        <f>IF(ISBLANK(Math!FZ23)," ",IF(Math!FZ23&gt;=50,IF(Math!FZ23&lt;75,Math!FZ23," ")," "))</f>
        <v xml:space="preserve"> </v>
      </c>
      <c r="AS30" s="177" t="str">
        <f>IF(ISBLANK(Math!GG23)," ",IF(Math!GG23&gt;=50,IF(Math!GG23&lt;75,Math!GG23," ")," "))</f>
        <v xml:space="preserve"> </v>
      </c>
      <c r="AT30" s="178" t="str">
        <f>IF(ISBLANK(Math!GK23)," ",IF(Math!GK23&gt;=50,IF(Math!GK23&lt;75,Math!GK23," ")," "))</f>
        <v xml:space="preserve"> </v>
      </c>
      <c r="AU30" s="270"/>
      <c r="AV30" s="271"/>
      <c r="AW30" s="177" t="str">
        <f>IF(ISBLANK(Math!GO23)," ",IF(Math!GO23&gt;=50,IF(Math!GO23&lt;75,Math!GO23," ")," "))</f>
        <v xml:space="preserve"> </v>
      </c>
      <c r="AX30" s="177" t="str">
        <f>IF(ISBLANK(Math!GS23)," ",IF(Math!GS23&gt;=50,IF(Math!GS23&lt;75,Math!GS23," ")," "))</f>
        <v xml:space="preserve"> </v>
      </c>
      <c r="AY30" s="177" t="str">
        <f>IF(ISBLANK(Math!GW23)," ",IF(Math!GW23&gt;=50,IF(Math!GW23&lt;75,Math!GW23," ")," "))</f>
        <v xml:space="preserve"> </v>
      </c>
      <c r="AZ30" s="177" t="str">
        <f>IF(ISBLANK(Math!HD23)," ",IF(Math!HD23&gt;=50,IF(Math!HD23&lt;75,Math!HD23," ")," "))</f>
        <v xml:space="preserve"> </v>
      </c>
      <c r="BA30" s="177" t="str">
        <f>IF(ISBLANK(Math!HH23)," ",IF(Math!HH23&gt;=50,IF(Math!HH23&lt;75,Math!HH23," ")," "))</f>
        <v xml:space="preserve"> </v>
      </c>
      <c r="BB30" s="177" t="str">
        <f>IF(ISBLANK(Math!HL23)," ",IF(Math!HL23&gt;=50,IF(Math!HL23&lt;75,Math!HL23," ")," "))</f>
        <v xml:space="preserve"> </v>
      </c>
      <c r="BC30" s="177" t="str">
        <f>IF(ISBLANK(Math!HP23)," ",IF(Math!HP23&gt;=50,IF(Math!HP23&lt;75,Math!HP23," ")," "))</f>
        <v xml:space="preserve"> </v>
      </c>
      <c r="BD30" s="177" t="str">
        <f>IF(ISBLANK(Math!HT23)," ",IF(Math!HT23&gt;=50,IF(Math!HT23&lt;75,Math!HT23," ")," "))</f>
        <v xml:space="preserve"> </v>
      </c>
      <c r="BE30" s="177" t="str">
        <f>IF(ISBLANK(Math!IA23)," ",IF(Math!IA23&gt;=50,IF(Math!IA23&lt;75,Math!IA23," ")," "))</f>
        <v xml:space="preserve"> </v>
      </c>
      <c r="BF30" s="177" t="str">
        <f>IF(ISBLANK(Math!IE23)," ",IF(Math!IE23&gt;=50,IF(Math!IE23&lt;75,Math!IE23," ")," "))</f>
        <v xml:space="preserve"> </v>
      </c>
      <c r="BG30" s="177" t="str">
        <f>IF(ISBLANK(Math!II23)," ",IF(Math!II23&gt;=50,IF(Math!II23&lt;75,Math!II23," ")," "))</f>
        <v xml:space="preserve"> </v>
      </c>
      <c r="BH30" s="177" t="str">
        <f>IF(ISBLANK(Math!IM23)," ",IF(Math!IM23&gt;=50,IF(Math!IM23&lt;75,Math!IM23," ")," "))</f>
        <v xml:space="preserve"> </v>
      </c>
      <c r="BI30" s="177" t="str">
        <f>IF(ISBLANK(Math!IQ23)," ",IF(Math!IQ23&gt;=50,IF(Math!IQ23&lt;75,Math!IQ23," ")," "))</f>
        <v xml:space="preserve"> </v>
      </c>
      <c r="BJ30" s="177" t="str">
        <f>IF(ISBLANK(Math!IX23)," ",IF(Math!IX23&gt;=50,IF(Math!IX23&lt;75,Math!IX23," ")," "))</f>
        <v xml:space="preserve"> </v>
      </c>
      <c r="BK30" s="177" t="str">
        <f>IF(ISBLANK(Math!JB23)," ",IF(Math!JB23&gt;=50,IF(Math!JB23&lt;75,Math!JB23," ")," "))</f>
        <v xml:space="preserve"> </v>
      </c>
      <c r="BL30" s="177" t="str">
        <f>IF(ISBLANK(Math!JF23)," ",IF(Math!JF23&gt;=50,IF(Math!JF23&lt;75,Math!JF23," ")," "))</f>
        <v xml:space="preserve"> </v>
      </c>
      <c r="BM30" s="177" t="str">
        <f>IF(ISBLANK(Math!JJ23)," ",IF(Math!JJ23&gt;=50,IF(Math!JJ23&lt;75,Math!JJ23," ")," "))</f>
        <v xml:space="preserve"> </v>
      </c>
      <c r="BN30" s="177" t="str">
        <f>IF(ISBLANK(Math!JN23)," ",IF(Math!JN23&gt;=50,IF(Math!JN23&lt;75,Math!JN23," ")," "))</f>
        <v xml:space="preserve"> </v>
      </c>
      <c r="BO30" s="177" t="str">
        <f>IF(ISBLANK(Math!JU23)," ",IF(Math!JU23&gt;=50,IF(Math!JU23&lt;75,Math!JU23," ")," "))</f>
        <v xml:space="preserve"> </v>
      </c>
      <c r="BP30" s="177" t="str">
        <f>IF(ISBLANK(Math!JY23)," ",IF(Math!JY23&gt;=50,IF(Math!JY23&lt;75,Math!JY23," ")," "))</f>
        <v xml:space="preserve"> </v>
      </c>
      <c r="BQ30" s="177" t="str">
        <f>IF(ISBLANK(Math!KC23)," ",IF(Math!KC23&gt;=50,IF(Math!KC23&lt;75,Math!KC23," ")," "))</f>
        <v xml:space="preserve"> </v>
      </c>
      <c r="BR30" s="178" t="str">
        <f>IF(ISBLANK(Math!KG23)," ",IF(Math!KG23&gt;=50,IF(Math!KG23&lt;75,Math!KG23," ")," "))</f>
        <v xml:space="preserve"> </v>
      </c>
      <c r="BS30" s="270"/>
      <c r="BT30" s="271"/>
      <c r="BU30" s="177" t="str">
        <f>IF(ISBLANK(Math!KK23)," ",IF(Math!KK23&gt;=50,IF(Math!KK23&lt;75,Math!KK23," ")," "))</f>
        <v xml:space="preserve"> </v>
      </c>
      <c r="BV30" s="177" t="str">
        <f>IF(ISBLANK(Math!KR23)," ",IF(Math!KR23&gt;=50,IF(Math!KR23&lt;75,Math!KR23," ")," "))</f>
        <v xml:space="preserve"> </v>
      </c>
      <c r="BW30" s="177" t="str">
        <f>IF(ISBLANK(Math!KV23)," ",IF(Math!KV23&gt;=50,IF(Math!KV23&lt;75,Math!KV23," ")," "))</f>
        <v xml:space="preserve"> </v>
      </c>
    </row>
    <row r="31" spans="1:75" s="1" customFormat="1" ht="20.100000000000001" hidden="1" customHeight="1" thickBot="1">
      <c r="A31" s="271"/>
      <c r="B31" s="271"/>
      <c r="C31" s="179" t="str">
        <f>IF(ISBLANK(Math!E23)," ",IF(Math!E23&lt;50,Math!E23," "))</f>
        <v xml:space="preserve"> </v>
      </c>
      <c r="D31" s="179" t="str">
        <f>IF(ISBLANK(Math!I23)," ",IF(Math!I23&lt;50,Math!I23," "))</f>
        <v xml:space="preserve"> </v>
      </c>
      <c r="E31" s="179" t="str">
        <f>IF(ISBLANK(Math!M23)," ",IF(Math!M23&lt;50,Math!M23," "))</f>
        <v xml:space="preserve"> </v>
      </c>
      <c r="F31" s="179" t="str">
        <f>IF(ISBLANK(Math!Q23)," ",IF(Math!Q23&lt;50,Math!Q23," "))</f>
        <v xml:space="preserve"> </v>
      </c>
      <c r="G31" s="179" t="str">
        <f>IF(ISBLANK(Math!U23)," ",IF(Math!U23&lt;50,Math!U23," "))</f>
        <v xml:space="preserve"> </v>
      </c>
      <c r="H31" s="179" t="str">
        <f>IF(ISBLANK(Math!AB23)," ",IF(Math!AB23&lt;50,Math!AB23," "))</f>
        <v xml:space="preserve"> </v>
      </c>
      <c r="I31" s="179" t="str">
        <f>IF(ISBLANK(Math!AF23)," ",IF(Math!AF23&lt;50,Math!AF23," "))</f>
        <v xml:space="preserve"> </v>
      </c>
      <c r="J31" s="179" t="str">
        <f>IF(ISBLANK(Math!AJ23)," ",IF(Math!AJ23&lt;50,Math!AJ23," "))</f>
        <v xml:space="preserve"> </v>
      </c>
      <c r="K31" s="179" t="str">
        <f>IF(ISBLANK(Math!AN23)," ",IF(Math!AN23&lt;50,Math!AN23," "))</f>
        <v xml:space="preserve"> </v>
      </c>
      <c r="L31" s="179" t="str">
        <f>IF(ISBLANK(Math!AR23)," ",IF(Math!AR23&lt;50,Math!AR23," "))</f>
        <v xml:space="preserve"> </v>
      </c>
      <c r="M31" s="179" t="str">
        <f>IF(ISBLANK(Math!AY23)," ",IF(Math!AY23&lt;50,Math!AY23," "))</f>
        <v xml:space="preserve"> </v>
      </c>
      <c r="N31" s="179" t="str">
        <f>IF(ISBLANK(Math!BC23)," ",IF(Math!BC23&lt;50,Math!BC23," "))</f>
        <v xml:space="preserve"> </v>
      </c>
      <c r="O31" s="179" t="str">
        <f>IF(ISBLANK(Math!BG23)," ",IF(Math!BG23&lt;50,Math!BG23," "))</f>
        <v xml:space="preserve"> </v>
      </c>
      <c r="P31" s="179" t="str">
        <f>IF(ISBLANK(Math!BK23)," ",IF(Math!BK23&lt;50,Math!BK23," "))</f>
        <v xml:space="preserve"> </v>
      </c>
      <c r="Q31" s="179" t="str">
        <f>IF(ISBLANK(Math!BO23)," ",IF(Math!BO23&lt;50,Math!BO23," "))</f>
        <v xml:space="preserve"> </v>
      </c>
      <c r="R31" s="179" t="str">
        <f>IF(ISBLANK(Math!BV23)," ",IF(Math!BV23&lt;50,Math!BV23," "))</f>
        <v xml:space="preserve"> </v>
      </c>
      <c r="S31" s="179" t="str">
        <f>IF(ISBLANK(Math!BZ23)," ",IF(Math!BZ23&lt;50,Math!BZ23," "))</f>
        <v xml:space="preserve"> </v>
      </c>
      <c r="T31" s="179" t="str">
        <f>IF(ISBLANK(Math!CD23)," ",IF(Math!CD23&lt;50,Math!CD23," "))</f>
        <v xml:space="preserve"> </v>
      </c>
      <c r="U31" s="179" t="str">
        <f>IF(ISBLANK(Math!CH23)," ",IF(Math!CH23&lt;50,Math!CH23," "))</f>
        <v xml:space="preserve"> </v>
      </c>
      <c r="V31" s="179" t="str">
        <f>IF(ISBLANK(Math!CL23)," ",IF(Math!CL23&lt;50,Math!CL23," "))</f>
        <v xml:space="preserve"> </v>
      </c>
      <c r="W31" s="180" t="str">
        <f>IF(ISBLANK(Math!CS23)," ",IF(Math!CS23&lt;50,Math!CS23," "))</f>
        <v xml:space="preserve"> </v>
      </c>
      <c r="X31" s="272"/>
      <c r="Y31" s="273"/>
      <c r="Z31" s="179" t="str">
        <f>IF(ISBLANK(Math!CW23)," ",IF(Math!CW23&lt;50,Math!CW23," "))</f>
        <v xml:space="preserve"> </v>
      </c>
      <c r="AA31" s="179" t="str">
        <f>IF(ISBLANK(Math!DA23)," ",IF(Math!DA23&lt;50,Math!DA23," "))</f>
        <v xml:space="preserve"> </v>
      </c>
      <c r="AB31" s="179" t="str">
        <f>IF(ISBLANK(Math!DE23)," ",IF(Math!DE23&lt;50,Math!DE23," "))</f>
        <v xml:space="preserve"> </v>
      </c>
      <c r="AC31" s="179" t="str">
        <f>IF(ISBLANK(Math!DI23)," ",IF(Math!DI23&lt;50,Math!DI23," "))</f>
        <v xml:space="preserve"> </v>
      </c>
      <c r="AD31" s="179" t="str">
        <f>IF(ISBLANK(Math!DP23)," ",IF(Math!DP23&lt;50,Math!DP23," "))</f>
        <v xml:space="preserve"> </v>
      </c>
      <c r="AE31" s="179" t="str">
        <f>IF(ISBLANK(Math!DT23)," ",IF(Math!DT23&lt;50,Math!DT23," "))</f>
        <v xml:space="preserve"> </v>
      </c>
      <c r="AF31" s="179" t="str">
        <f>IF(ISBLANK(Math!DX23)," ",IF(Math!DX23&lt;50,Math!DX23," "))</f>
        <v xml:space="preserve"> </v>
      </c>
      <c r="AG31" s="179" t="str">
        <f>IF(ISBLANK(Math!EB23)," ",IF(Math!EB23&lt;50,Math!EB23," "))</f>
        <v xml:space="preserve"> </v>
      </c>
      <c r="AH31" s="179" t="str">
        <f>IF(ISBLANK(Math!EF23)," ",IF(Math!EF23&lt;50,Math!EF23," "))</f>
        <v xml:space="preserve"> </v>
      </c>
      <c r="AI31" s="179" t="str">
        <f>IF(ISBLANK(Math!EM23)," ",IF(Math!EM23&lt;50,Math!EM23," "))</f>
        <v xml:space="preserve"> </v>
      </c>
      <c r="AJ31" s="179" t="str">
        <f>IF(ISBLANK(Math!EQ23)," ",IF(Math!EQ23&lt;50,Math!EQ23," "))</f>
        <v xml:space="preserve"> </v>
      </c>
      <c r="AK31" s="179" t="str">
        <f>IF(ISBLANK(Math!EU23)," ",IF(Math!EU23&lt;50,Math!EU23," "))</f>
        <v xml:space="preserve"> </v>
      </c>
      <c r="AL31" s="179" t="str">
        <f>IF(ISBLANK(Math!EY23)," ",IF(Math!EY23&lt;50,Math!EY23," "))</f>
        <v xml:space="preserve"> </v>
      </c>
      <c r="AM31" s="179" t="str">
        <f>IF(ISBLANK(Math!FC23)," ",IF(Math!FC23&lt;50,Math!FC23," "))</f>
        <v xml:space="preserve"> </v>
      </c>
      <c r="AN31" s="179" t="str">
        <f>IF(ISBLANK(Math!FJ23)," ",IF(Math!FJ23&lt;50,Math!FJ23," "))</f>
        <v xml:space="preserve"> </v>
      </c>
      <c r="AO31" s="179" t="str">
        <f>IF(ISBLANK(Math!FN23)," ",IF(Math!FN23&lt;50,Math!FN23," "))</f>
        <v xml:space="preserve"> </v>
      </c>
      <c r="AP31" s="179" t="str">
        <f>IF(ISBLANK(Math!FR23)," ",IF(Math!FR23&lt;50,Math!FR23," "))</f>
        <v xml:space="preserve"> </v>
      </c>
      <c r="AQ31" s="179" t="str">
        <f>IF(ISBLANK(Math!FV23)," ",IF(Math!FV23&lt;50,Math!FV23," "))</f>
        <v xml:space="preserve"> </v>
      </c>
      <c r="AR31" s="179" t="str">
        <f>IF(ISBLANK(Math!FZ23)," ",IF(Math!FZ23&lt;50,Math!FZ23," "))</f>
        <v xml:space="preserve"> </v>
      </c>
      <c r="AS31" s="179" t="str">
        <f>IF(ISBLANK(Math!GG23)," ",IF(Math!GG23&lt;50,Math!GG23," "))</f>
        <v xml:space="preserve"> </v>
      </c>
      <c r="AT31" s="180" t="str">
        <f>IF(ISBLANK(Math!GK23)," ",IF(Math!GK23&lt;50,Math!GK23," "))</f>
        <v xml:space="preserve"> </v>
      </c>
      <c r="AU31" s="272"/>
      <c r="AV31" s="273"/>
      <c r="AW31" s="179" t="str">
        <f>IF(ISBLANK(Math!GO23)," ",IF(Math!GO23&lt;50,Math!GO23," "))</f>
        <v xml:space="preserve"> </v>
      </c>
      <c r="AX31" s="179" t="str">
        <f>IF(ISBLANK(Math!GS23)," ",IF(Math!GS23&lt;50,Math!GS23," "))</f>
        <v xml:space="preserve"> </v>
      </c>
      <c r="AY31" s="179" t="str">
        <f>IF(ISBLANK(Math!GW23)," ",IF(Math!GW23&lt;50,Math!GW23," "))</f>
        <v xml:space="preserve"> </v>
      </c>
      <c r="AZ31" s="179" t="str">
        <f>IF(ISBLANK(Math!HD23)," ",IF(Math!HD23&lt;50,Math!HD23," "))</f>
        <v xml:space="preserve"> </v>
      </c>
      <c r="BA31" s="179" t="str">
        <f>IF(ISBLANK(Math!HH23)," ",IF(Math!HH23&lt;50,Math!HH23," "))</f>
        <v xml:space="preserve"> </v>
      </c>
      <c r="BB31" s="179" t="str">
        <f>IF(ISBLANK(Math!HL23)," ",IF(Math!HL23&lt;50,Math!HL23," "))</f>
        <v xml:space="preserve"> </v>
      </c>
      <c r="BC31" s="179" t="str">
        <f>IF(ISBLANK(Math!HP23)," ",IF(Math!HP23&lt;50,Math!HP23," "))</f>
        <v xml:space="preserve"> </v>
      </c>
      <c r="BD31" s="179" t="str">
        <f>IF(ISBLANK(Math!HT23)," ",IF(Math!HT23&lt;50,Math!HT23," "))</f>
        <v xml:space="preserve"> </v>
      </c>
      <c r="BE31" s="179" t="str">
        <f>IF(ISBLANK(Math!IA23)," ",IF(Math!IA23&lt;50,Math!IA23," "))</f>
        <v xml:space="preserve"> </v>
      </c>
      <c r="BF31" s="179" t="str">
        <f>IF(ISBLANK(Math!IE23)," ",IF(Math!IE23&lt;50,Math!IE23," "))</f>
        <v xml:space="preserve"> </v>
      </c>
      <c r="BG31" s="179" t="str">
        <f>IF(ISBLANK(Math!II23)," ",IF(Math!II23&lt;50,Math!II23," "))</f>
        <v xml:space="preserve"> </v>
      </c>
      <c r="BH31" s="179" t="str">
        <f>IF(ISBLANK(Math!IM23)," ",IF(Math!IM23&lt;50,Math!IM23," "))</f>
        <v xml:space="preserve"> </v>
      </c>
      <c r="BI31" s="179" t="str">
        <f>IF(ISBLANK(Math!IQ23)," ",IF(Math!IQ23&lt;50,Math!IQ23," "))</f>
        <v xml:space="preserve"> </v>
      </c>
      <c r="BJ31" s="179" t="str">
        <f>IF(ISBLANK(Math!IX23)," ",IF(Math!IX23&lt;50,Math!IX23," "))</f>
        <v xml:space="preserve"> </v>
      </c>
      <c r="BK31" s="179" t="str">
        <f>IF(ISBLANK(Math!JB23)," ",IF(Math!JB23&lt;50,Math!JB23," "))</f>
        <v xml:space="preserve"> </v>
      </c>
      <c r="BL31" s="179" t="str">
        <f>IF(ISBLANK(Math!JF23)," ",IF(Math!JF23&lt;50,Math!JF23," "))</f>
        <v xml:space="preserve"> </v>
      </c>
      <c r="BM31" s="179" t="str">
        <f>IF(ISBLANK(Math!JJ23)," ",IF(Math!JJ23&lt;50,Math!JJ23," "))</f>
        <v xml:space="preserve"> </v>
      </c>
      <c r="BN31" s="179" t="str">
        <f>IF(ISBLANK(Math!JN23)," ",IF(Math!JN23&lt;50,Math!JN23," "))</f>
        <v xml:space="preserve"> </v>
      </c>
      <c r="BO31" s="179" t="str">
        <f>IF(ISBLANK(Math!JU23)," ",IF(Math!JU23&lt;50,Math!JU23," "))</f>
        <v xml:space="preserve"> </v>
      </c>
      <c r="BP31" s="179" t="str">
        <f>IF(ISBLANK(Math!JY23)," ",IF(Math!JY23&lt;50,Math!JY23," "))</f>
        <v xml:space="preserve"> </v>
      </c>
      <c r="BQ31" s="179" t="str">
        <f>IF(ISBLANK(Math!KC23)," ",IF(Math!KC23&lt;50,Math!KC23," "))</f>
        <v xml:space="preserve"> </v>
      </c>
      <c r="BR31" s="180" t="str">
        <f>IF(ISBLANK(Math!KG23)," ",IF(Math!KG23&lt;50,Math!KG23," "))</f>
        <v xml:space="preserve"> </v>
      </c>
      <c r="BS31" s="272"/>
      <c r="BT31" s="273"/>
      <c r="BU31" s="179" t="str">
        <f>IF(ISBLANK(Math!KK23)," ",IF(Math!KK23&lt;50,Math!KK23," "))</f>
        <v xml:space="preserve"> </v>
      </c>
      <c r="BV31" s="179" t="str">
        <f>IF(ISBLANK(Math!KR23)," ",IF(Math!KR23&lt;50,Math!KR23," "))</f>
        <v xml:space="preserve"> </v>
      </c>
      <c r="BW31" s="179" t="str">
        <f>IF(ISBLANK(Math!KV23)," ",IF(Math!KV23&lt;50,Math!KV23," "))</f>
        <v xml:space="preserve"> </v>
      </c>
    </row>
    <row r="32" spans="1:75" s="1" customFormat="1" ht="20.100000000000001" hidden="1" customHeight="1">
      <c r="A32" s="271" t="str">
        <f>LEFT(Math!$A22,1)&amp;LEFT(Math!$B22,1)</f>
        <v xml:space="preserve">  </v>
      </c>
      <c r="B32" s="271"/>
      <c r="C32" s="175" t="str">
        <f>IF(ISBLANK(Math!E22)," ",IF(Math!E22&gt;=75,Math!E22," "))</f>
        <v/>
      </c>
      <c r="D32" s="175" t="str">
        <f>IF(ISBLANK(Math!I22)," ",IF(Math!I22&gt;=75,Math!I22," "))</f>
        <v/>
      </c>
      <c r="E32" s="175" t="str">
        <f>IF(ISBLANK(Math!M22)," ",IF(Math!M22&gt;=75,Math!M22," "))</f>
        <v/>
      </c>
      <c r="F32" s="175" t="str">
        <f>IF(ISBLANK(Math!Q22)," ",IF(Math!Q22&gt;=75,Math!Q22," "))</f>
        <v/>
      </c>
      <c r="G32" s="175" t="str">
        <f>IF(ISBLANK(Math!U22)," ",IF(Math!U22&gt;=75,Math!U22," "))</f>
        <v/>
      </c>
      <c r="H32" s="175" t="str">
        <f>IF(ISBLANK(Math!AB22)," ",IF(Math!AB22&gt;=75,Math!AB22," "))</f>
        <v/>
      </c>
      <c r="I32" s="175" t="str">
        <f>IF(ISBLANK(Math!AF22)," ",IF(Math!AF22&gt;=75,Math!AF22," "))</f>
        <v/>
      </c>
      <c r="J32" s="175" t="str">
        <f>IF(ISBLANK(Math!AJ22)," ",IF(Math!AJ22&gt;=75,Math!AJ22," "))</f>
        <v/>
      </c>
      <c r="K32" s="175" t="str">
        <f>IF(ISBLANK(Math!AN22)," ",IF(Math!AN22&gt;=75,Math!AN22," "))</f>
        <v/>
      </c>
      <c r="L32" s="175" t="str">
        <f>IF(ISBLANK(Math!AR22)," ",IF(Math!AR22&gt;=75,Math!AR22," "))</f>
        <v/>
      </c>
      <c r="M32" s="175" t="str">
        <f>IF(ISBLANK(Math!AY22)," ",IF(Math!AY22&gt;=75,Math!AY22," "))</f>
        <v/>
      </c>
      <c r="N32" s="175" t="str">
        <f>IF(ISBLANK(Math!BC22)," ",IF(Math!BC22&gt;=75,Math!BC22," "))</f>
        <v/>
      </c>
      <c r="O32" s="175" t="str">
        <f>IF(ISBLANK(Math!BG22)," ",IF(Math!BG22&gt;=75,Math!BG22," "))</f>
        <v/>
      </c>
      <c r="P32" s="175" t="str">
        <f>IF(ISBLANK(Math!BK22)," ",IF(Math!BK22&gt;=75,Math!BK22," "))</f>
        <v/>
      </c>
      <c r="Q32" s="175" t="str">
        <f>IF(ISBLANK(Math!BO22)," ",IF(Math!BO22&gt;=75,Math!BO22," "))</f>
        <v/>
      </c>
      <c r="R32" s="175" t="str">
        <f>IF(ISBLANK(Math!BV22)," ",IF(Math!BV22&gt;=75,Math!BV22," "))</f>
        <v/>
      </c>
      <c r="S32" s="175" t="str">
        <f>IF(ISBLANK(Math!BZ22)," ",IF(Math!BZ22&gt;=75,Math!BZ22," "))</f>
        <v/>
      </c>
      <c r="T32" s="175" t="str">
        <f>IF(ISBLANK(Math!CD22)," ",IF(Math!CD22&gt;=75,Math!CD22," "))</f>
        <v/>
      </c>
      <c r="U32" s="175" t="str">
        <f>IF(ISBLANK(Math!CH22)," ",IF(Math!CH22&gt;=75,Math!CH22," "))</f>
        <v/>
      </c>
      <c r="V32" s="175" t="str">
        <f>IF(ISBLANK(Math!CL22)," ",IF(Math!CL22&gt;=75,Math!CL22," "))</f>
        <v/>
      </c>
      <c r="W32" s="176" t="str">
        <f>IF(ISBLANK(Math!CS22)," ",IF(Math!CS22&gt;=75,Math!CS22," "))</f>
        <v/>
      </c>
      <c r="X32" s="268" t="str">
        <f>A32</f>
        <v xml:space="preserve">  </v>
      </c>
      <c r="Y32" s="269"/>
      <c r="Z32" s="175" t="str">
        <f>IF(ISBLANK(Math!CW22)," ",IF(Math!CW22&gt;=75,Math!CW22," "))</f>
        <v/>
      </c>
      <c r="AA32" s="175" t="str">
        <f>IF(ISBLANK(Math!DA22)," ",IF(Math!DA22&gt;=75,Math!DA22," "))</f>
        <v/>
      </c>
      <c r="AB32" s="175" t="str">
        <f>IF(ISBLANK(Math!DE22)," ",IF(Math!DE22&gt;=75,Math!DE22," "))</f>
        <v/>
      </c>
      <c r="AC32" s="175" t="str">
        <f>IF(ISBLANK(Math!DI22)," ",IF(Math!DI22&gt;=75,Math!DI22," "))</f>
        <v/>
      </c>
      <c r="AD32" s="175" t="str">
        <f>IF(ISBLANK(Math!DP22)," ",IF(Math!DP22&gt;=75,Math!DP22," "))</f>
        <v/>
      </c>
      <c r="AE32" s="175" t="str">
        <f>IF(ISBLANK(Math!DT22)," ",IF(Math!DT22&gt;=75,Math!DT22," "))</f>
        <v/>
      </c>
      <c r="AF32" s="175" t="str">
        <f>IF(ISBLANK(Math!DX22)," ",IF(Math!DX22&gt;=75,Math!DX22," "))</f>
        <v/>
      </c>
      <c r="AG32" s="175" t="str">
        <f>IF(ISBLANK(Math!EB22)," ",IF(Math!EB22&gt;=75,Math!EB22," "))</f>
        <v/>
      </c>
      <c r="AH32" s="175" t="str">
        <f>IF(ISBLANK(Math!EF22)," ",IF(Math!EF22&gt;=75,Math!EF22," "))</f>
        <v/>
      </c>
      <c r="AI32" s="175" t="str">
        <f>IF(ISBLANK(Math!EM22)," ",IF(Math!EM22&gt;=75,Math!EM22," "))</f>
        <v/>
      </c>
      <c r="AJ32" s="175" t="str">
        <f>IF(ISBLANK(Math!EQ22)," ",IF(Math!EQ22&gt;=75,Math!EQ22," "))</f>
        <v/>
      </c>
      <c r="AK32" s="175" t="str">
        <f>IF(ISBLANK(Math!EU22)," ",IF(Math!EU22&gt;=75,Math!EU22," "))</f>
        <v/>
      </c>
      <c r="AL32" s="175" t="str">
        <f>IF(ISBLANK(Math!EY22)," ",IF(Math!EY22&gt;=75,Math!EY22," "))</f>
        <v/>
      </c>
      <c r="AM32" s="175" t="str">
        <f>IF(ISBLANK(Math!FC22)," ",IF(Math!FC22&gt;=75,Math!FC22," "))</f>
        <v/>
      </c>
      <c r="AN32" s="175" t="str">
        <f>IF(ISBLANK(Math!FJ22)," ",IF(Math!FJ22&gt;=75,Math!FJ22," "))</f>
        <v/>
      </c>
      <c r="AO32" s="175" t="str">
        <f>IF(ISBLANK(Math!FN22)," ",IF(Math!FN22&gt;=75,Math!FN22," "))</f>
        <v/>
      </c>
      <c r="AP32" s="175" t="str">
        <f>IF(ISBLANK(Math!FR22)," ",IF(Math!FR22&gt;=75,Math!FR22," "))</f>
        <v/>
      </c>
      <c r="AQ32" s="175" t="str">
        <f>IF(ISBLANK(Math!FV22)," ",IF(Math!FV22&gt;=75,Math!FV22," "))</f>
        <v/>
      </c>
      <c r="AR32" s="175" t="str">
        <f>IF(ISBLANK(Math!FZ22)," ",IF(Math!FZ22&gt;=75,Math!FZ22," "))</f>
        <v/>
      </c>
      <c r="AS32" s="175" t="str">
        <f>IF(ISBLANK(Math!GG22)," ",IF(Math!GG22&gt;=75,Math!GG22," "))</f>
        <v/>
      </c>
      <c r="AT32" s="176" t="str">
        <f>IF(ISBLANK(Math!GK22)," ",IF(Math!GK22&gt;=75,Math!GK22," "))</f>
        <v/>
      </c>
      <c r="AU32" s="268" t="str">
        <f>X32</f>
        <v xml:space="preserve">  </v>
      </c>
      <c r="AV32" s="269"/>
      <c r="AW32" s="175" t="str">
        <f>IF(ISBLANK(Math!GO22)," ",IF(Math!GO22&gt;=75,Math!GO22," "))</f>
        <v/>
      </c>
      <c r="AX32" s="175" t="str">
        <f>IF(ISBLANK(Math!GS22)," ",IF(Math!GS22&gt;=75,Math!GS22," "))</f>
        <v/>
      </c>
      <c r="AY32" s="175" t="str">
        <f>IF(ISBLANK(Math!GW22)," ",IF(Math!GW22&gt;=75,Math!GW22," "))</f>
        <v/>
      </c>
      <c r="AZ32" s="175" t="str">
        <f>IF(ISBLANK(Math!HD22)," ",IF(Math!HD22&gt;=75,Math!HD22," "))</f>
        <v/>
      </c>
      <c r="BA32" s="175" t="str">
        <f>IF(ISBLANK(Math!HH22)," ",IF(Math!HH22&gt;=75,Math!HH22," "))</f>
        <v/>
      </c>
      <c r="BB32" s="175" t="str">
        <f>IF(ISBLANK(Math!HL22)," ",IF(Math!HL22&gt;=75,Math!HL22," "))</f>
        <v/>
      </c>
      <c r="BC32" s="175" t="str">
        <f>IF(ISBLANK(Math!HP22)," ",IF(Math!HP22&gt;=75,Math!HP22," "))</f>
        <v/>
      </c>
      <c r="BD32" s="175" t="str">
        <f>IF(ISBLANK(Math!HT22)," ",IF(Math!HT22&gt;=75,Math!HT22," "))</f>
        <v/>
      </c>
      <c r="BE32" s="175" t="str">
        <f>IF(ISBLANK(Math!IA22)," ",IF(Math!IA22&gt;=75,Math!IA22," "))</f>
        <v/>
      </c>
      <c r="BF32" s="175" t="str">
        <f>IF(ISBLANK(Math!IE22)," ",IF(Math!IE22&gt;=75,Math!IE22," "))</f>
        <v/>
      </c>
      <c r="BG32" s="175" t="str">
        <f>IF(ISBLANK(Math!II22)," ",IF(Math!II22&gt;=75,Math!II22," "))</f>
        <v/>
      </c>
      <c r="BH32" s="175" t="str">
        <f>IF(ISBLANK(Math!IM22)," ",IF(Math!IM22&gt;=75,Math!IM22," "))</f>
        <v/>
      </c>
      <c r="BI32" s="175" t="str">
        <f>IF(ISBLANK(Math!IQ22)," ",IF(Math!IQ22&gt;=75,Math!IQ22," "))</f>
        <v/>
      </c>
      <c r="BJ32" s="175" t="str">
        <f>IF(ISBLANK(Math!IX22)," ",IF(Math!IX22&gt;=75,Math!IX22," "))</f>
        <v/>
      </c>
      <c r="BK32" s="175" t="str">
        <f>IF(ISBLANK(Math!JB22)," ",IF(Math!JB22&gt;=75,Math!JB22," "))</f>
        <v/>
      </c>
      <c r="BL32" s="175" t="str">
        <f>IF(ISBLANK(Math!JF22)," ",IF(Math!JF22&gt;=75,Math!JF22," "))</f>
        <v/>
      </c>
      <c r="BM32" s="175" t="str">
        <f>IF(ISBLANK(Math!JJ22)," ",IF(Math!JJ22&gt;=75,Math!JJ22," "))</f>
        <v/>
      </c>
      <c r="BN32" s="175" t="str">
        <f>IF(ISBLANK(Math!JN22)," ",IF(Math!JN22&gt;=75,Math!JN22," "))</f>
        <v/>
      </c>
      <c r="BO32" s="175" t="str">
        <f>IF(ISBLANK(Math!JU22)," ",IF(Math!JU22&gt;=75,Math!JU22," "))</f>
        <v/>
      </c>
      <c r="BP32" s="175" t="str">
        <f>IF(ISBLANK(Math!JY22)," ",IF(Math!JY22&gt;=75,Math!JY22," "))</f>
        <v/>
      </c>
      <c r="BQ32" s="175" t="str">
        <f>IF(ISBLANK(Math!KC22)," ",IF(Math!KC22&gt;=75,Math!KC22," "))</f>
        <v/>
      </c>
      <c r="BR32" s="176" t="str">
        <f>IF(ISBLANK(Math!KG22)," ",IF(Math!KG22&gt;=75,Math!KG22," "))</f>
        <v/>
      </c>
      <c r="BS32" s="268" t="str">
        <f>AU32</f>
        <v xml:space="preserve">  </v>
      </c>
      <c r="BT32" s="269"/>
      <c r="BU32" s="175" t="str">
        <f>IF(ISBLANK(Math!KK22)," ",IF(Math!KK22&gt;=75,Math!KK22," "))</f>
        <v/>
      </c>
      <c r="BV32" s="175" t="str">
        <f>IF(ISBLANK(Math!KR22)," ",IF(Math!KR22&gt;=75,Math!KR22," "))</f>
        <v/>
      </c>
      <c r="BW32" s="175" t="str">
        <f>IF(ISBLANK(Math!KV22)," ",IF(Math!KV22&gt;=75,Math!KV22," "))</f>
        <v/>
      </c>
    </row>
    <row r="33" spans="1:75" s="1" customFormat="1" ht="20.100000000000001" hidden="1" customHeight="1">
      <c r="A33" s="271"/>
      <c r="B33" s="271"/>
      <c r="C33" s="177" t="str">
        <f>IF(ISBLANK(Math!E22)," ",IF(Math!E22&gt;=50,IF(Math!E22&lt;75,Math!E22," ")," "))</f>
        <v xml:space="preserve"> </v>
      </c>
      <c r="D33" s="177" t="str">
        <f>IF(ISBLANK(Math!I22)," ",IF(Math!I22&gt;=50,IF(Math!I22&lt;75,Math!I22," ")," "))</f>
        <v xml:space="preserve"> </v>
      </c>
      <c r="E33" s="177" t="str">
        <f>IF(ISBLANK(Math!M22)," ",IF(Math!M22&gt;=50,IF(Math!M22&lt;75,Math!M22," ")," "))</f>
        <v xml:space="preserve"> </v>
      </c>
      <c r="F33" s="177" t="str">
        <f>IF(ISBLANK(Math!Q22)," ",IF(Math!Q22&gt;=50,IF(Math!Q22&lt;75,Math!Q22," ")," "))</f>
        <v xml:space="preserve"> </v>
      </c>
      <c r="G33" s="177" t="str">
        <f>IF(ISBLANK(Math!U22)," ",IF(Math!U22&gt;=50,IF(Math!U22&lt;75,Math!U22," ")," "))</f>
        <v xml:space="preserve"> </v>
      </c>
      <c r="H33" s="177" t="str">
        <f>IF(ISBLANK(Math!AB22)," ",IF(Math!AB22&gt;=50,IF(Math!AB22&lt;75,Math!AB22," ")," "))</f>
        <v xml:space="preserve"> </v>
      </c>
      <c r="I33" s="177" t="str">
        <f>IF(ISBLANK(Math!AF22)," ",IF(Math!AF22&gt;=50,IF(Math!AF22&lt;75,Math!AF22," ")," "))</f>
        <v xml:space="preserve"> </v>
      </c>
      <c r="J33" s="177" t="str">
        <f>IF(ISBLANK(Math!AJ22)," ",IF(Math!AJ22&gt;=50,IF(Math!AJ22&lt;75,Math!AJ22," ")," "))</f>
        <v xml:space="preserve"> </v>
      </c>
      <c r="K33" s="177" t="str">
        <f>IF(ISBLANK(Math!AN22)," ",IF(Math!AN22&gt;=50,IF(Math!AN22&lt;75,Math!AN22," ")," "))</f>
        <v xml:space="preserve"> </v>
      </c>
      <c r="L33" s="177" t="str">
        <f>IF(ISBLANK(Math!AR22)," ",IF(Math!AR22&gt;=50,IF(Math!AR22&lt;75,Math!AR22," ")," "))</f>
        <v xml:space="preserve"> </v>
      </c>
      <c r="M33" s="177" t="str">
        <f>IF(ISBLANK(Math!AY22)," ",IF(Math!AY22&gt;=50,IF(Math!AY22&lt;75,Math!AY22," ")," "))</f>
        <v xml:space="preserve"> </v>
      </c>
      <c r="N33" s="177" t="str">
        <f>IF(ISBLANK(Math!BC22)," ",IF(Math!BC22&gt;=50,IF(Math!BC22&lt;75,Math!BC22," ")," "))</f>
        <v xml:space="preserve"> </v>
      </c>
      <c r="O33" s="177" t="str">
        <f>IF(ISBLANK(Math!BG22)," ",IF(Math!BG22&gt;=50,IF(Math!BG22&lt;75,Math!BG22," ")," "))</f>
        <v xml:space="preserve"> </v>
      </c>
      <c r="P33" s="177" t="str">
        <f>IF(ISBLANK(Math!BK22)," ",IF(Math!BK22&gt;=50,IF(Math!BK22&lt;75,Math!BK22," ")," "))</f>
        <v xml:space="preserve"> </v>
      </c>
      <c r="Q33" s="177" t="str">
        <f>IF(ISBLANK(Math!BO22)," ",IF(Math!BO22&gt;=50,IF(Math!BO22&lt;75,Math!BO22," ")," "))</f>
        <v xml:space="preserve"> </v>
      </c>
      <c r="R33" s="177" t="str">
        <f>IF(ISBLANK(Math!BV22)," ",IF(Math!BV22&gt;=50,IF(Math!BV22&lt;75,Math!BV22," ")," "))</f>
        <v xml:space="preserve"> </v>
      </c>
      <c r="S33" s="177" t="str">
        <f>IF(ISBLANK(Math!BZ22)," ",IF(Math!BZ22&gt;=50,IF(Math!BZ22&lt;75,Math!BZ22," ")," "))</f>
        <v xml:space="preserve"> </v>
      </c>
      <c r="T33" s="177" t="str">
        <f>IF(ISBLANK(Math!CD22)," ",IF(Math!CD22&gt;=50,IF(Math!CD22&lt;75,Math!CD22," ")," "))</f>
        <v xml:space="preserve"> </v>
      </c>
      <c r="U33" s="177" t="str">
        <f>IF(ISBLANK(Math!CH22)," ",IF(Math!CH22&gt;=50,IF(Math!CH22&lt;75,Math!CH22," ")," "))</f>
        <v xml:space="preserve"> </v>
      </c>
      <c r="V33" s="177" t="str">
        <f>IF(ISBLANK(Math!CL22)," ",IF(Math!CL22&gt;=50,IF(Math!CL22&lt;75,Math!CL22," ")," "))</f>
        <v xml:space="preserve"> </v>
      </c>
      <c r="W33" s="178" t="str">
        <f>IF(ISBLANK(Math!CS22)," ",IF(Math!CS22&gt;=50,IF(Math!CS22&lt;75,Math!CS22," ")," "))</f>
        <v xml:space="preserve"> </v>
      </c>
      <c r="X33" s="270"/>
      <c r="Y33" s="271"/>
      <c r="Z33" s="177" t="str">
        <f>IF(ISBLANK(Math!CW22)," ",IF(Math!CW22&gt;=50,IF(Math!CW22&lt;75,Math!CW22," ")," "))</f>
        <v xml:space="preserve"> </v>
      </c>
      <c r="AA33" s="177" t="str">
        <f>IF(ISBLANK(Math!DA22)," ",IF(Math!DA22&gt;=50,IF(Math!DA22&lt;75,Math!DA22," ")," "))</f>
        <v xml:space="preserve"> </v>
      </c>
      <c r="AB33" s="177" t="str">
        <f>IF(ISBLANK(Math!DE22)," ",IF(Math!DE22&gt;=50,IF(Math!DE22&lt;75,Math!DE22," ")," "))</f>
        <v xml:space="preserve"> </v>
      </c>
      <c r="AC33" s="177" t="str">
        <f>IF(ISBLANK(Math!DI22)," ",IF(Math!DI22&gt;=50,IF(Math!DI22&lt;75,Math!DI22," ")," "))</f>
        <v xml:space="preserve"> </v>
      </c>
      <c r="AD33" s="177" t="str">
        <f>IF(ISBLANK(Math!DP22)," ",IF(Math!DP22&gt;=50,IF(Math!DP22&lt;75,Math!DP22," ")," "))</f>
        <v xml:space="preserve"> </v>
      </c>
      <c r="AE33" s="177" t="str">
        <f>IF(ISBLANK(Math!DT22)," ",IF(Math!DT22&gt;=50,IF(Math!DT22&lt;75,Math!DT22," ")," "))</f>
        <v xml:space="preserve"> </v>
      </c>
      <c r="AF33" s="177" t="str">
        <f>IF(ISBLANK(Math!DX22)," ",IF(Math!DX22&gt;=50,IF(Math!DX22&lt;75,Math!DX22," ")," "))</f>
        <v xml:space="preserve"> </v>
      </c>
      <c r="AG33" s="177" t="str">
        <f>IF(ISBLANK(Math!EB22)," ",IF(Math!EB22&gt;=50,IF(Math!EB22&lt;75,Math!EB22," ")," "))</f>
        <v xml:space="preserve"> </v>
      </c>
      <c r="AH33" s="177" t="str">
        <f>IF(ISBLANK(Math!EF22)," ",IF(Math!EF22&gt;=50,IF(Math!EF22&lt;75,Math!EF22," ")," "))</f>
        <v xml:space="preserve"> </v>
      </c>
      <c r="AI33" s="177" t="str">
        <f>IF(ISBLANK(Math!EM22)," ",IF(Math!EM22&gt;=50,IF(Math!EM22&lt;75,Math!EM22," ")," "))</f>
        <v xml:space="preserve"> </v>
      </c>
      <c r="AJ33" s="177" t="str">
        <f>IF(ISBLANK(Math!EQ22)," ",IF(Math!EQ22&gt;=50,IF(Math!EQ22&lt;75,Math!EQ22," ")," "))</f>
        <v xml:space="preserve"> </v>
      </c>
      <c r="AK33" s="177" t="str">
        <f>IF(ISBLANK(Math!EU22)," ",IF(Math!EU22&gt;=50,IF(Math!EU22&lt;75,Math!EU22," ")," "))</f>
        <v xml:space="preserve"> </v>
      </c>
      <c r="AL33" s="177" t="str">
        <f>IF(ISBLANK(Math!EY22)," ",IF(Math!EY22&gt;=50,IF(Math!EY22&lt;75,Math!EY22," ")," "))</f>
        <v xml:space="preserve"> </v>
      </c>
      <c r="AM33" s="177" t="str">
        <f>IF(ISBLANK(Math!FC22)," ",IF(Math!FC22&gt;=50,IF(Math!FC22&lt;75,Math!FC22," ")," "))</f>
        <v xml:space="preserve"> </v>
      </c>
      <c r="AN33" s="177" t="str">
        <f>IF(ISBLANK(Math!FJ22)," ",IF(Math!FJ22&gt;=50,IF(Math!FJ22&lt;75,Math!FJ22," ")," "))</f>
        <v xml:space="preserve"> </v>
      </c>
      <c r="AO33" s="177" t="str">
        <f>IF(ISBLANK(Math!FN22)," ",IF(Math!FN22&gt;=50,IF(Math!FN22&lt;75,Math!FN22," ")," "))</f>
        <v xml:space="preserve"> </v>
      </c>
      <c r="AP33" s="177" t="str">
        <f>IF(ISBLANK(Math!FR22)," ",IF(Math!FR22&gt;=50,IF(Math!FR22&lt;75,Math!FR22," ")," "))</f>
        <v xml:space="preserve"> </v>
      </c>
      <c r="AQ33" s="177" t="str">
        <f>IF(ISBLANK(Math!FV22)," ",IF(Math!FV22&gt;=50,IF(Math!FV22&lt;75,Math!FV22," ")," "))</f>
        <v xml:space="preserve"> </v>
      </c>
      <c r="AR33" s="177" t="str">
        <f>IF(ISBLANK(Math!FZ22)," ",IF(Math!FZ22&gt;=50,IF(Math!FZ22&lt;75,Math!FZ22," ")," "))</f>
        <v xml:space="preserve"> </v>
      </c>
      <c r="AS33" s="177" t="str">
        <f>IF(ISBLANK(Math!GG22)," ",IF(Math!GG22&gt;=50,IF(Math!GG22&lt;75,Math!GG22," ")," "))</f>
        <v xml:space="preserve"> </v>
      </c>
      <c r="AT33" s="178" t="str">
        <f>IF(ISBLANK(Math!GK22)," ",IF(Math!GK22&gt;=50,IF(Math!GK22&lt;75,Math!GK22," ")," "))</f>
        <v xml:space="preserve"> </v>
      </c>
      <c r="AU33" s="270"/>
      <c r="AV33" s="271"/>
      <c r="AW33" s="177" t="str">
        <f>IF(ISBLANK(Math!GO22)," ",IF(Math!GO22&gt;=50,IF(Math!GO22&lt;75,Math!GO22," ")," "))</f>
        <v xml:space="preserve"> </v>
      </c>
      <c r="AX33" s="177" t="str">
        <f>IF(ISBLANK(Math!GS22)," ",IF(Math!GS22&gt;=50,IF(Math!GS22&lt;75,Math!GS22," ")," "))</f>
        <v xml:space="preserve"> </v>
      </c>
      <c r="AY33" s="177" t="str">
        <f>IF(ISBLANK(Math!GW22)," ",IF(Math!GW22&gt;=50,IF(Math!GW22&lt;75,Math!GW22," ")," "))</f>
        <v xml:space="preserve"> </v>
      </c>
      <c r="AZ33" s="177" t="str">
        <f>IF(ISBLANK(Math!HD22)," ",IF(Math!HD22&gt;=50,IF(Math!HD22&lt;75,Math!HD22," ")," "))</f>
        <v xml:space="preserve"> </v>
      </c>
      <c r="BA33" s="177" t="str">
        <f>IF(ISBLANK(Math!HH22)," ",IF(Math!HH22&gt;=50,IF(Math!HH22&lt;75,Math!HH22," ")," "))</f>
        <v xml:space="preserve"> </v>
      </c>
      <c r="BB33" s="177" t="str">
        <f>IF(ISBLANK(Math!HL22)," ",IF(Math!HL22&gt;=50,IF(Math!HL22&lt;75,Math!HL22," ")," "))</f>
        <v xml:space="preserve"> </v>
      </c>
      <c r="BC33" s="177" t="str">
        <f>IF(ISBLANK(Math!HP22)," ",IF(Math!HP22&gt;=50,IF(Math!HP22&lt;75,Math!HP22," ")," "))</f>
        <v xml:space="preserve"> </v>
      </c>
      <c r="BD33" s="177" t="str">
        <f>IF(ISBLANK(Math!HT22)," ",IF(Math!HT22&gt;=50,IF(Math!HT22&lt;75,Math!HT22," ")," "))</f>
        <v xml:space="preserve"> </v>
      </c>
      <c r="BE33" s="177" t="str">
        <f>IF(ISBLANK(Math!IA22)," ",IF(Math!IA22&gt;=50,IF(Math!IA22&lt;75,Math!IA22," ")," "))</f>
        <v xml:space="preserve"> </v>
      </c>
      <c r="BF33" s="177" t="str">
        <f>IF(ISBLANK(Math!IE22)," ",IF(Math!IE22&gt;=50,IF(Math!IE22&lt;75,Math!IE22," ")," "))</f>
        <v xml:space="preserve"> </v>
      </c>
      <c r="BG33" s="177" t="str">
        <f>IF(ISBLANK(Math!II22)," ",IF(Math!II22&gt;=50,IF(Math!II22&lt;75,Math!II22," ")," "))</f>
        <v xml:space="preserve"> </v>
      </c>
      <c r="BH33" s="177" t="str">
        <f>IF(ISBLANK(Math!IM22)," ",IF(Math!IM22&gt;=50,IF(Math!IM22&lt;75,Math!IM22," ")," "))</f>
        <v xml:space="preserve"> </v>
      </c>
      <c r="BI33" s="177" t="str">
        <f>IF(ISBLANK(Math!IQ22)," ",IF(Math!IQ22&gt;=50,IF(Math!IQ22&lt;75,Math!IQ22," ")," "))</f>
        <v xml:space="preserve"> </v>
      </c>
      <c r="BJ33" s="177" t="str">
        <f>IF(ISBLANK(Math!IX22)," ",IF(Math!IX22&gt;=50,IF(Math!IX22&lt;75,Math!IX22," ")," "))</f>
        <v xml:space="preserve"> </v>
      </c>
      <c r="BK33" s="177" t="str">
        <f>IF(ISBLANK(Math!JB22)," ",IF(Math!JB22&gt;=50,IF(Math!JB22&lt;75,Math!JB22," ")," "))</f>
        <v xml:space="preserve"> </v>
      </c>
      <c r="BL33" s="177" t="str">
        <f>IF(ISBLANK(Math!JF22)," ",IF(Math!JF22&gt;=50,IF(Math!JF22&lt;75,Math!JF22," ")," "))</f>
        <v xml:space="preserve"> </v>
      </c>
      <c r="BM33" s="177" t="str">
        <f>IF(ISBLANK(Math!JJ22)," ",IF(Math!JJ22&gt;=50,IF(Math!JJ22&lt;75,Math!JJ22," ")," "))</f>
        <v xml:space="preserve"> </v>
      </c>
      <c r="BN33" s="177" t="str">
        <f>IF(ISBLANK(Math!JN22)," ",IF(Math!JN22&gt;=50,IF(Math!JN22&lt;75,Math!JN22," ")," "))</f>
        <v xml:space="preserve"> </v>
      </c>
      <c r="BO33" s="177" t="str">
        <f>IF(ISBLANK(Math!JU22)," ",IF(Math!JU22&gt;=50,IF(Math!JU22&lt;75,Math!JU22," ")," "))</f>
        <v xml:space="preserve"> </v>
      </c>
      <c r="BP33" s="177" t="str">
        <f>IF(ISBLANK(Math!JY22)," ",IF(Math!JY22&gt;=50,IF(Math!JY22&lt;75,Math!JY22," ")," "))</f>
        <v xml:space="preserve"> </v>
      </c>
      <c r="BQ33" s="177" t="str">
        <f>IF(ISBLANK(Math!KC22)," ",IF(Math!KC22&gt;=50,IF(Math!KC22&lt;75,Math!KC22," ")," "))</f>
        <v xml:space="preserve"> </v>
      </c>
      <c r="BR33" s="178" t="str">
        <f>IF(ISBLANK(Math!KG22)," ",IF(Math!KG22&gt;=50,IF(Math!KG22&lt;75,Math!KG22," ")," "))</f>
        <v xml:space="preserve"> </v>
      </c>
      <c r="BS33" s="270"/>
      <c r="BT33" s="271"/>
      <c r="BU33" s="177" t="str">
        <f>IF(ISBLANK(Math!KK22)," ",IF(Math!KK22&gt;=50,IF(Math!KK22&lt;75,Math!KK22," ")," "))</f>
        <v xml:space="preserve"> </v>
      </c>
      <c r="BV33" s="177" t="str">
        <f>IF(ISBLANK(Math!KR22)," ",IF(Math!KR22&gt;=50,IF(Math!KR22&lt;75,Math!KR22," ")," "))</f>
        <v xml:space="preserve"> </v>
      </c>
      <c r="BW33" s="177" t="str">
        <f>IF(ISBLANK(Math!KV22)," ",IF(Math!KV22&gt;=50,IF(Math!KV22&lt;75,Math!KV22," ")," "))</f>
        <v xml:space="preserve"> </v>
      </c>
    </row>
    <row r="34" spans="1:75" s="1" customFormat="1" ht="20.100000000000001" hidden="1" customHeight="1" thickBot="1">
      <c r="A34" s="271"/>
      <c r="B34" s="271"/>
      <c r="C34" s="179" t="str">
        <f>IF(ISBLANK(Math!E22)," ",IF(Math!E22&lt;50,Math!E22," "))</f>
        <v xml:space="preserve"> </v>
      </c>
      <c r="D34" s="179" t="str">
        <f>IF(ISBLANK(Math!I22)," ",IF(Math!I22&lt;50,Math!I22," "))</f>
        <v xml:space="preserve"> </v>
      </c>
      <c r="E34" s="179" t="str">
        <f>IF(ISBLANK(Math!M22)," ",IF(Math!M22&lt;50,Math!M22," "))</f>
        <v xml:space="preserve"> </v>
      </c>
      <c r="F34" s="179" t="str">
        <f>IF(ISBLANK(Math!Q22)," ",IF(Math!Q22&lt;50,Math!Q22," "))</f>
        <v xml:space="preserve"> </v>
      </c>
      <c r="G34" s="179" t="str">
        <f>IF(ISBLANK(Math!U22)," ",IF(Math!U22&lt;50,Math!U22," "))</f>
        <v xml:space="preserve"> </v>
      </c>
      <c r="H34" s="179" t="str">
        <f>IF(ISBLANK(Math!AB22)," ",IF(Math!AB22&lt;50,Math!AB22," "))</f>
        <v xml:space="preserve"> </v>
      </c>
      <c r="I34" s="179" t="str">
        <f>IF(ISBLANK(Math!AF22)," ",IF(Math!AF22&lt;50,Math!AF22," "))</f>
        <v xml:space="preserve"> </v>
      </c>
      <c r="J34" s="179" t="str">
        <f>IF(ISBLANK(Math!AJ22)," ",IF(Math!AJ22&lt;50,Math!AJ22," "))</f>
        <v xml:space="preserve"> </v>
      </c>
      <c r="K34" s="179" t="str">
        <f>IF(ISBLANK(Math!AN22)," ",IF(Math!AN22&lt;50,Math!AN22," "))</f>
        <v xml:space="preserve"> </v>
      </c>
      <c r="L34" s="179" t="str">
        <f>IF(ISBLANK(Math!AR22)," ",IF(Math!AR22&lt;50,Math!AR22," "))</f>
        <v xml:space="preserve"> </v>
      </c>
      <c r="M34" s="179" t="str">
        <f>IF(ISBLANK(Math!AY22)," ",IF(Math!AY22&lt;50,Math!AY22," "))</f>
        <v xml:space="preserve"> </v>
      </c>
      <c r="N34" s="179" t="str">
        <f>IF(ISBLANK(Math!BC22)," ",IF(Math!BC22&lt;50,Math!BC22," "))</f>
        <v xml:space="preserve"> </v>
      </c>
      <c r="O34" s="179" t="str">
        <f>IF(ISBLANK(Math!BG22)," ",IF(Math!BG22&lt;50,Math!BG22," "))</f>
        <v xml:space="preserve"> </v>
      </c>
      <c r="P34" s="179" t="str">
        <f>IF(ISBLANK(Math!BK22)," ",IF(Math!BK22&lt;50,Math!BK22," "))</f>
        <v xml:space="preserve"> </v>
      </c>
      <c r="Q34" s="179" t="str">
        <f>IF(ISBLANK(Math!BO22)," ",IF(Math!BO22&lt;50,Math!BO22," "))</f>
        <v xml:space="preserve"> </v>
      </c>
      <c r="R34" s="179" t="str">
        <f>IF(ISBLANK(Math!BV22)," ",IF(Math!BV22&lt;50,Math!BV22," "))</f>
        <v xml:space="preserve"> </v>
      </c>
      <c r="S34" s="179" t="str">
        <f>IF(ISBLANK(Math!BZ22)," ",IF(Math!BZ22&lt;50,Math!BZ22," "))</f>
        <v xml:space="preserve"> </v>
      </c>
      <c r="T34" s="179" t="str">
        <f>IF(ISBLANK(Math!CD22)," ",IF(Math!CD22&lt;50,Math!CD22," "))</f>
        <v xml:space="preserve"> </v>
      </c>
      <c r="U34" s="179" t="str">
        <f>IF(ISBLANK(Math!CH22)," ",IF(Math!CH22&lt;50,Math!CH22," "))</f>
        <v xml:space="preserve"> </v>
      </c>
      <c r="V34" s="179" t="str">
        <f>IF(ISBLANK(Math!CL22)," ",IF(Math!CL22&lt;50,Math!CL22," "))</f>
        <v xml:space="preserve"> </v>
      </c>
      <c r="W34" s="180" t="str">
        <f>IF(ISBLANK(Math!CS22)," ",IF(Math!CS22&lt;50,Math!CS22," "))</f>
        <v xml:space="preserve"> </v>
      </c>
      <c r="X34" s="272"/>
      <c r="Y34" s="273"/>
      <c r="Z34" s="179" t="str">
        <f>IF(ISBLANK(Math!CW22)," ",IF(Math!CW22&lt;50,Math!CW22," "))</f>
        <v xml:space="preserve"> </v>
      </c>
      <c r="AA34" s="179" t="str">
        <f>IF(ISBLANK(Math!DA22)," ",IF(Math!DA22&lt;50,Math!DA22," "))</f>
        <v xml:space="preserve"> </v>
      </c>
      <c r="AB34" s="179" t="str">
        <f>IF(ISBLANK(Math!DE22)," ",IF(Math!DE22&lt;50,Math!DE22," "))</f>
        <v xml:space="preserve"> </v>
      </c>
      <c r="AC34" s="179" t="str">
        <f>IF(ISBLANK(Math!DI22)," ",IF(Math!DI22&lt;50,Math!DI22," "))</f>
        <v xml:space="preserve"> </v>
      </c>
      <c r="AD34" s="179" t="str">
        <f>IF(ISBLANK(Math!DP22)," ",IF(Math!DP22&lt;50,Math!DP22," "))</f>
        <v xml:space="preserve"> </v>
      </c>
      <c r="AE34" s="179" t="str">
        <f>IF(ISBLANK(Math!DT22)," ",IF(Math!DT22&lt;50,Math!DT22," "))</f>
        <v xml:space="preserve"> </v>
      </c>
      <c r="AF34" s="179" t="str">
        <f>IF(ISBLANK(Math!DX22)," ",IF(Math!DX22&lt;50,Math!DX22," "))</f>
        <v xml:space="preserve"> </v>
      </c>
      <c r="AG34" s="179" t="str">
        <f>IF(ISBLANK(Math!EB22)," ",IF(Math!EB22&lt;50,Math!EB22," "))</f>
        <v xml:space="preserve"> </v>
      </c>
      <c r="AH34" s="179" t="str">
        <f>IF(ISBLANK(Math!EF22)," ",IF(Math!EF22&lt;50,Math!EF22," "))</f>
        <v xml:space="preserve"> </v>
      </c>
      <c r="AI34" s="179" t="str">
        <f>IF(ISBLANK(Math!EM22)," ",IF(Math!EM22&lt;50,Math!EM22," "))</f>
        <v xml:space="preserve"> </v>
      </c>
      <c r="AJ34" s="179" t="str">
        <f>IF(ISBLANK(Math!EQ22)," ",IF(Math!EQ22&lt;50,Math!EQ22," "))</f>
        <v xml:space="preserve"> </v>
      </c>
      <c r="AK34" s="179" t="str">
        <f>IF(ISBLANK(Math!EU22)," ",IF(Math!EU22&lt;50,Math!EU22," "))</f>
        <v xml:space="preserve"> </v>
      </c>
      <c r="AL34" s="179" t="str">
        <f>IF(ISBLANK(Math!EY22)," ",IF(Math!EY22&lt;50,Math!EY22," "))</f>
        <v xml:space="preserve"> </v>
      </c>
      <c r="AM34" s="179" t="str">
        <f>IF(ISBLANK(Math!FC22)," ",IF(Math!FC22&lt;50,Math!FC22," "))</f>
        <v xml:space="preserve"> </v>
      </c>
      <c r="AN34" s="179" t="str">
        <f>IF(ISBLANK(Math!FJ22)," ",IF(Math!FJ22&lt;50,Math!FJ22," "))</f>
        <v xml:space="preserve"> </v>
      </c>
      <c r="AO34" s="179" t="str">
        <f>IF(ISBLANK(Math!FN22)," ",IF(Math!FN22&lt;50,Math!FN22," "))</f>
        <v xml:space="preserve"> </v>
      </c>
      <c r="AP34" s="179" t="str">
        <f>IF(ISBLANK(Math!FR22)," ",IF(Math!FR22&lt;50,Math!FR22," "))</f>
        <v xml:space="preserve"> </v>
      </c>
      <c r="AQ34" s="179" t="str">
        <f>IF(ISBLANK(Math!FV22)," ",IF(Math!FV22&lt;50,Math!FV22," "))</f>
        <v xml:space="preserve"> </v>
      </c>
      <c r="AR34" s="179" t="str">
        <f>IF(ISBLANK(Math!FZ22)," ",IF(Math!FZ22&lt;50,Math!FZ22," "))</f>
        <v xml:space="preserve"> </v>
      </c>
      <c r="AS34" s="179" t="str">
        <f>IF(ISBLANK(Math!GG22)," ",IF(Math!GG22&lt;50,Math!GG22," "))</f>
        <v xml:space="preserve"> </v>
      </c>
      <c r="AT34" s="180" t="str">
        <f>IF(ISBLANK(Math!GK22)," ",IF(Math!GK22&lt;50,Math!GK22," "))</f>
        <v xml:space="preserve"> </v>
      </c>
      <c r="AU34" s="272"/>
      <c r="AV34" s="273"/>
      <c r="AW34" s="179" t="str">
        <f>IF(ISBLANK(Math!GO22)," ",IF(Math!GO22&lt;50,Math!GO22," "))</f>
        <v xml:space="preserve"> </v>
      </c>
      <c r="AX34" s="179" t="str">
        <f>IF(ISBLANK(Math!GS22)," ",IF(Math!GS22&lt;50,Math!GS22," "))</f>
        <v xml:space="preserve"> </v>
      </c>
      <c r="AY34" s="179" t="str">
        <f>IF(ISBLANK(Math!GW22)," ",IF(Math!GW22&lt;50,Math!GW22," "))</f>
        <v xml:space="preserve"> </v>
      </c>
      <c r="AZ34" s="179" t="str">
        <f>IF(ISBLANK(Math!HD22)," ",IF(Math!HD22&lt;50,Math!HD22," "))</f>
        <v xml:space="preserve"> </v>
      </c>
      <c r="BA34" s="179" t="str">
        <f>IF(ISBLANK(Math!HH22)," ",IF(Math!HH22&lt;50,Math!HH22," "))</f>
        <v xml:space="preserve"> </v>
      </c>
      <c r="BB34" s="179" t="str">
        <f>IF(ISBLANK(Math!HL22)," ",IF(Math!HL22&lt;50,Math!HL22," "))</f>
        <v xml:space="preserve"> </v>
      </c>
      <c r="BC34" s="179" t="str">
        <f>IF(ISBLANK(Math!HP22)," ",IF(Math!HP22&lt;50,Math!HP22," "))</f>
        <v xml:space="preserve"> </v>
      </c>
      <c r="BD34" s="179" t="str">
        <f>IF(ISBLANK(Math!HT22)," ",IF(Math!HT22&lt;50,Math!HT22," "))</f>
        <v xml:space="preserve"> </v>
      </c>
      <c r="BE34" s="179" t="str">
        <f>IF(ISBLANK(Math!IA22)," ",IF(Math!IA22&lt;50,Math!IA22," "))</f>
        <v xml:space="preserve"> </v>
      </c>
      <c r="BF34" s="179" t="str">
        <f>IF(ISBLANK(Math!IE22)," ",IF(Math!IE22&lt;50,Math!IE22," "))</f>
        <v xml:space="preserve"> </v>
      </c>
      <c r="BG34" s="179" t="str">
        <f>IF(ISBLANK(Math!II22)," ",IF(Math!II22&lt;50,Math!II22," "))</f>
        <v xml:space="preserve"> </v>
      </c>
      <c r="BH34" s="179" t="str">
        <f>IF(ISBLANK(Math!IM22)," ",IF(Math!IM22&lt;50,Math!IM22," "))</f>
        <v xml:space="preserve"> </v>
      </c>
      <c r="BI34" s="179" t="str">
        <f>IF(ISBLANK(Math!IQ22)," ",IF(Math!IQ22&lt;50,Math!IQ22," "))</f>
        <v xml:space="preserve"> </v>
      </c>
      <c r="BJ34" s="179" t="str">
        <f>IF(ISBLANK(Math!IX22)," ",IF(Math!IX22&lt;50,Math!IX22," "))</f>
        <v xml:space="preserve"> </v>
      </c>
      <c r="BK34" s="179" t="str">
        <f>IF(ISBLANK(Math!JB22)," ",IF(Math!JB22&lt;50,Math!JB22," "))</f>
        <v xml:space="preserve"> </v>
      </c>
      <c r="BL34" s="179" t="str">
        <f>IF(ISBLANK(Math!JF22)," ",IF(Math!JF22&lt;50,Math!JF22," "))</f>
        <v xml:space="preserve"> </v>
      </c>
      <c r="BM34" s="179" t="str">
        <f>IF(ISBLANK(Math!JJ22)," ",IF(Math!JJ22&lt;50,Math!JJ22," "))</f>
        <v xml:space="preserve"> </v>
      </c>
      <c r="BN34" s="179" t="str">
        <f>IF(ISBLANK(Math!JN22)," ",IF(Math!JN22&lt;50,Math!JN22," "))</f>
        <v xml:space="preserve"> </v>
      </c>
      <c r="BO34" s="179" t="str">
        <f>IF(ISBLANK(Math!JU22)," ",IF(Math!JU22&lt;50,Math!JU22," "))</f>
        <v xml:space="preserve"> </v>
      </c>
      <c r="BP34" s="179" t="str">
        <f>IF(ISBLANK(Math!JY22)," ",IF(Math!JY22&lt;50,Math!JY22," "))</f>
        <v xml:space="preserve"> </v>
      </c>
      <c r="BQ34" s="179" t="str">
        <f>IF(ISBLANK(Math!KC22)," ",IF(Math!KC22&lt;50,Math!KC22," "))</f>
        <v xml:space="preserve"> </v>
      </c>
      <c r="BR34" s="180" t="str">
        <f>IF(ISBLANK(Math!KG22)," ",IF(Math!KG22&lt;50,Math!KG22," "))</f>
        <v xml:space="preserve"> </v>
      </c>
      <c r="BS34" s="272"/>
      <c r="BT34" s="273"/>
      <c r="BU34" s="179" t="str">
        <f>IF(ISBLANK(Math!KK22)," ",IF(Math!KK22&lt;50,Math!KK22," "))</f>
        <v xml:space="preserve"> </v>
      </c>
      <c r="BV34" s="179" t="str">
        <f>IF(ISBLANK(Math!KR22)," ",IF(Math!KR22&lt;50,Math!KR22," "))</f>
        <v xml:space="preserve"> </v>
      </c>
      <c r="BW34" s="179" t="str">
        <f>IF(ISBLANK(Math!KV22)," ",IF(Math!KV22&lt;50,Math!KV22," "))</f>
        <v xml:space="preserve"> </v>
      </c>
    </row>
    <row r="35" spans="1:75" s="1" customFormat="1" ht="20.100000000000001" hidden="1" customHeight="1">
      <c r="A35" s="271" t="str">
        <f>LEFT(Math!$A21,1)&amp;LEFT(Math!$B21,1)</f>
        <v xml:space="preserve">  </v>
      </c>
      <c r="B35" s="271"/>
      <c r="C35" s="175" t="str">
        <f>IF(ISBLANK(Math!E21)," ",IF(Math!E21&gt;=75,Math!E21," "))</f>
        <v/>
      </c>
      <c r="D35" s="175" t="str">
        <f>IF(ISBLANK(Math!I21)," ",IF(Math!I21&gt;=75,Math!I21," "))</f>
        <v/>
      </c>
      <c r="E35" s="175" t="str">
        <f>IF(ISBLANK(Math!M21)," ",IF(Math!M21&gt;=75,Math!M21," "))</f>
        <v/>
      </c>
      <c r="F35" s="175" t="str">
        <f>IF(ISBLANK(Math!Q21)," ",IF(Math!Q21&gt;=75,Math!Q21," "))</f>
        <v/>
      </c>
      <c r="G35" s="175" t="str">
        <f>IF(ISBLANK(Math!U21)," ",IF(Math!U21&gt;=75,Math!U21," "))</f>
        <v/>
      </c>
      <c r="H35" s="175" t="str">
        <f>IF(ISBLANK(Math!AB21)," ",IF(Math!AB21&gt;=75,Math!AB21," "))</f>
        <v/>
      </c>
      <c r="I35" s="175" t="str">
        <f>IF(ISBLANK(Math!AF21)," ",IF(Math!AF21&gt;=75,Math!AF21," "))</f>
        <v/>
      </c>
      <c r="J35" s="175" t="str">
        <f>IF(ISBLANK(Math!AJ21)," ",IF(Math!AJ21&gt;=75,Math!AJ21," "))</f>
        <v/>
      </c>
      <c r="K35" s="175" t="str">
        <f>IF(ISBLANK(Math!AN21)," ",IF(Math!AN21&gt;=75,Math!AN21," "))</f>
        <v/>
      </c>
      <c r="L35" s="175" t="str">
        <f>IF(ISBLANK(Math!AR21)," ",IF(Math!AR21&gt;=75,Math!AR21," "))</f>
        <v/>
      </c>
      <c r="M35" s="175" t="str">
        <f>IF(ISBLANK(Math!AY21)," ",IF(Math!AY21&gt;=75,Math!AY21," "))</f>
        <v/>
      </c>
      <c r="N35" s="175" t="str">
        <f>IF(ISBLANK(Math!BC21)," ",IF(Math!BC21&gt;=75,Math!BC21," "))</f>
        <v/>
      </c>
      <c r="O35" s="175" t="str">
        <f>IF(ISBLANK(Math!BG21)," ",IF(Math!BG21&gt;=75,Math!BG21," "))</f>
        <v/>
      </c>
      <c r="P35" s="175" t="str">
        <f>IF(ISBLANK(Math!BK21)," ",IF(Math!BK21&gt;=75,Math!BK21," "))</f>
        <v/>
      </c>
      <c r="Q35" s="175" t="str">
        <f>IF(ISBLANK(Math!BO21)," ",IF(Math!BO21&gt;=75,Math!BO21," "))</f>
        <v/>
      </c>
      <c r="R35" s="175" t="str">
        <f>IF(ISBLANK(Math!BV21)," ",IF(Math!BV21&gt;=75,Math!BV21," "))</f>
        <v/>
      </c>
      <c r="S35" s="175" t="str">
        <f>IF(ISBLANK(Math!BZ21)," ",IF(Math!BZ21&gt;=75,Math!BZ21," "))</f>
        <v/>
      </c>
      <c r="T35" s="175" t="str">
        <f>IF(ISBLANK(Math!CD21)," ",IF(Math!CD21&gt;=75,Math!CD21," "))</f>
        <v/>
      </c>
      <c r="U35" s="175" t="str">
        <f>IF(ISBLANK(Math!CH21)," ",IF(Math!CH21&gt;=75,Math!CH21," "))</f>
        <v/>
      </c>
      <c r="V35" s="175" t="str">
        <f>IF(ISBLANK(Math!CL21)," ",IF(Math!CL21&gt;=75,Math!CL21," "))</f>
        <v/>
      </c>
      <c r="W35" s="176" t="str">
        <f>IF(ISBLANK(Math!CS21)," ",IF(Math!CS21&gt;=75,Math!CS21," "))</f>
        <v/>
      </c>
      <c r="X35" s="268" t="str">
        <f>A35</f>
        <v xml:space="preserve">  </v>
      </c>
      <c r="Y35" s="269"/>
      <c r="Z35" s="175" t="str">
        <f>IF(ISBLANK(Math!CW21)," ",IF(Math!CW21&gt;=75,Math!CW21," "))</f>
        <v/>
      </c>
      <c r="AA35" s="175" t="str">
        <f>IF(ISBLANK(Math!DA21)," ",IF(Math!DA21&gt;=75,Math!DA21," "))</f>
        <v/>
      </c>
      <c r="AB35" s="175" t="str">
        <f>IF(ISBLANK(Math!DE21)," ",IF(Math!DE21&gt;=75,Math!DE21," "))</f>
        <v/>
      </c>
      <c r="AC35" s="175" t="str">
        <f>IF(ISBLANK(Math!DI21)," ",IF(Math!DI21&gt;=75,Math!DI21," "))</f>
        <v/>
      </c>
      <c r="AD35" s="175" t="str">
        <f>IF(ISBLANK(Math!DP21)," ",IF(Math!DP21&gt;=75,Math!DP21," "))</f>
        <v/>
      </c>
      <c r="AE35" s="175" t="str">
        <f>IF(ISBLANK(Math!DT21)," ",IF(Math!DT21&gt;=75,Math!DT21," "))</f>
        <v/>
      </c>
      <c r="AF35" s="175" t="str">
        <f>IF(ISBLANK(Math!DX21)," ",IF(Math!DX21&gt;=75,Math!DX21," "))</f>
        <v/>
      </c>
      <c r="AG35" s="175" t="str">
        <f>IF(ISBLANK(Math!EB21)," ",IF(Math!EB21&gt;=75,Math!EB21," "))</f>
        <v/>
      </c>
      <c r="AH35" s="175" t="str">
        <f>IF(ISBLANK(Math!EF21)," ",IF(Math!EF21&gt;=75,Math!EF21," "))</f>
        <v/>
      </c>
      <c r="AI35" s="175" t="str">
        <f>IF(ISBLANK(Math!EM21)," ",IF(Math!EM21&gt;=75,Math!EM21," "))</f>
        <v/>
      </c>
      <c r="AJ35" s="175" t="str">
        <f>IF(ISBLANK(Math!EQ21)," ",IF(Math!EQ21&gt;=75,Math!EQ21," "))</f>
        <v/>
      </c>
      <c r="AK35" s="175" t="str">
        <f>IF(ISBLANK(Math!EU21)," ",IF(Math!EU21&gt;=75,Math!EU21," "))</f>
        <v/>
      </c>
      <c r="AL35" s="175" t="str">
        <f>IF(ISBLANK(Math!EY21)," ",IF(Math!EY21&gt;=75,Math!EY21," "))</f>
        <v/>
      </c>
      <c r="AM35" s="175" t="str">
        <f>IF(ISBLANK(Math!FC21)," ",IF(Math!FC21&gt;=75,Math!FC21," "))</f>
        <v/>
      </c>
      <c r="AN35" s="175" t="str">
        <f>IF(ISBLANK(Math!FJ21)," ",IF(Math!FJ21&gt;=75,Math!FJ21," "))</f>
        <v/>
      </c>
      <c r="AO35" s="175" t="str">
        <f>IF(ISBLANK(Math!FN21)," ",IF(Math!FN21&gt;=75,Math!FN21," "))</f>
        <v/>
      </c>
      <c r="AP35" s="175" t="str">
        <f>IF(ISBLANK(Math!FR21)," ",IF(Math!FR21&gt;=75,Math!FR21," "))</f>
        <v/>
      </c>
      <c r="AQ35" s="175" t="str">
        <f>IF(ISBLANK(Math!FV21)," ",IF(Math!FV21&gt;=75,Math!FV21," "))</f>
        <v/>
      </c>
      <c r="AR35" s="175" t="str">
        <f>IF(ISBLANK(Math!FZ21)," ",IF(Math!FZ21&gt;=75,Math!FZ21," "))</f>
        <v/>
      </c>
      <c r="AS35" s="175" t="str">
        <f>IF(ISBLANK(Math!GG21)," ",IF(Math!GG21&gt;=75,Math!GG21," "))</f>
        <v/>
      </c>
      <c r="AT35" s="176" t="str">
        <f>IF(ISBLANK(Math!GK21)," ",IF(Math!GK21&gt;=75,Math!GK21," "))</f>
        <v/>
      </c>
      <c r="AU35" s="268" t="str">
        <f>X35</f>
        <v xml:space="preserve">  </v>
      </c>
      <c r="AV35" s="269"/>
      <c r="AW35" s="175" t="str">
        <f>IF(ISBLANK(Math!GO21)," ",IF(Math!GO21&gt;=75,Math!GO21," "))</f>
        <v/>
      </c>
      <c r="AX35" s="175" t="str">
        <f>IF(ISBLANK(Math!GS21)," ",IF(Math!GS21&gt;=75,Math!GS21," "))</f>
        <v/>
      </c>
      <c r="AY35" s="175" t="str">
        <f>IF(ISBLANK(Math!GW21)," ",IF(Math!GW21&gt;=75,Math!GW21," "))</f>
        <v/>
      </c>
      <c r="AZ35" s="175" t="str">
        <f>IF(ISBLANK(Math!HD21)," ",IF(Math!HD21&gt;=75,Math!HD21," "))</f>
        <v/>
      </c>
      <c r="BA35" s="175" t="str">
        <f>IF(ISBLANK(Math!HH21)," ",IF(Math!HH21&gt;=75,Math!HH21," "))</f>
        <v/>
      </c>
      <c r="BB35" s="175" t="str">
        <f>IF(ISBLANK(Math!HL21)," ",IF(Math!HL21&gt;=75,Math!HL21," "))</f>
        <v/>
      </c>
      <c r="BC35" s="175" t="str">
        <f>IF(ISBLANK(Math!HP21)," ",IF(Math!HP21&gt;=75,Math!HP21," "))</f>
        <v/>
      </c>
      <c r="BD35" s="175" t="str">
        <f>IF(ISBLANK(Math!HT21)," ",IF(Math!HT21&gt;=75,Math!HT21," "))</f>
        <v/>
      </c>
      <c r="BE35" s="175" t="str">
        <f>IF(ISBLANK(Math!IA21)," ",IF(Math!IA21&gt;=75,Math!IA21," "))</f>
        <v/>
      </c>
      <c r="BF35" s="175" t="str">
        <f>IF(ISBLANK(Math!IE21)," ",IF(Math!IE21&gt;=75,Math!IE21," "))</f>
        <v/>
      </c>
      <c r="BG35" s="175" t="str">
        <f>IF(ISBLANK(Math!II21)," ",IF(Math!II21&gt;=75,Math!II21," "))</f>
        <v/>
      </c>
      <c r="BH35" s="175" t="str">
        <f>IF(ISBLANK(Math!IM21)," ",IF(Math!IM21&gt;=75,Math!IM21," "))</f>
        <v/>
      </c>
      <c r="BI35" s="175" t="str">
        <f>IF(ISBLANK(Math!IQ21)," ",IF(Math!IQ21&gt;=75,Math!IQ21," "))</f>
        <v/>
      </c>
      <c r="BJ35" s="175" t="str">
        <f>IF(ISBLANK(Math!IX21)," ",IF(Math!IX21&gt;=75,Math!IX21," "))</f>
        <v/>
      </c>
      <c r="BK35" s="175" t="str">
        <f>IF(ISBLANK(Math!JB21)," ",IF(Math!JB21&gt;=75,Math!JB21," "))</f>
        <v/>
      </c>
      <c r="BL35" s="175" t="str">
        <f>IF(ISBLANK(Math!JF21)," ",IF(Math!JF21&gt;=75,Math!JF21," "))</f>
        <v/>
      </c>
      <c r="BM35" s="175" t="str">
        <f>IF(ISBLANK(Math!JJ21)," ",IF(Math!JJ21&gt;=75,Math!JJ21," "))</f>
        <v/>
      </c>
      <c r="BN35" s="175" t="str">
        <f>IF(ISBLANK(Math!JN21)," ",IF(Math!JN21&gt;=75,Math!JN21," "))</f>
        <v/>
      </c>
      <c r="BO35" s="175" t="str">
        <f>IF(ISBLANK(Math!JU21)," ",IF(Math!JU21&gt;=75,Math!JU21," "))</f>
        <v/>
      </c>
      <c r="BP35" s="175" t="str">
        <f>IF(ISBLANK(Math!JY21)," ",IF(Math!JY21&gt;=75,Math!JY21," "))</f>
        <v/>
      </c>
      <c r="BQ35" s="175" t="str">
        <f>IF(ISBLANK(Math!KC21)," ",IF(Math!KC21&gt;=75,Math!KC21," "))</f>
        <v/>
      </c>
      <c r="BR35" s="176" t="str">
        <f>IF(ISBLANK(Math!KG21)," ",IF(Math!KG21&gt;=75,Math!KG21," "))</f>
        <v/>
      </c>
      <c r="BS35" s="268" t="str">
        <f>AU35</f>
        <v xml:space="preserve">  </v>
      </c>
      <c r="BT35" s="269"/>
      <c r="BU35" s="175" t="str">
        <f>IF(ISBLANK(Math!KK21)," ",IF(Math!KK21&gt;=75,Math!KK21," "))</f>
        <v/>
      </c>
      <c r="BV35" s="175" t="str">
        <f>IF(ISBLANK(Math!KR21)," ",IF(Math!KR21&gt;=75,Math!KR21," "))</f>
        <v/>
      </c>
      <c r="BW35" s="175" t="str">
        <f>IF(ISBLANK(Math!KV21)," ",IF(Math!KV21&gt;=75,Math!KV21," "))</f>
        <v/>
      </c>
    </row>
    <row r="36" spans="1:75" s="1" customFormat="1" ht="20.100000000000001" hidden="1" customHeight="1">
      <c r="A36" s="271"/>
      <c r="B36" s="271"/>
      <c r="C36" s="177" t="str">
        <f>IF(ISBLANK(Math!E21)," ",IF(Math!E21&gt;=50,IF(Math!E21&lt;75,Math!E21," ")," "))</f>
        <v xml:space="preserve"> </v>
      </c>
      <c r="D36" s="177" t="str">
        <f>IF(ISBLANK(Math!I21)," ",IF(Math!I21&gt;=50,IF(Math!I21&lt;75,Math!I21," ")," "))</f>
        <v xml:space="preserve"> </v>
      </c>
      <c r="E36" s="177" t="str">
        <f>IF(ISBLANK(Math!M21)," ",IF(Math!M21&gt;=50,IF(Math!M21&lt;75,Math!M21," ")," "))</f>
        <v xml:space="preserve"> </v>
      </c>
      <c r="F36" s="177" t="str">
        <f>IF(ISBLANK(Math!Q21)," ",IF(Math!Q21&gt;=50,IF(Math!Q21&lt;75,Math!Q21," ")," "))</f>
        <v xml:space="preserve"> </v>
      </c>
      <c r="G36" s="177" t="str">
        <f>IF(ISBLANK(Math!U21)," ",IF(Math!U21&gt;=50,IF(Math!U21&lt;75,Math!U21," ")," "))</f>
        <v xml:space="preserve"> </v>
      </c>
      <c r="H36" s="177" t="str">
        <f>IF(ISBLANK(Math!AB21)," ",IF(Math!AB21&gt;=50,IF(Math!AB21&lt;75,Math!AB21," ")," "))</f>
        <v xml:space="preserve"> </v>
      </c>
      <c r="I36" s="177" t="str">
        <f>IF(ISBLANK(Math!AF21)," ",IF(Math!AF21&gt;=50,IF(Math!AF21&lt;75,Math!AF21," ")," "))</f>
        <v xml:space="preserve"> </v>
      </c>
      <c r="J36" s="177" t="str">
        <f>IF(ISBLANK(Math!AJ21)," ",IF(Math!AJ21&gt;=50,IF(Math!AJ21&lt;75,Math!AJ21," ")," "))</f>
        <v xml:space="preserve"> </v>
      </c>
      <c r="K36" s="177" t="str">
        <f>IF(ISBLANK(Math!AN21)," ",IF(Math!AN21&gt;=50,IF(Math!AN21&lt;75,Math!AN21," ")," "))</f>
        <v xml:space="preserve"> </v>
      </c>
      <c r="L36" s="177" t="str">
        <f>IF(ISBLANK(Math!AR21)," ",IF(Math!AR21&gt;=50,IF(Math!AR21&lt;75,Math!AR21," ")," "))</f>
        <v xml:space="preserve"> </v>
      </c>
      <c r="M36" s="177" t="str">
        <f>IF(ISBLANK(Math!AY21)," ",IF(Math!AY21&gt;=50,IF(Math!AY21&lt;75,Math!AY21," ")," "))</f>
        <v xml:space="preserve"> </v>
      </c>
      <c r="N36" s="177" t="str">
        <f>IF(ISBLANK(Math!BC21)," ",IF(Math!BC21&gt;=50,IF(Math!BC21&lt;75,Math!BC21," ")," "))</f>
        <v xml:space="preserve"> </v>
      </c>
      <c r="O36" s="177" t="str">
        <f>IF(ISBLANK(Math!BG21)," ",IF(Math!BG21&gt;=50,IF(Math!BG21&lt;75,Math!BG21," ")," "))</f>
        <v xml:space="preserve"> </v>
      </c>
      <c r="P36" s="177" t="str">
        <f>IF(ISBLANK(Math!BK21)," ",IF(Math!BK21&gt;=50,IF(Math!BK21&lt;75,Math!BK21," ")," "))</f>
        <v xml:space="preserve"> </v>
      </c>
      <c r="Q36" s="177" t="str">
        <f>IF(ISBLANK(Math!BO21)," ",IF(Math!BO21&gt;=50,IF(Math!BO21&lt;75,Math!BO21," ")," "))</f>
        <v xml:space="preserve"> </v>
      </c>
      <c r="R36" s="177" t="str">
        <f>IF(ISBLANK(Math!BV21)," ",IF(Math!BV21&gt;=50,IF(Math!BV21&lt;75,Math!BV21," ")," "))</f>
        <v xml:space="preserve"> </v>
      </c>
      <c r="S36" s="177" t="str">
        <f>IF(ISBLANK(Math!BZ21)," ",IF(Math!BZ21&gt;=50,IF(Math!BZ21&lt;75,Math!BZ21," ")," "))</f>
        <v xml:space="preserve"> </v>
      </c>
      <c r="T36" s="177" t="str">
        <f>IF(ISBLANK(Math!CD21)," ",IF(Math!CD21&gt;=50,IF(Math!CD21&lt;75,Math!CD21," ")," "))</f>
        <v xml:space="preserve"> </v>
      </c>
      <c r="U36" s="177" t="str">
        <f>IF(ISBLANK(Math!CH21)," ",IF(Math!CH21&gt;=50,IF(Math!CH21&lt;75,Math!CH21," ")," "))</f>
        <v xml:space="preserve"> </v>
      </c>
      <c r="V36" s="177" t="str">
        <f>IF(ISBLANK(Math!CL21)," ",IF(Math!CL21&gt;=50,IF(Math!CL21&lt;75,Math!CL21," ")," "))</f>
        <v xml:space="preserve"> </v>
      </c>
      <c r="W36" s="178" t="str">
        <f>IF(ISBLANK(Math!CS21)," ",IF(Math!CS21&gt;=50,IF(Math!CS21&lt;75,Math!CS21," ")," "))</f>
        <v xml:space="preserve"> </v>
      </c>
      <c r="X36" s="270"/>
      <c r="Y36" s="271"/>
      <c r="Z36" s="177" t="str">
        <f>IF(ISBLANK(Math!CW21)," ",IF(Math!CW21&gt;=50,IF(Math!CW21&lt;75,Math!CW21," ")," "))</f>
        <v xml:space="preserve"> </v>
      </c>
      <c r="AA36" s="177" t="str">
        <f>IF(ISBLANK(Math!DA21)," ",IF(Math!DA21&gt;=50,IF(Math!DA21&lt;75,Math!DA21," ")," "))</f>
        <v xml:space="preserve"> </v>
      </c>
      <c r="AB36" s="177" t="str">
        <f>IF(ISBLANK(Math!DE21)," ",IF(Math!DE21&gt;=50,IF(Math!DE21&lt;75,Math!DE21," ")," "))</f>
        <v xml:space="preserve"> </v>
      </c>
      <c r="AC36" s="177" t="str">
        <f>IF(ISBLANK(Math!DI21)," ",IF(Math!DI21&gt;=50,IF(Math!DI21&lt;75,Math!DI21," ")," "))</f>
        <v xml:space="preserve"> </v>
      </c>
      <c r="AD36" s="177" t="str">
        <f>IF(ISBLANK(Math!DP21)," ",IF(Math!DP21&gt;=50,IF(Math!DP21&lt;75,Math!DP21," ")," "))</f>
        <v xml:space="preserve"> </v>
      </c>
      <c r="AE36" s="177" t="str">
        <f>IF(ISBLANK(Math!DT21)," ",IF(Math!DT21&gt;=50,IF(Math!DT21&lt;75,Math!DT21," ")," "))</f>
        <v xml:space="preserve"> </v>
      </c>
      <c r="AF36" s="177" t="str">
        <f>IF(ISBLANK(Math!DX21)," ",IF(Math!DX21&gt;=50,IF(Math!DX21&lt;75,Math!DX21," ")," "))</f>
        <v xml:space="preserve"> </v>
      </c>
      <c r="AG36" s="177" t="str">
        <f>IF(ISBLANK(Math!EB21)," ",IF(Math!EB21&gt;=50,IF(Math!EB21&lt;75,Math!EB21," ")," "))</f>
        <v xml:space="preserve"> </v>
      </c>
      <c r="AH36" s="177" t="str">
        <f>IF(ISBLANK(Math!EF21)," ",IF(Math!EF21&gt;=50,IF(Math!EF21&lt;75,Math!EF21," ")," "))</f>
        <v xml:space="preserve"> </v>
      </c>
      <c r="AI36" s="177" t="str">
        <f>IF(ISBLANK(Math!EM21)," ",IF(Math!EM21&gt;=50,IF(Math!EM21&lt;75,Math!EM21," ")," "))</f>
        <v xml:space="preserve"> </v>
      </c>
      <c r="AJ36" s="177" t="str">
        <f>IF(ISBLANK(Math!EQ21)," ",IF(Math!EQ21&gt;=50,IF(Math!EQ21&lt;75,Math!EQ21," ")," "))</f>
        <v xml:space="preserve"> </v>
      </c>
      <c r="AK36" s="177" t="str">
        <f>IF(ISBLANK(Math!EU21)," ",IF(Math!EU21&gt;=50,IF(Math!EU21&lt;75,Math!EU21," ")," "))</f>
        <v xml:space="preserve"> </v>
      </c>
      <c r="AL36" s="177" t="str">
        <f>IF(ISBLANK(Math!EY21)," ",IF(Math!EY21&gt;=50,IF(Math!EY21&lt;75,Math!EY21," ")," "))</f>
        <v xml:space="preserve"> </v>
      </c>
      <c r="AM36" s="177" t="str">
        <f>IF(ISBLANK(Math!FC21)," ",IF(Math!FC21&gt;=50,IF(Math!FC21&lt;75,Math!FC21," ")," "))</f>
        <v xml:space="preserve"> </v>
      </c>
      <c r="AN36" s="177" t="str">
        <f>IF(ISBLANK(Math!FJ21)," ",IF(Math!FJ21&gt;=50,IF(Math!FJ21&lt;75,Math!FJ21," ")," "))</f>
        <v xml:space="preserve"> </v>
      </c>
      <c r="AO36" s="177" t="str">
        <f>IF(ISBLANK(Math!FN21)," ",IF(Math!FN21&gt;=50,IF(Math!FN21&lt;75,Math!FN21," ")," "))</f>
        <v xml:space="preserve"> </v>
      </c>
      <c r="AP36" s="177" t="str">
        <f>IF(ISBLANK(Math!FR21)," ",IF(Math!FR21&gt;=50,IF(Math!FR21&lt;75,Math!FR21," ")," "))</f>
        <v xml:space="preserve"> </v>
      </c>
      <c r="AQ36" s="177" t="str">
        <f>IF(ISBLANK(Math!FV21)," ",IF(Math!FV21&gt;=50,IF(Math!FV21&lt;75,Math!FV21," ")," "))</f>
        <v xml:space="preserve"> </v>
      </c>
      <c r="AR36" s="177" t="str">
        <f>IF(ISBLANK(Math!FZ21)," ",IF(Math!FZ21&gt;=50,IF(Math!FZ21&lt;75,Math!FZ21," ")," "))</f>
        <v xml:space="preserve"> </v>
      </c>
      <c r="AS36" s="177" t="str">
        <f>IF(ISBLANK(Math!GG21)," ",IF(Math!GG21&gt;=50,IF(Math!GG21&lt;75,Math!GG21," ")," "))</f>
        <v xml:space="preserve"> </v>
      </c>
      <c r="AT36" s="178" t="str">
        <f>IF(ISBLANK(Math!GK21)," ",IF(Math!GK21&gt;=50,IF(Math!GK21&lt;75,Math!GK21," ")," "))</f>
        <v xml:space="preserve"> </v>
      </c>
      <c r="AU36" s="270"/>
      <c r="AV36" s="271"/>
      <c r="AW36" s="177" t="str">
        <f>IF(ISBLANK(Math!GO21)," ",IF(Math!GO21&gt;=50,IF(Math!GO21&lt;75,Math!GO21," ")," "))</f>
        <v xml:space="preserve"> </v>
      </c>
      <c r="AX36" s="177" t="str">
        <f>IF(ISBLANK(Math!GS21)," ",IF(Math!GS21&gt;=50,IF(Math!GS21&lt;75,Math!GS21," ")," "))</f>
        <v xml:space="preserve"> </v>
      </c>
      <c r="AY36" s="177" t="str">
        <f>IF(ISBLANK(Math!GW21)," ",IF(Math!GW21&gt;=50,IF(Math!GW21&lt;75,Math!GW21," ")," "))</f>
        <v xml:space="preserve"> </v>
      </c>
      <c r="AZ36" s="177" t="str">
        <f>IF(ISBLANK(Math!HD21)," ",IF(Math!HD21&gt;=50,IF(Math!HD21&lt;75,Math!HD21," ")," "))</f>
        <v xml:space="preserve"> </v>
      </c>
      <c r="BA36" s="177" t="str">
        <f>IF(ISBLANK(Math!HH21)," ",IF(Math!HH21&gt;=50,IF(Math!HH21&lt;75,Math!HH21," ")," "))</f>
        <v xml:space="preserve"> </v>
      </c>
      <c r="BB36" s="177" t="str">
        <f>IF(ISBLANK(Math!HL21)," ",IF(Math!HL21&gt;=50,IF(Math!HL21&lt;75,Math!HL21," ")," "))</f>
        <v xml:space="preserve"> </v>
      </c>
      <c r="BC36" s="177" t="str">
        <f>IF(ISBLANK(Math!HP21)," ",IF(Math!HP21&gt;=50,IF(Math!HP21&lt;75,Math!HP21," ")," "))</f>
        <v xml:space="preserve"> </v>
      </c>
      <c r="BD36" s="177" t="str">
        <f>IF(ISBLANK(Math!HT21)," ",IF(Math!HT21&gt;=50,IF(Math!HT21&lt;75,Math!HT21," ")," "))</f>
        <v xml:space="preserve"> </v>
      </c>
      <c r="BE36" s="177" t="str">
        <f>IF(ISBLANK(Math!IA21)," ",IF(Math!IA21&gt;=50,IF(Math!IA21&lt;75,Math!IA21," ")," "))</f>
        <v xml:space="preserve"> </v>
      </c>
      <c r="BF36" s="177" t="str">
        <f>IF(ISBLANK(Math!IE21)," ",IF(Math!IE21&gt;=50,IF(Math!IE21&lt;75,Math!IE21," ")," "))</f>
        <v xml:space="preserve"> </v>
      </c>
      <c r="BG36" s="177" t="str">
        <f>IF(ISBLANK(Math!II21)," ",IF(Math!II21&gt;=50,IF(Math!II21&lt;75,Math!II21," ")," "))</f>
        <v xml:space="preserve"> </v>
      </c>
      <c r="BH36" s="177" t="str">
        <f>IF(ISBLANK(Math!IM21)," ",IF(Math!IM21&gt;=50,IF(Math!IM21&lt;75,Math!IM21," ")," "))</f>
        <v xml:space="preserve"> </v>
      </c>
      <c r="BI36" s="177" t="str">
        <f>IF(ISBLANK(Math!IQ21)," ",IF(Math!IQ21&gt;=50,IF(Math!IQ21&lt;75,Math!IQ21," ")," "))</f>
        <v xml:space="preserve"> </v>
      </c>
      <c r="BJ36" s="177" t="str">
        <f>IF(ISBLANK(Math!IX21)," ",IF(Math!IX21&gt;=50,IF(Math!IX21&lt;75,Math!IX21," ")," "))</f>
        <v xml:space="preserve"> </v>
      </c>
      <c r="BK36" s="177" t="str">
        <f>IF(ISBLANK(Math!JB21)," ",IF(Math!JB21&gt;=50,IF(Math!JB21&lt;75,Math!JB21," ")," "))</f>
        <v xml:space="preserve"> </v>
      </c>
      <c r="BL36" s="177" t="str">
        <f>IF(ISBLANK(Math!JF21)," ",IF(Math!JF21&gt;=50,IF(Math!JF21&lt;75,Math!JF21," ")," "))</f>
        <v xml:space="preserve"> </v>
      </c>
      <c r="BM36" s="177" t="str">
        <f>IF(ISBLANK(Math!JJ21)," ",IF(Math!JJ21&gt;=50,IF(Math!JJ21&lt;75,Math!JJ21," ")," "))</f>
        <v xml:space="preserve"> </v>
      </c>
      <c r="BN36" s="177" t="str">
        <f>IF(ISBLANK(Math!JN21)," ",IF(Math!JN21&gt;=50,IF(Math!JN21&lt;75,Math!JN21," ")," "))</f>
        <v xml:space="preserve"> </v>
      </c>
      <c r="BO36" s="177" t="str">
        <f>IF(ISBLANK(Math!JU21)," ",IF(Math!JU21&gt;=50,IF(Math!JU21&lt;75,Math!JU21," ")," "))</f>
        <v xml:space="preserve"> </v>
      </c>
      <c r="BP36" s="177" t="str">
        <f>IF(ISBLANK(Math!JY21)," ",IF(Math!JY21&gt;=50,IF(Math!JY21&lt;75,Math!JY21," ")," "))</f>
        <v xml:space="preserve"> </v>
      </c>
      <c r="BQ36" s="177" t="str">
        <f>IF(ISBLANK(Math!KC21)," ",IF(Math!KC21&gt;=50,IF(Math!KC21&lt;75,Math!KC21," ")," "))</f>
        <v xml:space="preserve"> </v>
      </c>
      <c r="BR36" s="178" t="str">
        <f>IF(ISBLANK(Math!KG21)," ",IF(Math!KG21&gt;=50,IF(Math!KG21&lt;75,Math!KG21," ")," "))</f>
        <v xml:space="preserve"> </v>
      </c>
      <c r="BS36" s="270"/>
      <c r="BT36" s="271"/>
      <c r="BU36" s="177" t="str">
        <f>IF(ISBLANK(Math!KK21)," ",IF(Math!KK21&gt;=50,IF(Math!KK21&lt;75,Math!KK21," ")," "))</f>
        <v xml:space="preserve"> </v>
      </c>
      <c r="BV36" s="177" t="str">
        <f>IF(ISBLANK(Math!KR21)," ",IF(Math!KR21&gt;=50,IF(Math!KR21&lt;75,Math!KR21," ")," "))</f>
        <v xml:space="preserve"> </v>
      </c>
      <c r="BW36" s="177" t="str">
        <f>IF(ISBLANK(Math!KV21)," ",IF(Math!KV21&gt;=50,IF(Math!KV21&lt;75,Math!KV21," ")," "))</f>
        <v xml:space="preserve"> </v>
      </c>
    </row>
    <row r="37" spans="1:75" s="1" customFormat="1" ht="20.100000000000001" hidden="1" customHeight="1" thickBot="1">
      <c r="A37" s="271"/>
      <c r="B37" s="271"/>
      <c r="C37" s="179" t="str">
        <f>IF(ISBLANK(Math!E21)," ",IF(Math!E21&lt;50,Math!E21," "))</f>
        <v xml:space="preserve"> </v>
      </c>
      <c r="D37" s="179" t="str">
        <f>IF(ISBLANK(Math!I21)," ",IF(Math!I21&lt;50,Math!I21," "))</f>
        <v xml:space="preserve"> </v>
      </c>
      <c r="E37" s="179" t="str">
        <f>IF(ISBLANK(Math!M21)," ",IF(Math!M21&lt;50,Math!M21," "))</f>
        <v xml:space="preserve"> </v>
      </c>
      <c r="F37" s="179" t="str">
        <f>IF(ISBLANK(Math!Q21)," ",IF(Math!Q21&lt;50,Math!Q21," "))</f>
        <v xml:space="preserve"> </v>
      </c>
      <c r="G37" s="179" t="str">
        <f>IF(ISBLANK(Math!U21)," ",IF(Math!U21&lt;50,Math!U21," "))</f>
        <v xml:space="preserve"> </v>
      </c>
      <c r="H37" s="179" t="str">
        <f>IF(ISBLANK(Math!AB21)," ",IF(Math!AB21&lt;50,Math!AB21," "))</f>
        <v xml:space="preserve"> </v>
      </c>
      <c r="I37" s="179" t="str">
        <f>IF(ISBLANK(Math!AF21)," ",IF(Math!AF21&lt;50,Math!AF21," "))</f>
        <v xml:space="preserve"> </v>
      </c>
      <c r="J37" s="179" t="str">
        <f>IF(ISBLANK(Math!AJ21)," ",IF(Math!AJ21&lt;50,Math!AJ21," "))</f>
        <v xml:space="preserve"> </v>
      </c>
      <c r="K37" s="179" t="str">
        <f>IF(ISBLANK(Math!AN21)," ",IF(Math!AN21&lt;50,Math!AN21," "))</f>
        <v xml:space="preserve"> </v>
      </c>
      <c r="L37" s="179" t="str">
        <f>IF(ISBLANK(Math!AR21)," ",IF(Math!AR21&lt;50,Math!AR21," "))</f>
        <v xml:space="preserve"> </v>
      </c>
      <c r="M37" s="179" t="str">
        <f>IF(ISBLANK(Math!AY21)," ",IF(Math!AY21&lt;50,Math!AY21," "))</f>
        <v xml:space="preserve"> </v>
      </c>
      <c r="N37" s="179" t="str">
        <f>IF(ISBLANK(Math!BC21)," ",IF(Math!BC21&lt;50,Math!BC21," "))</f>
        <v xml:space="preserve"> </v>
      </c>
      <c r="O37" s="179" t="str">
        <f>IF(ISBLANK(Math!BG21)," ",IF(Math!BG21&lt;50,Math!BG21," "))</f>
        <v xml:space="preserve"> </v>
      </c>
      <c r="P37" s="179" t="str">
        <f>IF(ISBLANK(Math!BK21)," ",IF(Math!BK21&lt;50,Math!BK21," "))</f>
        <v xml:space="preserve"> </v>
      </c>
      <c r="Q37" s="179" t="str">
        <f>IF(ISBLANK(Math!BO21)," ",IF(Math!BO21&lt;50,Math!BO21," "))</f>
        <v xml:space="preserve"> </v>
      </c>
      <c r="R37" s="179" t="str">
        <f>IF(ISBLANK(Math!BV21)," ",IF(Math!BV21&lt;50,Math!BV21," "))</f>
        <v xml:space="preserve"> </v>
      </c>
      <c r="S37" s="179" t="str">
        <f>IF(ISBLANK(Math!BZ21)," ",IF(Math!BZ21&lt;50,Math!BZ21," "))</f>
        <v xml:space="preserve"> </v>
      </c>
      <c r="T37" s="179" t="str">
        <f>IF(ISBLANK(Math!CD21)," ",IF(Math!CD21&lt;50,Math!CD21," "))</f>
        <v xml:space="preserve"> </v>
      </c>
      <c r="U37" s="179" t="str">
        <f>IF(ISBLANK(Math!CH21)," ",IF(Math!CH21&lt;50,Math!CH21," "))</f>
        <v xml:space="preserve"> </v>
      </c>
      <c r="V37" s="179" t="str">
        <f>IF(ISBLANK(Math!CL21)," ",IF(Math!CL21&lt;50,Math!CL21," "))</f>
        <v xml:space="preserve"> </v>
      </c>
      <c r="W37" s="180" t="str">
        <f>IF(ISBLANK(Math!CS21)," ",IF(Math!CS21&lt;50,Math!CS21," "))</f>
        <v xml:space="preserve"> </v>
      </c>
      <c r="X37" s="272"/>
      <c r="Y37" s="273"/>
      <c r="Z37" s="179" t="str">
        <f>IF(ISBLANK(Math!CW21)," ",IF(Math!CW21&lt;50,Math!CW21," "))</f>
        <v xml:space="preserve"> </v>
      </c>
      <c r="AA37" s="179" t="str">
        <f>IF(ISBLANK(Math!DA21)," ",IF(Math!DA21&lt;50,Math!DA21," "))</f>
        <v xml:space="preserve"> </v>
      </c>
      <c r="AB37" s="179" t="str">
        <f>IF(ISBLANK(Math!DE21)," ",IF(Math!DE21&lt;50,Math!DE21," "))</f>
        <v xml:space="preserve"> </v>
      </c>
      <c r="AC37" s="179" t="str">
        <f>IF(ISBLANK(Math!DI21)," ",IF(Math!DI21&lt;50,Math!DI21," "))</f>
        <v xml:space="preserve"> </v>
      </c>
      <c r="AD37" s="179" t="str">
        <f>IF(ISBLANK(Math!DP21)," ",IF(Math!DP21&lt;50,Math!DP21," "))</f>
        <v xml:space="preserve"> </v>
      </c>
      <c r="AE37" s="179" t="str">
        <f>IF(ISBLANK(Math!DT21)," ",IF(Math!DT21&lt;50,Math!DT21," "))</f>
        <v xml:space="preserve"> </v>
      </c>
      <c r="AF37" s="179" t="str">
        <f>IF(ISBLANK(Math!DX21)," ",IF(Math!DX21&lt;50,Math!DX21," "))</f>
        <v xml:space="preserve"> </v>
      </c>
      <c r="AG37" s="179" t="str">
        <f>IF(ISBLANK(Math!EB21)," ",IF(Math!EB21&lt;50,Math!EB21," "))</f>
        <v xml:space="preserve"> </v>
      </c>
      <c r="AH37" s="179" t="str">
        <f>IF(ISBLANK(Math!EF21)," ",IF(Math!EF21&lt;50,Math!EF21," "))</f>
        <v xml:space="preserve"> </v>
      </c>
      <c r="AI37" s="179" t="str">
        <f>IF(ISBLANK(Math!EM21)," ",IF(Math!EM21&lt;50,Math!EM21," "))</f>
        <v xml:space="preserve"> </v>
      </c>
      <c r="AJ37" s="179" t="str">
        <f>IF(ISBLANK(Math!EQ21)," ",IF(Math!EQ21&lt;50,Math!EQ21," "))</f>
        <v xml:space="preserve"> </v>
      </c>
      <c r="AK37" s="179" t="str">
        <f>IF(ISBLANK(Math!EU21)," ",IF(Math!EU21&lt;50,Math!EU21," "))</f>
        <v xml:space="preserve"> </v>
      </c>
      <c r="AL37" s="179" t="str">
        <f>IF(ISBLANK(Math!EY21)," ",IF(Math!EY21&lt;50,Math!EY21," "))</f>
        <v xml:space="preserve"> </v>
      </c>
      <c r="AM37" s="179" t="str">
        <f>IF(ISBLANK(Math!FC21)," ",IF(Math!FC21&lt;50,Math!FC21," "))</f>
        <v xml:space="preserve"> </v>
      </c>
      <c r="AN37" s="179" t="str">
        <f>IF(ISBLANK(Math!FJ21)," ",IF(Math!FJ21&lt;50,Math!FJ21," "))</f>
        <v xml:space="preserve"> </v>
      </c>
      <c r="AO37" s="179" t="str">
        <f>IF(ISBLANK(Math!FN21)," ",IF(Math!FN21&lt;50,Math!FN21," "))</f>
        <v xml:space="preserve"> </v>
      </c>
      <c r="AP37" s="179" t="str">
        <f>IF(ISBLANK(Math!FR21)," ",IF(Math!FR21&lt;50,Math!FR21," "))</f>
        <v xml:space="preserve"> </v>
      </c>
      <c r="AQ37" s="179" t="str">
        <f>IF(ISBLANK(Math!FV21)," ",IF(Math!FV21&lt;50,Math!FV21," "))</f>
        <v xml:space="preserve"> </v>
      </c>
      <c r="AR37" s="179" t="str">
        <f>IF(ISBLANK(Math!FZ21)," ",IF(Math!FZ21&lt;50,Math!FZ21," "))</f>
        <v xml:space="preserve"> </v>
      </c>
      <c r="AS37" s="179" t="str">
        <f>IF(ISBLANK(Math!GG21)," ",IF(Math!GG21&lt;50,Math!GG21," "))</f>
        <v xml:space="preserve"> </v>
      </c>
      <c r="AT37" s="180" t="str">
        <f>IF(ISBLANK(Math!GK21)," ",IF(Math!GK21&lt;50,Math!GK21," "))</f>
        <v xml:space="preserve"> </v>
      </c>
      <c r="AU37" s="272"/>
      <c r="AV37" s="273"/>
      <c r="AW37" s="179" t="str">
        <f>IF(ISBLANK(Math!GO21)," ",IF(Math!GO21&lt;50,Math!GO21," "))</f>
        <v xml:space="preserve"> </v>
      </c>
      <c r="AX37" s="179" t="str">
        <f>IF(ISBLANK(Math!GS21)," ",IF(Math!GS21&lt;50,Math!GS21," "))</f>
        <v xml:space="preserve"> </v>
      </c>
      <c r="AY37" s="179" t="str">
        <f>IF(ISBLANK(Math!GW21)," ",IF(Math!GW21&lt;50,Math!GW21," "))</f>
        <v xml:space="preserve"> </v>
      </c>
      <c r="AZ37" s="179" t="str">
        <f>IF(ISBLANK(Math!HD21)," ",IF(Math!HD21&lt;50,Math!HD21," "))</f>
        <v xml:space="preserve"> </v>
      </c>
      <c r="BA37" s="179" t="str">
        <f>IF(ISBLANK(Math!HH21)," ",IF(Math!HH21&lt;50,Math!HH21," "))</f>
        <v xml:space="preserve"> </v>
      </c>
      <c r="BB37" s="179" t="str">
        <f>IF(ISBLANK(Math!HL21)," ",IF(Math!HL21&lt;50,Math!HL21," "))</f>
        <v xml:space="preserve"> </v>
      </c>
      <c r="BC37" s="179" t="str">
        <f>IF(ISBLANK(Math!HP21)," ",IF(Math!HP21&lt;50,Math!HP21," "))</f>
        <v xml:space="preserve"> </v>
      </c>
      <c r="BD37" s="179" t="str">
        <f>IF(ISBLANK(Math!HT21)," ",IF(Math!HT21&lt;50,Math!HT21," "))</f>
        <v xml:space="preserve"> </v>
      </c>
      <c r="BE37" s="179" t="str">
        <f>IF(ISBLANK(Math!IA21)," ",IF(Math!IA21&lt;50,Math!IA21," "))</f>
        <v xml:space="preserve"> </v>
      </c>
      <c r="BF37" s="179" t="str">
        <f>IF(ISBLANK(Math!IE21)," ",IF(Math!IE21&lt;50,Math!IE21," "))</f>
        <v xml:space="preserve"> </v>
      </c>
      <c r="BG37" s="179" t="str">
        <f>IF(ISBLANK(Math!II21)," ",IF(Math!II21&lt;50,Math!II21," "))</f>
        <v xml:space="preserve"> </v>
      </c>
      <c r="BH37" s="179" t="str">
        <f>IF(ISBLANK(Math!IM21)," ",IF(Math!IM21&lt;50,Math!IM21," "))</f>
        <v xml:space="preserve"> </v>
      </c>
      <c r="BI37" s="179" t="str">
        <f>IF(ISBLANK(Math!IQ21)," ",IF(Math!IQ21&lt;50,Math!IQ21," "))</f>
        <v xml:space="preserve"> </v>
      </c>
      <c r="BJ37" s="179" t="str">
        <f>IF(ISBLANK(Math!IX21)," ",IF(Math!IX21&lt;50,Math!IX21," "))</f>
        <v xml:space="preserve"> </v>
      </c>
      <c r="BK37" s="179" t="str">
        <f>IF(ISBLANK(Math!JB21)," ",IF(Math!JB21&lt;50,Math!JB21," "))</f>
        <v xml:space="preserve"> </v>
      </c>
      <c r="BL37" s="179" t="str">
        <f>IF(ISBLANK(Math!JF21)," ",IF(Math!JF21&lt;50,Math!JF21," "))</f>
        <v xml:space="preserve"> </v>
      </c>
      <c r="BM37" s="179" t="str">
        <f>IF(ISBLANK(Math!JJ21)," ",IF(Math!JJ21&lt;50,Math!JJ21," "))</f>
        <v xml:space="preserve"> </v>
      </c>
      <c r="BN37" s="179" t="str">
        <f>IF(ISBLANK(Math!JN21)," ",IF(Math!JN21&lt;50,Math!JN21," "))</f>
        <v xml:space="preserve"> </v>
      </c>
      <c r="BO37" s="179" t="str">
        <f>IF(ISBLANK(Math!JU21)," ",IF(Math!JU21&lt;50,Math!JU21," "))</f>
        <v xml:space="preserve"> </v>
      </c>
      <c r="BP37" s="179" t="str">
        <f>IF(ISBLANK(Math!JY21)," ",IF(Math!JY21&lt;50,Math!JY21," "))</f>
        <v xml:space="preserve"> </v>
      </c>
      <c r="BQ37" s="179" t="str">
        <f>IF(ISBLANK(Math!KC21)," ",IF(Math!KC21&lt;50,Math!KC21," "))</f>
        <v xml:space="preserve"> </v>
      </c>
      <c r="BR37" s="180" t="str">
        <f>IF(ISBLANK(Math!KG21)," ",IF(Math!KG21&lt;50,Math!KG21," "))</f>
        <v xml:space="preserve"> </v>
      </c>
      <c r="BS37" s="272"/>
      <c r="BT37" s="273"/>
      <c r="BU37" s="179" t="str">
        <f>IF(ISBLANK(Math!KK21)," ",IF(Math!KK21&lt;50,Math!KK21," "))</f>
        <v xml:space="preserve"> </v>
      </c>
      <c r="BV37" s="179" t="str">
        <f>IF(ISBLANK(Math!KR21)," ",IF(Math!KR21&lt;50,Math!KR21," "))</f>
        <v xml:space="preserve"> </v>
      </c>
      <c r="BW37" s="179" t="str">
        <f>IF(ISBLANK(Math!KV21)," ",IF(Math!KV21&lt;50,Math!KV21," "))</f>
        <v xml:space="preserve"> </v>
      </c>
    </row>
    <row r="38" spans="1:75" s="1" customFormat="1" ht="20.100000000000001" hidden="1" customHeight="1">
      <c r="A38" s="271" t="str">
        <f>LEFT(Math!$A20,1)&amp;LEFT(Math!$B20,1)</f>
        <v xml:space="preserve">  </v>
      </c>
      <c r="B38" s="271"/>
      <c r="C38" s="175" t="str">
        <f>IF(ISBLANK(Math!E20)," ",IF(Math!E20&gt;=75,Math!E20," "))</f>
        <v/>
      </c>
      <c r="D38" s="175" t="str">
        <f>IF(ISBLANK(Math!I20)," ",IF(Math!I20&gt;=75,Math!I20," "))</f>
        <v/>
      </c>
      <c r="E38" s="175" t="str">
        <f>IF(ISBLANK(Math!M20)," ",IF(Math!M20&gt;=75,Math!M20," "))</f>
        <v/>
      </c>
      <c r="F38" s="175" t="str">
        <f>IF(ISBLANK(Math!Q20)," ",IF(Math!Q20&gt;=75,Math!Q20," "))</f>
        <v/>
      </c>
      <c r="G38" s="175" t="str">
        <f>IF(ISBLANK(Math!U20)," ",IF(Math!U20&gt;=75,Math!U20," "))</f>
        <v/>
      </c>
      <c r="H38" s="175" t="str">
        <f>IF(ISBLANK(Math!AB20)," ",IF(Math!AB20&gt;=75,Math!AB20," "))</f>
        <v/>
      </c>
      <c r="I38" s="175" t="str">
        <f>IF(ISBLANK(Math!AF20)," ",IF(Math!AF20&gt;=75,Math!AF20," "))</f>
        <v/>
      </c>
      <c r="J38" s="175" t="str">
        <f>IF(ISBLANK(Math!AJ20)," ",IF(Math!AJ20&gt;=75,Math!AJ20," "))</f>
        <v/>
      </c>
      <c r="K38" s="175" t="str">
        <f>IF(ISBLANK(Math!AN20)," ",IF(Math!AN20&gt;=75,Math!AN20," "))</f>
        <v/>
      </c>
      <c r="L38" s="175" t="str">
        <f>IF(ISBLANK(Math!AR20)," ",IF(Math!AR20&gt;=75,Math!AR20," "))</f>
        <v/>
      </c>
      <c r="M38" s="175" t="str">
        <f>IF(ISBLANK(Math!AY20)," ",IF(Math!AY20&gt;=75,Math!AY20," "))</f>
        <v/>
      </c>
      <c r="N38" s="175" t="str">
        <f>IF(ISBLANK(Math!BC20)," ",IF(Math!BC20&gt;=75,Math!BC20," "))</f>
        <v/>
      </c>
      <c r="O38" s="175" t="str">
        <f>IF(ISBLANK(Math!BG20)," ",IF(Math!BG20&gt;=75,Math!BG20," "))</f>
        <v/>
      </c>
      <c r="P38" s="175" t="str">
        <f>IF(ISBLANK(Math!BK20)," ",IF(Math!BK20&gt;=75,Math!BK20," "))</f>
        <v/>
      </c>
      <c r="Q38" s="175" t="str">
        <f>IF(ISBLANK(Math!BO20)," ",IF(Math!BO20&gt;=75,Math!BO20," "))</f>
        <v/>
      </c>
      <c r="R38" s="175" t="str">
        <f>IF(ISBLANK(Math!BV20)," ",IF(Math!BV20&gt;=75,Math!BV20," "))</f>
        <v/>
      </c>
      <c r="S38" s="175" t="str">
        <f>IF(ISBLANK(Math!BZ20)," ",IF(Math!BZ20&gt;=75,Math!BZ20," "))</f>
        <v/>
      </c>
      <c r="T38" s="175" t="str">
        <f>IF(ISBLANK(Math!CD20)," ",IF(Math!CD20&gt;=75,Math!CD20," "))</f>
        <v/>
      </c>
      <c r="U38" s="175" t="str">
        <f>IF(ISBLANK(Math!CH20)," ",IF(Math!CH20&gt;=75,Math!CH20," "))</f>
        <v/>
      </c>
      <c r="V38" s="175" t="str">
        <f>IF(ISBLANK(Math!CL20)," ",IF(Math!CL20&gt;=75,Math!CL20," "))</f>
        <v/>
      </c>
      <c r="W38" s="176" t="str">
        <f>IF(ISBLANK(Math!CS20)," ",IF(Math!CS20&gt;=75,Math!CS20," "))</f>
        <v/>
      </c>
      <c r="X38" s="268" t="str">
        <f>A38</f>
        <v xml:space="preserve">  </v>
      </c>
      <c r="Y38" s="269"/>
      <c r="Z38" s="175" t="str">
        <f>IF(ISBLANK(Math!CW20)," ",IF(Math!CW20&gt;=75,Math!CW20," "))</f>
        <v/>
      </c>
      <c r="AA38" s="175" t="str">
        <f>IF(ISBLANK(Math!DA20)," ",IF(Math!DA20&gt;=75,Math!DA20," "))</f>
        <v/>
      </c>
      <c r="AB38" s="175" t="str">
        <f>IF(ISBLANK(Math!DE20)," ",IF(Math!DE20&gt;=75,Math!DE20," "))</f>
        <v/>
      </c>
      <c r="AC38" s="175" t="str">
        <f>IF(ISBLANK(Math!DI20)," ",IF(Math!DI20&gt;=75,Math!DI20," "))</f>
        <v/>
      </c>
      <c r="AD38" s="175" t="str">
        <f>IF(ISBLANK(Math!DP20)," ",IF(Math!DP20&gt;=75,Math!DP20," "))</f>
        <v/>
      </c>
      <c r="AE38" s="175" t="str">
        <f>IF(ISBLANK(Math!DT20)," ",IF(Math!DT20&gt;=75,Math!DT20," "))</f>
        <v/>
      </c>
      <c r="AF38" s="175" t="str">
        <f>IF(ISBLANK(Math!DX20)," ",IF(Math!DX20&gt;=75,Math!DX20," "))</f>
        <v/>
      </c>
      <c r="AG38" s="175" t="str">
        <f>IF(ISBLANK(Math!EB20)," ",IF(Math!EB20&gt;=75,Math!EB20," "))</f>
        <v/>
      </c>
      <c r="AH38" s="175" t="str">
        <f>IF(ISBLANK(Math!EF20)," ",IF(Math!EF20&gt;=75,Math!EF20," "))</f>
        <v/>
      </c>
      <c r="AI38" s="175" t="str">
        <f>IF(ISBLANK(Math!EM20)," ",IF(Math!EM20&gt;=75,Math!EM20," "))</f>
        <v/>
      </c>
      <c r="AJ38" s="175" t="str">
        <f>IF(ISBLANK(Math!EQ20)," ",IF(Math!EQ20&gt;=75,Math!EQ20," "))</f>
        <v/>
      </c>
      <c r="AK38" s="175" t="str">
        <f>IF(ISBLANK(Math!EU20)," ",IF(Math!EU20&gt;=75,Math!EU20," "))</f>
        <v/>
      </c>
      <c r="AL38" s="175" t="str">
        <f>IF(ISBLANK(Math!EY20)," ",IF(Math!EY20&gt;=75,Math!EY20," "))</f>
        <v/>
      </c>
      <c r="AM38" s="175" t="str">
        <f>IF(ISBLANK(Math!FC20)," ",IF(Math!FC20&gt;=75,Math!FC20," "))</f>
        <v/>
      </c>
      <c r="AN38" s="175" t="str">
        <f>IF(ISBLANK(Math!FJ20)," ",IF(Math!FJ20&gt;=75,Math!FJ20," "))</f>
        <v/>
      </c>
      <c r="AO38" s="175" t="str">
        <f>IF(ISBLANK(Math!FN20)," ",IF(Math!FN20&gt;=75,Math!FN20," "))</f>
        <v/>
      </c>
      <c r="AP38" s="175" t="str">
        <f>IF(ISBLANK(Math!FR20)," ",IF(Math!FR20&gt;=75,Math!FR20," "))</f>
        <v/>
      </c>
      <c r="AQ38" s="175" t="str">
        <f>IF(ISBLANK(Math!FV20)," ",IF(Math!FV20&gt;=75,Math!FV20," "))</f>
        <v/>
      </c>
      <c r="AR38" s="175" t="str">
        <f>IF(ISBLANK(Math!FZ20)," ",IF(Math!FZ20&gt;=75,Math!FZ20," "))</f>
        <v/>
      </c>
      <c r="AS38" s="175" t="str">
        <f>IF(ISBLANK(Math!GG20)," ",IF(Math!GG20&gt;=75,Math!GG20," "))</f>
        <v/>
      </c>
      <c r="AT38" s="176" t="str">
        <f>IF(ISBLANK(Math!GK20)," ",IF(Math!GK20&gt;=75,Math!GK20," "))</f>
        <v/>
      </c>
      <c r="AU38" s="268" t="str">
        <f>X38</f>
        <v xml:space="preserve">  </v>
      </c>
      <c r="AV38" s="269"/>
      <c r="AW38" s="175" t="str">
        <f>IF(ISBLANK(Math!GO20)," ",IF(Math!GO20&gt;=75,Math!GO20," "))</f>
        <v/>
      </c>
      <c r="AX38" s="175" t="str">
        <f>IF(ISBLANK(Math!GS20)," ",IF(Math!GS20&gt;=75,Math!GS20," "))</f>
        <v/>
      </c>
      <c r="AY38" s="175" t="str">
        <f>IF(ISBLANK(Math!GW20)," ",IF(Math!GW20&gt;=75,Math!GW20," "))</f>
        <v/>
      </c>
      <c r="AZ38" s="175" t="str">
        <f>IF(ISBLANK(Math!HD20)," ",IF(Math!HD20&gt;=75,Math!HD20," "))</f>
        <v/>
      </c>
      <c r="BA38" s="175" t="str">
        <f>IF(ISBLANK(Math!HH20)," ",IF(Math!HH20&gt;=75,Math!HH20," "))</f>
        <v/>
      </c>
      <c r="BB38" s="175" t="str">
        <f>IF(ISBLANK(Math!HL20)," ",IF(Math!HL20&gt;=75,Math!HL20," "))</f>
        <v/>
      </c>
      <c r="BC38" s="175" t="str">
        <f>IF(ISBLANK(Math!HP20)," ",IF(Math!HP20&gt;=75,Math!HP20," "))</f>
        <v/>
      </c>
      <c r="BD38" s="175" t="str">
        <f>IF(ISBLANK(Math!HT20)," ",IF(Math!HT20&gt;=75,Math!HT20," "))</f>
        <v/>
      </c>
      <c r="BE38" s="175" t="str">
        <f>IF(ISBLANK(Math!IA20)," ",IF(Math!IA20&gt;=75,Math!IA20," "))</f>
        <v/>
      </c>
      <c r="BF38" s="175" t="str">
        <f>IF(ISBLANK(Math!IE20)," ",IF(Math!IE20&gt;=75,Math!IE20," "))</f>
        <v/>
      </c>
      <c r="BG38" s="175" t="str">
        <f>IF(ISBLANK(Math!II20)," ",IF(Math!II20&gt;=75,Math!II20," "))</f>
        <v/>
      </c>
      <c r="BH38" s="175" t="str">
        <f>IF(ISBLANK(Math!IM20)," ",IF(Math!IM20&gt;=75,Math!IM20," "))</f>
        <v/>
      </c>
      <c r="BI38" s="175" t="str">
        <f>IF(ISBLANK(Math!IQ20)," ",IF(Math!IQ20&gt;=75,Math!IQ20," "))</f>
        <v/>
      </c>
      <c r="BJ38" s="175" t="str">
        <f>IF(ISBLANK(Math!IX20)," ",IF(Math!IX20&gt;=75,Math!IX20," "))</f>
        <v/>
      </c>
      <c r="BK38" s="175" t="str">
        <f>IF(ISBLANK(Math!JB20)," ",IF(Math!JB20&gt;=75,Math!JB20," "))</f>
        <v/>
      </c>
      <c r="BL38" s="175" t="str">
        <f>IF(ISBLANK(Math!JF20)," ",IF(Math!JF20&gt;=75,Math!JF20," "))</f>
        <v/>
      </c>
      <c r="BM38" s="175" t="str">
        <f>IF(ISBLANK(Math!JJ20)," ",IF(Math!JJ20&gt;=75,Math!JJ20," "))</f>
        <v/>
      </c>
      <c r="BN38" s="175" t="str">
        <f>IF(ISBLANK(Math!JN20)," ",IF(Math!JN20&gt;=75,Math!JN20," "))</f>
        <v/>
      </c>
      <c r="BO38" s="175" t="str">
        <f>IF(ISBLANK(Math!JU20)," ",IF(Math!JU20&gt;=75,Math!JU20," "))</f>
        <v/>
      </c>
      <c r="BP38" s="175" t="str">
        <f>IF(ISBLANK(Math!JY20)," ",IF(Math!JY20&gt;=75,Math!JY20," "))</f>
        <v/>
      </c>
      <c r="BQ38" s="175" t="str">
        <f>IF(ISBLANK(Math!KC20)," ",IF(Math!KC20&gt;=75,Math!KC20," "))</f>
        <v/>
      </c>
      <c r="BR38" s="176" t="str">
        <f>IF(ISBLANK(Math!KG20)," ",IF(Math!KG20&gt;=75,Math!KG20," "))</f>
        <v/>
      </c>
      <c r="BS38" s="268" t="str">
        <f>AU38</f>
        <v xml:space="preserve">  </v>
      </c>
      <c r="BT38" s="269"/>
      <c r="BU38" s="175" t="str">
        <f>IF(ISBLANK(Math!KK20)," ",IF(Math!KK20&gt;=75,Math!KK20," "))</f>
        <v/>
      </c>
      <c r="BV38" s="175" t="str">
        <f>IF(ISBLANK(Math!KR20)," ",IF(Math!KR20&gt;=75,Math!KR20," "))</f>
        <v/>
      </c>
      <c r="BW38" s="175" t="str">
        <f>IF(ISBLANK(Math!KV20)," ",IF(Math!KV20&gt;=75,Math!KV20," "))</f>
        <v/>
      </c>
    </row>
    <row r="39" spans="1:75" s="1" customFormat="1" ht="20.100000000000001" hidden="1" customHeight="1">
      <c r="A39" s="271"/>
      <c r="B39" s="271"/>
      <c r="C39" s="177" t="str">
        <f>IF(ISBLANK(Math!E20)," ",IF(Math!E20&gt;=50,IF(Math!E20&lt;75,Math!E20," ")," "))</f>
        <v xml:space="preserve"> </v>
      </c>
      <c r="D39" s="177" t="str">
        <f>IF(ISBLANK(Math!I20)," ",IF(Math!I20&gt;=50,IF(Math!I20&lt;75,Math!I20," ")," "))</f>
        <v xml:space="preserve"> </v>
      </c>
      <c r="E39" s="177" t="str">
        <f>IF(ISBLANK(Math!M20)," ",IF(Math!M20&gt;=50,IF(Math!M20&lt;75,Math!M20," ")," "))</f>
        <v xml:space="preserve"> </v>
      </c>
      <c r="F39" s="177" t="str">
        <f>IF(ISBLANK(Math!Q20)," ",IF(Math!Q20&gt;=50,IF(Math!Q20&lt;75,Math!Q20," ")," "))</f>
        <v xml:space="preserve"> </v>
      </c>
      <c r="G39" s="177" t="str">
        <f>IF(ISBLANK(Math!U20)," ",IF(Math!U20&gt;=50,IF(Math!U20&lt;75,Math!U20," ")," "))</f>
        <v xml:space="preserve"> </v>
      </c>
      <c r="H39" s="177" t="str">
        <f>IF(ISBLANK(Math!AB20)," ",IF(Math!AB20&gt;=50,IF(Math!AB20&lt;75,Math!AB20," ")," "))</f>
        <v xml:space="preserve"> </v>
      </c>
      <c r="I39" s="177" t="str">
        <f>IF(ISBLANK(Math!AF20)," ",IF(Math!AF20&gt;=50,IF(Math!AF20&lt;75,Math!AF20," ")," "))</f>
        <v xml:space="preserve"> </v>
      </c>
      <c r="J39" s="177" t="str">
        <f>IF(ISBLANK(Math!AJ20)," ",IF(Math!AJ20&gt;=50,IF(Math!AJ20&lt;75,Math!AJ20," ")," "))</f>
        <v xml:space="preserve"> </v>
      </c>
      <c r="K39" s="177" t="str">
        <f>IF(ISBLANK(Math!AN20)," ",IF(Math!AN20&gt;=50,IF(Math!AN20&lt;75,Math!AN20," ")," "))</f>
        <v xml:space="preserve"> </v>
      </c>
      <c r="L39" s="177" t="str">
        <f>IF(ISBLANK(Math!AR20)," ",IF(Math!AR20&gt;=50,IF(Math!AR20&lt;75,Math!AR20," ")," "))</f>
        <v xml:space="preserve"> </v>
      </c>
      <c r="M39" s="177" t="str">
        <f>IF(ISBLANK(Math!AY20)," ",IF(Math!AY20&gt;=50,IF(Math!AY20&lt;75,Math!AY20," ")," "))</f>
        <v xml:space="preserve"> </v>
      </c>
      <c r="N39" s="177" t="str">
        <f>IF(ISBLANK(Math!BC20)," ",IF(Math!BC20&gt;=50,IF(Math!BC20&lt;75,Math!BC20," ")," "))</f>
        <v xml:space="preserve"> </v>
      </c>
      <c r="O39" s="177" t="str">
        <f>IF(ISBLANK(Math!BG20)," ",IF(Math!BG20&gt;=50,IF(Math!BG20&lt;75,Math!BG20," ")," "))</f>
        <v xml:space="preserve"> </v>
      </c>
      <c r="P39" s="177" t="str">
        <f>IF(ISBLANK(Math!BK20)," ",IF(Math!BK20&gt;=50,IF(Math!BK20&lt;75,Math!BK20," ")," "))</f>
        <v xml:space="preserve"> </v>
      </c>
      <c r="Q39" s="177" t="str">
        <f>IF(ISBLANK(Math!BO20)," ",IF(Math!BO20&gt;=50,IF(Math!BO20&lt;75,Math!BO20," ")," "))</f>
        <v xml:space="preserve"> </v>
      </c>
      <c r="R39" s="177" t="str">
        <f>IF(ISBLANK(Math!BV20)," ",IF(Math!BV20&gt;=50,IF(Math!BV20&lt;75,Math!BV20," ")," "))</f>
        <v xml:space="preserve"> </v>
      </c>
      <c r="S39" s="177" t="str">
        <f>IF(ISBLANK(Math!BZ20)," ",IF(Math!BZ20&gt;=50,IF(Math!BZ20&lt;75,Math!BZ20," ")," "))</f>
        <v xml:space="preserve"> </v>
      </c>
      <c r="T39" s="177" t="str">
        <f>IF(ISBLANK(Math!CD20)," ",IF(Math!CD20&gt;=50,IF(Math!CD20&lt;75,Math!CD20," ")," "))</f>
        <v xml:space="preserve"> </v>
      </c>
      <c r="U39" s="177" t="str">
        <f>IF(ISBLANK(Math!CH20)," ",IF(Math!CH20&gt;=50,IF(Math!CH20&lt;75,Math!CH20," ")," "))</f>
        <v xml:space="preserve"> </v>
      </c>
      <c r="V39" s="177" t="str">
        <f>IF(ISBLANK(Math!CL20)," ",IF(Math!CL20&gt;=50,IF(Math!CL20&lt;75,Math!CL20," ")," "))</f>
        <v xml:space="preserve"> </v>
      </c>
      <c r="W39" s="178" t="str">
        <f>IF(ISBLANK(Math!CS20)," ",IF(Math!CS20&gt;=50,IF(Math!CS20&lt;75,Math!CS20," ")," "))</f>
        <v xml:space="preserve"> </v>
      </c>
      <c r="X39" s="270"/>
      <c r="Y39" s="271"/>
      <c r="Z39" s="177" t="str">
        <f>IF(ISBLANK(Math!CW20)," ",IF(Math!CW20&gt;=50,IF(Math!CW20&lt;75,Math!CW20," ")," "))</f>
        <v xml:space="preserve"> </v>
      </c>
      <c r="AA39" s="177" t="str">
        <f>IF(ISBLANK(Math!DA20)," ",IF(Math!DA20&gt;=50,IF(Math!DA20&lt;75,Math!DA20," ")," "))</f>
        <v xml:space="preserve"> </v>
      </c>
      <c r="AB39" s="177" t="str">
        <f>IF(ISBLANK(Math!DE20)," ",IF(Math!DE20&gt;=50,IF(Math!DE20&lt;75,Math!DE20," ")," "))</f>
        <v xml:space="preserve"> </v>
      </c>
      <c r="AC39" s="177" t="str">
        <f>IF(ISBLANK(Math!DI20)," ",IF(Math!DI20&gt;=50,IF(Math!DI20&lt;75,Math!DI20," ")," "))</f>
        <v xml:space="preserve"> </v>
      </c>
      <c r="AD39" s="177" t="str">
        <f>IF(ISBLANK(Math!DP20)," ",IF(Math!DP20&gt;=50,IF(Math!DP20&lt;75,Math!DP20," ")," "))</f>
        <v xml:space="preserve"> </v>
      </c>
      <c r="AE39" s="177" t="str">
        <f>IF(ISBLANK(Math!DT20)," ",IF(Math!DT20&gt;=50,IF(Math!DT20&lt;75,Math!DT20," ")," "))</f>
        <v xml:space="preserve"> </v>
      </c>
      <c r="AF39" s="177" t="str">
        <f>IF(ISBLANK(Math!DX20)," ",IF(Math!DX20&gt;=50,IF(Math!DX20&lt;75,Math!DX20," ")," "))</f>
        <v xml:space="preserve"> </v>
      </c>
      <c r="AG39" s="177" t="str">
        <f>IF(ISBLANK(Math!EB20)," ",IF(Math!EB20&gt;=50,IF(Math!EB20&lt;75,Math!EB20," ")," "))</f>
        <v xml:space="preserve"> </v>
      </c>
      <c r="AH39" s="177" t="str">
        <f>IF(ISBLANK(Math!EF20)," ",IF(Math!EF20&gt;=50,IF(Math!EF20&lt;75,Math!EF20," ")," "))</f>
        <v xml:space="preserve"> </v>
      </c>
      <c r="AI39" s="177" t="str">
        <f>IF(ISBLANK(Math!EM20)," ",IF(Math!EM20&gt;=50,IF(Math!EM20&lt;75,Math!EM20," ")," "))</f>
        <v xml:space="preserve"> </v>
      </c>
      <c r="AJ39" s="177" t="str">
        <f>IF(ISBLANK(Math!EQ20)," ",IF(Math!EQ20&gt;=50,IF(Math!EQ20&lt;75,Math!EQ20," ")," "))</f>
        <v xml:space="preserve"> </v>
      </c>
      <c r="AK39" s="177" t="str">
        <f>IF(ISBLANK(Math!EU20)," ",IF(Math!EU20&gt;=50,IF(Math!EU20&lt;75,Math!EU20," ")," "))</f>
        <v xml:space="preserve"> </v>
      </c>
      <c r="AL39" s="177" t="str">
        <f>IF(ISBLANK(Math!EY20)," ",IF(Math!EY20&gt;=50,IF(Math!EY20&lt;75,Math!EY20," ")," "))</f>
        <v xml:space="preserve"> </v>
      </c>
      <c r="AM39" s="177" t="str">
        <f>IF(ISBLANK(Math!FC20)," ",IF(Math!FC20&gt;=50,IF(Math!FC20&lt;75,Math!FC20," ")," "))</f>
        <v xml:space="preserve"> </v>
      </c>
      <c r="AN39" s="177" t="str">
        <f>IF(ISBLANK(Math!FJ20)," ",IF(Math!FJ20&gt;=50,IF(Math!FJ20&lt;75,Math!FJ20," ")," "))</f>
        <v xml:space="preserve"> </v>
      </c>
      <c r="AO39" s="177" t="str">
        <f>IF(ISBLANK(Math!FN20)," ",IF(Math!FN20&gt;=50,IF(Math!FN20&lt;75,Math!FN20," ")," "))</f>
        <v xml:space="preserve"> </v>
      </c>
      <c r="AP39" s="177" t="str">
        <f>IF(ISBLANK(Math!FR20)," ",IF(Math!FR20&gt;=50,IF(Math!FR20&lt;75,Math!FR20," ")," "))</f>
        <v xml:space="preserve"> </v>
      </c>
      <c r="AQ39" s="177" t="str">
        <f>IF(ISBLANK(Math!FV20)," ",IF(Math!FV20&gt;=50,IF(Math!FV20&lt;75,Math!FV20," ")," "))</f>
        <v xml:space="preserve"> </v>
      </c>
      <c r="AR39" s="177" t="str">
        <f>IF(ISBLANK(Math!FZ20)," ",IF(Math!FZ20&gt;=50,IF(Math!FZ20&lt;75,Math!FZ20," ")," "))</f>
        <v xml:space="preserve"> </v>
      </c>
      <c r="AS39" s="177" t="str">
        <f>IF(ISBLANK(Math!GG20)," ",IF(Math!GG20&gt;=50,IF(Math!GG20&lt;75,Math!GG20," ")," "))</f>
        <v xml:space="preserve"> </v>
      </c>
      <c r="AT39" s="178" t="str">
        <f>IF(ISBLANK(Math!GK20)," ",IF(Math!GK20&gt;=50,IF(Math!GK20&lt;75,Math!GK20," ")," "))</f>
        <v xml:space="preserve"> </v>
      </c>
      <c r="AU39" s="270"/>
      <c r="AV39" s="271"/>
      <c r="AW39" s="177" t="str">
        <f>IF(ISBLANK(Math!GO20)," ",IF(Math!GO20&gt;=50,IF(Math!GO20&lt;75,Math!GO20," ")," "))</f>
        <v xml:space="preserve"> </v>
      </c>
      <c r="AX39" s="177" t="str">
        <f>IF(ISBLANK(Math!GS20)," ",IF(Math!GS20&gt;=50,IF(Math!GS20&lt;75,Math!GS20," ")," "))</f>
        <v xml:space="preserve"> </v>
      </c>
      <c r="AY39" s="177" t="str">
        <f>IF(ISBLANK(Math!GW20)," ",IF(Math!GW20&gt;=50,IF(Math!GW20&lt;75,Math!GW20," ")," "))</f>
        <v xml:space="preserve"> </v>
      </c>
      <c r="AZ39" s="177" t="str">
        <f>IF(ISBLANK(Math!HD20)," ",IF(Math!HD20&gt;=50,IF(Math!HD20&lt;75,Math!HD20," ")," "))</f>
        <v xml:space="preserve"> </v>
      </c>
      <c r="BA39" s="177" t="str">
        <f>IF(ISBLANK(Math!HH20)," ",IF(Math!HH20&gt;=50,IF(Math!HH20&lt;75,Math!HH20," ")," "))</f>
        <v xml:space="preserve"> </v>
      </c>
      <c r="BB39" s="177" t="str">
        <f>IF(ISBLANK(Math!HL20)," ",IF(Math!HL20&gt;=50,IF(Math!HL20&lt;75,Math!HL20," ")," "))</f>
        <v xml:space="preserve"> </v>
      </c>
      <c r="BC39" s="177" t="str">
        <f>IF(ISBLANK(Math!HP20)," ",IF(Math!HP20&gt;=50,IF(Math!HP20&lt;75,Math!HP20," ")," "))</f>
        <v xml:space="preserve"> </v>
      </c>
      <c r="BD39" s="177" t="str">
        <f>IF(ISBLANK(Math!HT20)," ",IF(Math!HT20&gt;=50,IF(Math!HT20&lt;75,Math!HT20," ")," "))</f>
        <v xml:space="preserve"> </v>
      </c>
      <c r="BE39" s="177" t="str">
        <f>IF(ISBLANK(Math!IA20)," ",IF(Math!IA20&gt;=50,IF(Math!IA20&lt;75,Math!IA20," ")," "))</f>
        <v xml:space="preserve"> </v>
      </c>
      <c r="BF39" s="177" t="str">
        <f>IF(ISBLANK(Math!IE20)," ",IF(Math!IE20&gt;=50,IF(Math!IE20&lt;75,Math!IE20," ")," "))</f>
        <v xml:space="preserve"> </v>
      </c>
      <c r="BG39" s="177" t="str">
        <f>IF(ISBLANK(Math!II20)," ",IF(Math!II20&gt;=50,IF(Math!II20&lt;75,Math!II20," ")," "))</f>
        <v xml:space="preserve"> </v>
      </c>
      <c r="BH39" s="177" t="str">
        <f>IF(ISBLANK(Math!IM20)," ",IF(Math!IM20&gt;=50,IF(Math!IM20&lt;75,Math!IM20," ")," "))</f>
        <v xml:space="preserve"> </v>
      </c>
      <c r="BI39" s="177" t="str">
        <f>IF(ISBLANK(Math!IQ20)," ",IF(Math!IQ20&gt;=50,IF(Math!IQ20&lt;75,Math!IQ20," ")," "))</f>
        <v xml:space="preserve"> </v>
      </c>
      <c r="BJ39" s="177" t="str">
        <f>IF(ISBLANK(Math!IX20)," ",IF(Math!IX20&gt;=50,IF(Math!IX20&lt;75,Math!IX20," ")," "))</f>
        <v xml:space="preserve"> </v>
      </c>
      <c r="BK39" s="177" t="str">
        <f>IF(ISBLANK(Math!JB20)," ",IF(Math!JB20&gt;=50,IF(Math!JB20&lt;75,Math!JB20," ")," "))</f>
        <v xml:space="preserve"> </v>
      </c>
      <c r="BL39" s="177" t="str">
        <f>IF(ISBLANK(Math!JF20)," ",IF(Math!JF20&gt;=50,IF(Math!JF20&lt;75,Math!JF20," ")," "))</f>
        <v xml:space="preserve"> </v>
      </c>
      <c r="BM39" s="177" t="str">
        <f>IF(ISBLANK(Math!JJ20)," ",IF(Math!JJ20&gt;=50,IF(Math!JJ20&lt;75,Math!JJ20," ")," "))</f>
        <v xml:space="preserve"> </v>
      </c>
      <c r="BN39" s="177" t="str">
        <f>IF(ISBLANK(Math!JN20)," ",IF(Math!JN20&gt;=50,IF(Math!JN20&lt;75,Math!JN20," ")," "))</f>
        <v xml:space="preserve"> </v>
      </c>
      <c r="BO39" s="177" t="str">
        <f>IF(ISBLANK(Math!JU20)," ",IF(Math!JU20&gt;=50,IF(Math!JU20&lt;75,Math!JU20," ")," "))</f>
        <v xml:space="preserve"> </v>
      </c>
      <c r="BP39" s="177" t="str">
        <f>IF(ISBLANK(Math!JY20)," ",IF(Math!JY20&gt;=50,IF(Math!JY20&lt;75,Math!JY20," ")," "))</f>
        <v xml:space="preserve"> </v>
      </c>
      <c r="BQ39" s="177" t="str">
        <f>IF(ISBLANK(Math!KC20)," ",IF(Math!KC20&gt;=50,IF(Math!KC20&lt;75,Math!KC20," ")," "))</f>
        <v xml:space="preserve"> </v>
      </c>
      <c r="BR39" s="178" t="str">
        <f>IF(ISBLANK(Math!KG20)," ",IF(Math!KG20&gt;=50,IF(Math!KG20&lt;75,Math!KG20," ")," "))</f>
        <v xml:space="preserve"> </v>
      </c>
      <c r="BS39" s="270"/>
      <c r="BT39" s="271"/>
      <c r="BU39" s="177" t="str">
        <f>IF(ISBLANK(Math!KK20)," ",IF(Math!KK20&gt;=50,IF(Math!KK20&lt;75,Math!KK20," ")," "))</f>
        <v xml:space="preserve"> </v>
      </c>
      <c r="BV39" s="177" t="str">
        <f>IF(ISBLANK(Math!KR20)," ",IF(Math!KR20&gt;=50,IF(Math!KR20&lt;75,Math!KR20," ")," "))</f>
        <v xml:space="preserve"> </v>
      </c>
      <c r="BW39" s="177" t="str">
        <f>IF(ISBLANK(Math!KV20)," ",IF(Math!KV20&gt;=50,IF(Math!KV20&lt;75,Math!KV20," ")," "))</f>
        <v xml:space="preserve"> </v>
      </c>
    </row>
    <row r="40" spans="1:75" s="1" customFormat="1" ht="20.100000000000001" hidden="1" customHeight="1" thickBot="1">
      <c r="A40" s="271"/>
      <c r="B40" s="271"/>
      <c r="C40" s="179" t="str">
        <f>IF(ISBLANK(Math!E20)," ",IF(Math!E20&lt;50,Math!E20," "))</f>
        <v xml:space="preserve"> </v>
      </c>
      <c r="D40" s="179" t="str">
        <f>IF(ISBLANK(Math!I20)," ",IF(Math!I20&lt;50,Math!I20," "))</f>
        <v xml:space="preserve"> </v>
      </c>
      <c r="E40" s="179" t="str">
        <f>IF(ISBLANK(Math!M20)," ",IF(Math!M20&lt;50,Math!M20," "))</f>
        <v xml:space="preserve"> </v>
      </c>
      <c r="F40" s="179" t="str">
        <f>IF(ISBLANK(Math!Q20)," ",IF(Math!Q20&lt;50,Math!Q20," "))</f>
        <v xml:space="preserve"> </v>
      </c>
      <c r="G40" s="179" t="str">
        <f>IF(ISBLANK(Math!U20)," ",IF(Math!U20&lt;50,Math!U20," "))</f>
        <v xml:space="preserve"> </v>
      </c>
      <c r="H40" s="179" t="str">
        <f>IF(ISBLANK(Math!AB20)," ",IF(Math!AB20&lt;50,Math!AB20," "))</f>
        <v xml:space="preserve"> </v>
      </c>
      <c r="I40" s="179" t="str">
        <f>IF(ISBLANK(Math!AF20)," ",IF(Math!AF20&lt;50,Math!AF20," "))</f>
        <v xml:space="preserve"> </v>
      </c>
      <c r="J40" s="179" t="str">
        <f>IF(ISBLANK(Math!AJ20)," ",IF(Math!AJ20&lt;50,Math!AJ20," "))</f>
        <v xml:space="preserve"> </v>
      </c>
      <c r="K40" s="179" t="str">
        <f>IF(ISBLANK(Math!AN20)," ",IF(Math!AN20&lt;50,Math!AN20," "))</f>
        <v xml:space="preserve"> </v>
      </c>
      <c r="L40" s="179" t="str">
        <f>IF(ISBLANK(Math!AR20)," ",IF(Math!AR20&lt;50,Math!AR20," "))</f>
        <v xml:space="preserve"> </v>
      </c>
      <c r="M40" s="179" t="str">
        <f>IF(ISBLANK(Math!AY20)," ",IF(Math!AY20&lt;50,Math!AY20," "))</f>
        <v xml:space="preserve"> </v>
      </c>
      <c r="N40" s="179" t="str">
        <f>IF(ISBLANK(Math!BC20)," ",IF(Math!BC20&lt;50,Math!BC20," "))</f>
        <v xml:space="preserve"> </v>
      </c>
      <c r="O40" s="179" t="str">
        <f>IF(ISBLANK(Math!BG20)," ",IF(Math!BG20&lt;50,Math!BG20," "))</f>
        <v xml:space="preserve"> </v>
      </c>
      <c r="P40" s="179" t="str">
        <f>IF(ISBLANK(Math!BK20)," ",IF(Math!BK20&lt;50,Math!BK20," "))</f>
        <v xml:space="preserve"> </v>
      </c>
      <c r="Q40" s="179" t="str">
        <f>IF(ISBLANK(Math!BO20)," ",IF(Math!BO20&lt;50,Math!BO20," "))</f>
        <v xml:space="preserve"> </v>
      </c>
      <c r="R40" s="179" t="str">
        <f>IF(ISBLANK(Math!BV20)," ",IF(Math!BV20&lt;50,Math!BV20," "))</f>
        <v xml:space="preserve"> </v>
      </c>
      <c r="S40" s="179" t="str">
        <f>IF(ISBLANK(Math!BZ20)," ",IF(Math!BZ20&lt;50,Math!BZ20," "))</f>
        <v xml:space="preserve"> </v>
      </c>
      <c r="T40" s="179" t="str">
        <f>IF(ISBLANK(Math!CD20)," ",IF(Math!CD20&lt;50,Math!CD20," "))</f>
        <v xml:space="preserve"> </v>
      </c>
      <c r="U40" s="179" t="str">
        <f>IF(ISBLANK(Math!CH20)," ",IF(Math!CH20&lt;50,Math!CH20," "))</f>
        <v xml:space="preserve"> </v>
      </c>
      <c r="V40" s="179" t="str">
        <f>IF(ISBLANK(Math!CL20)," ",IF(Math!CL20&lt;50,Math!CL20," "))</f>
        <v xml:space="preserve"> </v>
      </c>
      <c r="W40" s="180" t="str">
        <f>IF(ISBLANK(Math!CS20)," ",IF(Math!CS20&lt;50,Math!CS20," "))</f>
        <v xml:space="preserve"> </v>
      </c>
      <c r="X40" s="272"/>
      <c r="Y40" s="273"/>
      <c r="Z40" s="179" t="str">
        <f>IF(ISBLANK(Math!CW20)," ",IF(Math!CW20&lt;50,Math!CW20," "))</f>
        <v xml:space="preserve"> </v>
      </c>
      <c r="AA40" s="179" t="str">
        <f>IF(ISBLANK(Math!DA20)," ",IF(Math!DA20&lt;50,Math!DA20," "))</f>
        <v xml:space="preserve"> </v>
      </c>
      <c r="AB40" s="179" t="str">
        <f>IF(ISBLANK(Math!DE20)," ",IF(Math!DE20&lt;50,Math!DE20," "))</f>
        <v xml:space="preserve"> </v>
      </c>
      <c r="AC40" s="179" t="str">
        <f>IF(ISBLANK(Math!DI20)," ",IF(Math!DI20&lt;50,Math!DI20," "))</f>
        <v xml:space="preserve"> </v>
      </c>
      <c r="AD40" s="179" t="str">
        <f>IF(ISBLANK(Math!DP20)," ",IF(Math!DP20&lt;50,Math!DP20," "))</f>
        <v xml:space="preserve"> </v>
      </c>
      <c r="AE40" s="179" t="str">
        <f>IF(ISBLANK(Math!DT20)," ",IF(Math!DT20&lt;50,Math!DT20," "))</f>
        <v xml:space="preserve"> </v>
      </c>
      <c r="AF40" s="179" t="str">
        <f>IF(ISBLANK(Math!DX20)," ",IF(Math!DX20&lt;50,Math!DX20," "))</f>
        <v xml:space="preserve"> </v>
      </c>
      <c r="AG40" s="179" t="str">
        <f>IF(ISBLANK(Math!EB20)," ",IF(Math!EB20&lt;50,Math!EB20," "))</f>
        <v xml:space="preserve"> </v>
      </c>
      <c r="AH40" s="179" t="str">
        <f>IF(ISBLANK(Math!EF20)," ",IF(Math!EF20&lt;50,Math!EF20," "))</f>
        <v xml:space="preserve"> </v>
      </c>
      <c r="AI40" s="179" t="str">
        <f>IF(ISBLANK(Math!EM20)," ",IF(Math!EM20&lt;50,Math!EM20," "))</f>
        <v xml:space="preserve"> </v>
      </c>
      <c r="AJ40" s="179" t="str">
        <f>IF(ISBLANK(Math!EQ20)," ",IF(Math!EQ20&lt;50,Math!EQ20," "))</f>
        <v xml:space="preserve"> </v>
      </c>
      <c r="AK40" s="179" t="str">
        <f>IF(ISBLANK(Math!EU20)," ",IF(Math!EU20&lt;50,Math!EU20," "))</f>
        <v xml:space="preserve"> </v>
      </c>
      <c r="AL40" s="179" t="str">
        <f>IF(ISBLANK(Math!EY20)," ",IF(Math!EY20&lt;50,Math!EY20," "))</f>
        <v xml:space="preserve"> </v>
      </c>
      <c r="AM40" s="179" t="str">
        <f>IF(ISBLANK(Math!FC20)," ",IF(Math!FC20&lt;50,Math!FC20," "))</f>
        <v xml:space="preserve"> </v>
      </c>
      <c r="AN40" s="179" t="str">
        <f>IF(ISBLANK(Math!FJ20)," ",IF(Math!FJ20&lt;50,Math!FJ20," "))</f>
        <v xml:space="preserve"> </v>
      </c>
      <c r="AO40" s="179" t="str">
        <f>IF(ISBLANK(Math!FN20)," ",IF(Math!FN20&lt;50,Math!FN20," "))</f>
        <v xml:space="preserve"> </v>
      </c>
      <c r="AP40" s="179" t="str">
        <f>IF(ISBLANK(Math!FR20)," ",IF(Math!FR20&lt;50,Math!FR20," "))</f>
        <v xml:space="preserve"> </v>
      </c>
      <c r="AQ40" s="179" t="str">
        <f>IF(ISBLANK(Math!FV20)," ",IF(Math!FV20&lt;50,Math!FV20," "))</f>
        <v xml:space="preserve"> </v>
      </c>
      <c r="AR40" s="179" t="str">
        <f>IF(ISBLANK(Math!FZ20)," ",IF(Math!FZ20&lt;50,Math!FZ20," "))</f>
        <v xml:space="preserve"> </v>
      </c>
      <c r="AS40" s="179" t="str">
        <f>IF(ISBLANK(Math!GG20)," ",IF(Math!GG20&lt;50,Math!GG20," "))</f>
        <v xml:space="preserve"> </v>
      </c>
      <c r="AT40" s="180" t="str">
        <f>IF(ISBLANK(Math!GK20)," ",IF(Math!GK20&lt;50,Math!GK20," "))</f>
        <v xml:space="preserve"> </v>
      </c>
      <c r="AU40" s="272"/>
      <c r="AV40" s="273"/>
      <c r="AW40" s="179" t="str">
        <f>IF(ISBLANK(Math!GO20)," ",IF(Math!GO20&lt;50,Math!GO20," "))</f>
        <v xml:space="preserve"> </v>
      </c>
      <c r="AX40" s="179" t="str">
        <f>IF(ISBLANK(Math!GS20)," ",IF(Math!GS20&lt;50,Math!GS20," "))</f>
        <v xml:space="preserve"> </v>
      </c>
      <c r="AY40" s="179" t="str">
        <f>IF(ISBLANK(Math!GW20)," ",IF(Math!GW20&lt;50,Math!GW20," "))</f>
        <v xml:space="preserve"> </v>
      </c>
      <c r="AZ40" s="179" t="str">
        <f>IF(ISBLANK(Math!HD20)," ",IF(Math!HD20&lt;50,Math!HD20," "))</f>
        <v xml:space="preserve"> </v>
      </c>
      <c r="BA40" s="179" t="str">
        <f>IF(ISBLANK(Math!HH20)," ",IF(Math!HH20&lt;50,Math!HH20," "))</f>
        <v xml:space="preserve"> </v>
      </c>
      <c r="BB40" s="179" t="str">
        <f>IF(ISBLANK(Math!HL20)," ",IF(Math!HL20&lt;50,Math!HL20," "))</f>
        <v xml:space="preserve"> </v>
      </c>
      <c r="BC40" s="179" t="str">
        <f>IF(ISBLANK(Math!HP20)," ",IF(Math!HP20&lt;50,Math!HP20," "))</f>
        <v xml:space="preserve"> </v>
      </c>
      <c r="BD40" s="179" t="str">
        <f>IF(ISBLANK(Math!HT20)," ",IF(Math!HT20&lt;50,Math!HT20," "))</f>
        <v xml:space="preserve"> </v>
      </c>
      <c r="BE40" s="179" t="str">
        <f>IF(ISBLANK(Math!IA20)," ",IF(Math!IA20&lt;50,Math!IA20," "))</f>
        <v xml:space="preserve"> </v>
      </c>
      <c r="BF40" s="179" t="str">
        <f>IF(ISBLANK(Math!IE20)," ",IF(Math!IE20&lt;50,Math!IE20," "))</f>
        <v xml:space="preserve"> </v>
      </c>
      <c r="BG40" s="179" t="str">
        <f>IF(ISBLANK(Math!II20)," ",IF(Math!II20&lt;50,Math!II20," "))</f>
        <v xml:space="preserve"> </v>
      </c>
      <c r="BH40" s="179" t="str">
        <f>IF(ISBLANK(Math!IM20)," ",IF(Math!IM20&lt;50,Math!IM20," "))</f>
        <v xml:space="preserve"> </v>
      </c>
      <c r="BI40" s="179" t="str">
        <f>IF(ISBLANK(Math!IQ20)," ",IF(Math!IQ20&lt;50,Math!IQ20," "))</f>
        <v xml:space="preserve"> </v>
      </c>
      <c r="BJ40" s="179" t="str">
        <f>IF(ISBLANK(Math!IX20)," ",IF(Math!IX20&lt;50,Math!IX20," "))</f>
        <v xml:space="preserve"> </v>
      </c>
      <c r="BK40" s="179" t="str">
        <f>IF(ISBLANK(Math!JB20)," ",IF(Math!JB20&lt;50,Math!JB20," "))</f>
        <v xml:space="preserve"> </v>
      </c>
      <c r="BL40" s="179" t="str">
        <f>IF(ISBLANK(Math!JF20)," ",IF(Math!JF20&lt;50,Math!JF20," "))</f>
        <v xml:space="preserve"> </v>
      </c>
      <c r="BM40" s="179" t="str">
        <f>IF(ISBLANK(Math!JJ20)," ",IF(Math!JJ20&lt;50,Math!JJ20," "))</f>
        <v xml:space="preserve"> </v>
      </c>
      <c r="BN40" s="179" t="str">
        <f>IF(ISBLANK(Math!JN20)," ",IF(Math!JN20&lt;50,Math!JN20," "))</f>
        <v xml:space="preserve"> </v>
      </c>
      <c r="BO40" s="179" t="str">
        <f>IF(ISBLANK(Math!JU20)," ",IF(Math!JU20&lt;50,Math!JU20," "))</f>
        <v xml:space="preserve"> </v>
      </c>
      <c r="BP40" s="179" t="str">
        <f>IF(ISBLANK(Math!JY20)," ",IF(Math!JY20&lt;50,Math!JY20," "))</f>
        <v xml:space="preserve"> </v>
      </c>
      <c r="BQ40" s="179" t="str">
        <f>IF(ISBLANK(Math!KC20)," ",IF(Math!KC20&lt;50,Math!KC20," "))</f>
        <v xml:space="preserve"> </v>
      </c>
      <c r="BR40" s="180" t="str">
        <f>IF(ISBLANK(Math!KG20)," ",IF(Math!KG20&lt;50,Math!KG20," "))</f>
        <v xml:space="preserve"> </v>
      </c>
      <c r="BS40" s="272"/>
      <c r="BT40" s="273"/>
      <c r="BU40" s="179" t="str">
        <f>IF(ISBLANK(Math!KK20)," ",IF(Math!KK20&lt;50,Math!KK20," "))</f>
        <v xml:space="preserve"> </v>
      </c>
      <c r="BV40" s="179" t="str">
        <f>IF(ISBLANK(Math!KR20)," ",IF(Math!KR20&lt;50,Math!KR20," "))</f>
        <v xml:space="preserve"> </v>
      </c>
      <c r="BW40" s="179" t="str">
        <f>IF(ISBLANK(Math!KV20)," ",IF(Math!KV20&lt;50,Math!KV20," "))</f>
        <v xml:space="preserve"> </v>
      </c>
    </row>
    <row r="41" spans="1:75" s="1" customFormat="1" ht="20.100000000000001" hidden="1" customHeight="1">
      <c r="A41" s="271" t="str">
        <f>LEFT(Math!$A19,1)&amp;LEFT(Math!$B19,1)</f>
        <v xml:space="preserve">  </v>
      </c>
      <c r="B41" s="271"/>
      <c r="C41" s="175" t="str">
        <f>IF(ISBLANK(Math!E19)," ",IF(Math!E19&gt;=75,Math!E19," "))</f>
        <v/>
      </c>
      <c r="D41" s="175" t="str">
        <f>IF(ISBLANK(Math!I19)," ",IF(Math!I19&gt;=75,Math!I19," "))</f>
        <v/>
      </c>
      <c r="E41" s="175" t="str">
        <f>IF(ISBLANK(Math!M19)," ",IF(Math!M19&gt;=75,Math!M19," "))</f>
        <v/>
      </c>
      <c r="F41" s="175" t="str">
        <f>IF(ISBLANK(Math!Q19)," ",IF(Math!Q19&gt;=75,Math!Q19," "))</f>
        <v/>
      </c>
      <c r="G41" s="175" t="str">
        <f>IF(ISBLANK(Math!U19)," ",IF(Math!U19&gt;=75,Math!U19," "))</f>
        <v/>
      </c>
      <c r="H41" s="175" t="str">
        <f>IF(ISBLANK(Math!AB19)," ",IF(Math!AB19&gt;=75,Math!AB19," "))</f>
        <v/>
      </c>
      <c r="I41" s="175" t="str">
        <f>IF(ISBLANK(Math!AF19)," ",IF(Math!AF19&gt;=75,Math!AF19," "))</f>
        <v/>
      </c>
      <c r="J41" s="175" t="str">
        <f>IF(ISBLANK(Math!AJ19)," ",IF(Math!AJ19&gt;=75,Math!AJ19," "))</f>
        <v/>
      </c>
      <c r="K41" s="175" t="str">
        <f>IF(ISBLANK(Math!AN19)," ",IF(Math!AN19&gt;=75,Math!AN19," "))</f>
        <v/>
      </c>
      <c r="L41" s="175" t="str">
        <f>IF(ISBLANK(Math!AR19)," ",IF(Math!AR19&gt;=75,Math!AR19," "))</f>
        <v/>
      </c>
      <c r="M41" s="175" t="str">
        <f>IF(ISBLANK(Math!AY19)," ",IF(Math!AY19&gt;=75,Math!AY19," "))</f>
        <v/>
      </c>
      <c r="N41" s="175" t="str">
        <f>IF(ISBLANK(Math!BC19)," ",IF(Math!BC19&gt;=75,Math!BC19," "))</f>
        <v/>
      </c>
      <c r="O41" s="175" t="str">
        <f>IF(ISBLANK(Math!BG19)," ",IF(Math!BG19&gt;=75,Math!BG19," "))</f>
        <v/>
      </c>
      <c r="P41" s="175" t="str">
        <f>IF(ISBLANK(Math!BK19)," ",IF(Math!BK19&gt;=75,Math!BK19," "))</f>
        <v/>
      </c>
      <c r="Q41" s="175" t="str">
        <f>IF(ISBLANK(Math!BO19)," ",IF(Math!BO19&gt;=75,Math!BO19," "))</f>
        <v/>
      </c>
      <c r="R41" s="175" t="str">
        <f>IF(ISBLANK(Math!BV19)," ",IF(Math!BV19&gt;=75,Math!BV19," "))</f>
        <v/>
      </c>
      <c r="S41" s="175" t="str">
        <f>IF(ISBLANK(Math!BZ19)," ",IF(Math!BZ19&gt;=75,Math!BZ19," "))</f>
        <v/>
      </c>
      <c r="T41" s="175" t="str">
        <f>IF(ISBLANK(Math!CD19)," ",IF(Math!CD19&gt;=75,Math!CD19," "))</f>
        <v/>
      </c>
      <c r="U41" s="175" t="str">
        <f>IF(ISBLANK(Math!CH19)," ",IF(Math!CH19&gt;=75,Math!CH19," "))</f>
        <v/>
      </c>
      <c r="V41" s="175" t="str">
        <f>IF(ISBLANK(Math!CL19)," ",IF(Math!CL19&gt;=75,Math!CL19," "))</f>
        <v/>
      </c>
      <c r="W41" s="176" t="str">
        <f>IF(ISBLANK(Math!CS19)," ",IF(Math!CS19&gt;=75,Math!CS19," "))</f>
        <v/>
      </c>
      <c r="X41" s="268" t="str">
        <f>A41</f>
        <v xml:space="preserve">  </v>
      </c>
      <c r="Y41" s="269"/>
      <c r="Z41" s="175" t="str">
        <f>IF(ISBLANK(Math!CW19)," ",IF(Math!CW19&gt;=75,Math!CW19," "))</f>
        <v/>
      </c>
      <c r="AA41" s="175" t="str">
        <f>IF(ISBLANK(Math!DA19)," ",IF(Math!DA19&gt;=75,Math!DA19," "))</f>
        <v/>
      </c>
      <c r="AB41" s="175" t="str">
        <f>IF(ISBLANK(Math!DE19)," ",IF(Math!DE19&gt;=75,Math!DE19," "))</f>
        <v/>
      </c>
      <c r="AC41" s="175" t="str">
        <f>IF(ISBLANK(Math!DI19)," ",IF(Math!DI19&gt;=75,Math!DI19," "))</f>
        <v/>
      </c>
      <c r="AD41" s="175" t="str">
        <f>IF(ISBLANK(Math!DP19)," ",IF(Math!DP19&gt;=75,Math!DP19," "))</f>
        <v/>
      </c>
      <c r="AE41" s="175" t="str">
        <f>IF(ISBLANK(Math!DT19)," ",IF(Math!DT19&gt;=75,Math!DT19," "))</f>
        <v/>
      </c>
      <c r="AF41" s="175" t="str">
        <f>IF(ISBLANK(Math!DX19)," ",IF(Math!DX19&gt;=75,Math!DX19," "))</f>
        <v/>
      </c>
      <c r="AG41" s="175" t="str">
        <f>IF(ISBLANK(Math!EB19)," ",IF(Math!EB19&gt;=75,Math!EB19," "))</f>
        <v/>
      </c>
      <c r="AH41" s="175" t="str">
        <f>IF(ISBLANK(Math!EF19)," ",IF(Math!EF19&gt;=75,Math!EF19," "))</f>
        <v/>
      </c>
      <c r="AI41" s="175" t="str">
        <f>IF(ISBLANK(Math!EM19)," ",IF(Math!EM19&gt;=75,Math!EM19," "))</f>
        <v/>
      </c>
      <c r="AJ41" s="175" t="str">
        <f>IF(ISBLANK(Math!EQ19)," ",IF(Math!EQ19&gt;=75,Math!EQ19," "))</f>
        <v/>
      </c>
      <c r="AK41" s="175" t="str">
        <f>IF(ISBLANK(Math!EU19)," ",IF(Math!EU19&gt;=75,Math!EU19," "))</f>
        <v/>
      </c>
      <c r="AL41" s="175" t="str">
        <f>IF(ISBLANK(Math!EY19)," ",IF(Math!EY19&gt;=75,Math!EY19," "))</f>
        <v/>
      </c>
      <c r="AM41" s="175" t="str">
        <f>IF(ISBLANK(Math!FC19)," ",IF(Math!FC19&gt;=75,Math!FC19," "))</f>
        <v/>
      </c>
      <c r="AN41" s="175" t="str">
        <f>IF(ISBLANK(Math!FJ19)," ",IF(Math!FJ19&gt;=75,Math!FJ19," "))</f>
        <v/>
      </c>
      <c r="AO41" s="175" t="str">
        <f>IF(ISBLANK(Math!FN19)," ",IF(Math!FN19&gt;=75,Math!FN19," "))</f>
        <v/>
      </c>
      <c r="AP41" s="175" t="str">
        <f>IF(ISBLANK(Math!FR19)," ",IF(Math!FR19&gt;=75,Math!FR19," "))</f>
        <v/>
      </c>
      <c r="AQ41" s="175" t="str">
        <f>IF(ISBLANK(Math!FV19)," ",IF(Math!FV19&gt;=75,Math!FV19," "))</f>
        <v/>
      </c>
      <c r="AR41" s="175" t="str">
        <f>IF(ISBLANK(Math!FZ19)," ",IF(Math!FZ19&gt;=75,Math!FZ19," "))</f>
        <v/>
      </c>
      <c r="AS41" s="175" t="str">
        <f>IF(ISBLANK(Math!GG19)," ",IF(Math!GG19&gt;=75,Math!GG19," "))</f>
        <v/>
      </c>
      <c r="AT41" s="176" t="str">
        <f>IF(ISBLANK(Math!GK19)," ",IF(Math!GK19&gt;=75,Math!GK19," "))</f>
        <v/>
      </c>
      <c r="AU41" s="268" t="str">
        <f>X41</f>
        <v xml:space="preserve">  </v>
      </c>
      <c r="AV41" s="269"/>
      <c r="AW41" s="175" t="str">
        <f>IF(ISBLANK(Math!GO19)," ",IF(Math!GO19&gt;=75,Math!GO19," "))</f>
        <v/>
      </c>
      <c r="AX41" s="175" t="str">
        <f>IF(ISBLANK(Math!GS19)," ",IF(Math!GS19&gt;=75,Math!GS19," "))</f>
        <v/>
      </c>
      <c r="AY41" s="175" t="str">
        <f>IF(ISBLANK(Math!GW19)," ",IF(Math!GW19&gt;=75,Math!GW19," "))</f>
        <v/>
      </c>
      <c r="AZ41" s="175" t="str">
        <f>IF(ISBLANK(Math!HD19)," ",IF(Math!HD19&gt;=75,Math!HD19," "))</f>
        <v/>
      </c>
      <c r="BA41" s="175" t="str">
        <f>IF(ISBLANK(Math!HH19)," ",IF(Math!HH19&gt;=75,Math!HH19," "))</f>
        <v/>
      </c>
      <c r="BB41" s="175" t="str">
        <f>IF(ISBLANK(Math!HL19)," ",IF(Math!HL19&gt;=75,Math!HL19," "))</f>
        <v/>
      </c>
      <c r="BC41" s="175" t="str">
        <f>IF(ISBLANK(Math!HP19)," ",IF(Math!HP19&gt;=75,Math!HP19," "))</f>
        <v/>
      </c>
      <c r="BD41" s="175" t="str">
        <f>IF(ISBLANK(Math!HT19)," ",IF(Math!HT19&gt;=75,Math!HT19," "))</f>
        <v/>
      </c>
      <c r="BE41" s="175" t="str">
        <f>IF(ISBLANK(Math!IA19)," ",IF(Math!IA19&gt;=75,Math!IA19," "))</f>
        <v/>
      </c>
      <c r="BF41" s="175" t="str">
        <f>IF(ISBLANK(Math!IE19)," ",IF(Math!IE19&gt;=75,Math!IE19," "))</f>
        <v/>
      </c>
      <c r="BG41" s="175" t="str">
        <f>IF(ISBLANK(Math!II19)," ",IF(Math!II19&gt;=75,Math!II19," "))</f>
        <v/>
      </c>
      <c r="BH41" s="175" t="str">
        <f>IF(ISBLANK(Math!IM19)," ",IF(Math!IM19&gt;=75,Math!IM19," "))</f>
        <v/>
      </c>
      <c r="BI41" s="175" t="str">
        <f>IF(ISBLANK(Math!IQ19)," ",IF(Math!IQ19&gt;=75,Math!IQ19," "))</f>
        <v/>
      </c>
      <c r="BJ41" s="175" t="str">
        <f>IF(ISBLANK(Math!IX19)," ",IF(Math!IX19&gt;=75,Math!IX19," "))</f>
        <v/>
      </c>
      <c r="BK41" s="175" t="str">
        <f>IF(ISBLANK(Math!JB19)," ",IF(Math!JB19&gt;=75,Math!JB19," "))</f>
        <v/>
      </c>
      <c r="BL41" s="175" t="str">
        <f>IF(ISBLANK(Math!JF19)," ",IF(Math!JF19&gt;=75,Math!JF19," "))</f>
        <v/>
      </c>
      <c r="BM41" s="175" t="str">
        <f>IF(ISBLANK(Math!JJ19)," ",IF(Math!JJ19&gt;=75,Math!JJ19," "))</f>
        <v/>
      </c>
      <c r="BN41" s="175" t="str">
        <f>IF(ISBLANK(Math!JN19)," ",IF(Math!JN19&gt;=75,Math!JN19," "))</f>
        <v/>
      </c>
      <c r="BO41" s="175" t="str">
        <f>IF(ISBLANK(Math!JU19)," ",IF(Math!JU19&gt;=75,Math!JU19," "))</f>
        <v/>
      </c>
      <c r="BP41" s="175" t="str">
        <f>IF(ISBLANK(Math!JY19)," ",IF(Math!JY19&gt;=75,Math!JY19," "))</f>
        <v/>
      </c>
      <c r="BQ41" s="175" t="str">
        <f>IF(ISBLANK(Math!KC19)," ",IF(Math!KC19&gt;=75,Math!KC19," "))</f>
        <v/>
      </c>
      <c r="BR41" s="176" t="str">
        <f>IF(ISBLANK(Math!KG19)," ",IF(Math!KG19&gt;=75,Math!KG19," "))</f>
        <v/>
      </c>
      <c r="BS41" s="268" t="str">
        <f>AU41</f>
        <v xml:space="preserve">  </v>
      </c>
      <c r="BT41" s="269"/>
      <c r="BU41" s="175" t="str">
        <f>IF(ISBLANK(Math!KK19)," ",IF(Math!KK19&gt;=75,Math!KK19," "))</f>
        <v/>
      </c>
      <c r="BV41" s="175" t="str">
        <f>IF(ISBLANK(Math!KR19)," ",IF(Math!KR19&gt;=75,Math!KR19," "))</f>
        <v/>
      </c>
      <c r="BW41" s="175" t="str">
        <f>IF(ISBLANK(Math!KV19)," ",IF(Math!KV19&gt;=75,Math!KV19," "))</f>
        <v/>
      </c>
    </row>
    <row r="42" spans="1:75" s="1" customFormat="1" ht="20.100000000000001" hidden="1" customHeight="1">
      <c r="A42" s="271"/>
      <c r="B42" s="271"/>
      <c r="C42" s="177" t="str">
        <f>IF(ISBLANK(Math!E19)," ",IF(Math!E19&gt;=50,IF(Math!E19&lt;75,Math!E19," ")," "))</f>
        <v xml:space="preserve"> </v>
      </c>
      <c r="D42" s="177" t="str">
        <f>IF(ISBLANK(Math!I19)," ",IF(Math!I19&gt;=50,IF(Math!I19&lt;75,Math!I19," ")," "))</f>
        <v xml:space="preserve"> </v>
      </c>
      <c r="E42" s="177" t="str">
        <f>IF(ISBLANK(Math!M19)," ",IF(Math!M19&gt;=50,IF(Math!M19&lt;75,Math!M19," ")," "))</f>
        <v xml:space="preserve"> </v>
      </c>
      <c r="F42" s="177" t="str">
        <f>IF(ISBLANK(Math!Q19)," ",IF(Math!Q19&gt;=50,IF(Math!Q19&lt;75,Math!Q19," ")," "))</f>
        <v xml:space="preserve"> </v>
      </c>
      <c r="G42" s="177" t="str">
        <f>IF(ISBLANK(Math!U19)," ",IF(Math!U19&gt;=50,IF(Math!U19&lt;75,Math!U19," ")," "))</f>
        <v xml:space="preserve"> </v>
      </c>
      <c r="H42" s="177" t="str">
        <f>IF(ISBLANK(Math!AB19)," ",IF(Math!AB19&gt;=50,IF(Math!AB19&lt;75,Math!AB19," ")," "))</f>
        <v xml:space="preserve"> </v>
      </c>
      <c r="I42" s="177" t="str">
        <f>IF(ISBLANK(Math!AF19)," ",IF(Math!AF19&gt;=50,IF(Math!AF19&lt;75,Math!AF19," ")," "))</f>
        <v xml:space="preserve"> </v>
      </c>
      <c r="J42" s="177" t="str">
        <f>IF(ISBLANK(Math!AJ19)," ",IF(Math!AJ19&gt;=50,IF(Math!AJ19&lt;75,Math!AJ19," ")," "))</f>
        <v xml:space="preserve"> </v>
      </c>
      <c r="K42" s="177" t="str">
        <f>IF(ISBLANK(Math!AN19)," ",IF(Math!AN19&gt;=50,IF(Math!AN19&lt;75,Math!AN19," ")," "))</f>
        <v xml:space="preserve"> </v>
      </c>
      <c r="L42" s="177" t="str">
        <f>IF(ISBLANK(Math!AR19)," ",IF(Math!AR19&gt;=50,IF(Math!AR19&lt;75,Math!AR19," ")," "))</f>
        <v xml:space="preserve"> </v>
      </c>
      <c r="M42" s="177" t="str">
        <f>IF(ISBLANK(Math!AY19)," ",IF(Math!AY19&gt;=50,IF(Math!AY19&lt;75,Math!AY19," ")," "))</f>
        <v xml:space="preserve"> </v>
      </c>
      <c r="N42" s="177" t="str">
        <f>IF(ISBLANK(Math!BC19)," ",IF(Math!BC19&gt;=50,IF(Math!BC19&lt;75,Math!BC19," ")," "))</f>
        <v xml:space="preserve"> </v>
      </c>
      <c r="O42" s="177" t="str">
        <f>IF(ISBLANK(Math!BG19)," ",IF(Math!BG19&gt;=50,IF(Math!BG19&lt;75,Math!BG19," ")," "))</f>
        <v xml:space="preserve"> </v>
      </c>
      <c r="P42" s="177" t="str">
        <f>IF(ISBLANK(Math!BK19)," ",IF(Math!BK19&gt;=50,IF(Math!BK19&lt;75,Math!BK19," ")," "))</f>
        <v xml:space="preserve"> </v>
      </c>
      <c r="Q42" s="177" t="str">
        <f>IF(ISBLANK(Math!BO19)," ",IF(Math!BO19&gt;=50,IF(Math!BO19&lt;75,Math!BO19," ")," "))</f>
        <v xml:space="preserve"> </v>
      </c>
      <c r="R42" s="177" t="str">
        <f>IF(ISBLANK(Math!BV19)," ",IF(Math!BV19&gt;=50,IF(Math!BV19&lt;75,Math!BV19," ")," "))</f>
        <v xml:space="preserve"> </v>
      </c>
      <c r="S42" s="177" t="str">
        <f>IF(ISBLANK(Math!BZ19)," ",IF(Math!BZ19&gt;=50,IF(Math!BZ19&lt;75,Math!BZ19," ")," "))</f>
        <v xml:space="preserve"> </v>
      </c>
      <c r="T42" s="177" t="str">
        <f>IF(ISBLANK(Math!CD19)," ",IF(Math!CD19&gt;=50,IF(Math!CD19&lt;75,Math!CD19," ")," "))</f>
        <v xml:space="preserve"> </v>
      </c>
      <c r="U42" s="177" t="str">
        <f>IF(ISBLANK(Math!CH19)," ",IF(Math!CH19&gt;=50,IF(Math!CH19&lt;75,Math!CH19," ")," "))</f>
        <v xml:space="preserve"> </v>
      </c>
      <c r="V42" s="177" t="str">
        <f>IF(ISBLANK(Math!CL19)," ",IF(Math!CL19&gt;=50,IF(Math!CL19&lt;75,Math!CL19," ")," "))</f>
        <v xml:space="preserve"> </v>
      </c>
      <c r="W42" s="178" t="str">
        <f>IF(ISBLANK(Math!CS19)," ",IF(Math!CS19&gt;=50,IF(Math!CS19&lt;75,Math!CS19," ")," "))</f>
        <v xml:space="preserve"> </v>
      </c>
      <c r="X42" s="270"/>
      <c r="Y42" s="271"/>
      <c r="Z42" s="177" t="str">
        <f>IF(ISBLANK(Math!CW19)," ",IF(Math!CW19&gt;=50,IF(Math!CW19&lt;75,Math!CW19," ")," "))</f>
        <v xml:space="preserve"> </v>
      </c>
      <c r="AA42" s="177" t="str">
        <f>IF(ISBLANK(Math!DA19)," ",IF(Math!DA19&gt;=50,IF(Math!DA19&lt;75,Math!DA19," ")," "))</f>
        <v xml:space="preserve"> </v>
      </c>
      <c r="AB42" s="177" t="str">
        <f>IF(ISBLANK(Math!DE19)," ",IF(Math!DE19&gt;=50,IF(Math!DE19&lt;75,Math!DE19," ")," "))</f>
        <v xml:space="preserve"> </v>
      </c>
      <c r="AC42" s="177" t="str">
        <f>IF(ISBLANK(Math!DI19)," ",IF(Math!DI19&gt;=50,IF(Math!DI19&lt;75,Math!DI19," ")," "))</f>
        <v xml:space="preserve"> </v>
      </c>
      <c r="AD42" s="177" t="str">
        <f>IF(ISBLANK(Math!DP19)," ",IF(Math!DP19&gt;=50,IF(Math!DP19&lt;75,Math!DP19," ")," "))</f>
        <v xml:space="preserve"> </v>
      </c>
      <c r="AE42" s="177" t="str">
        <f>IF(ISBLANK(Math!DT19)," ",IF(Math!DT19&gt;=50,IF(Math!DT19&lt;75,Math!DT19," ")," "))</f>
        <v xml:space="preserve"> </v>
      </c>
      <c r="AF42" s="177" t="str">
        <f>IF(ISBLANK(Math!DX19)," ",IF(Math!DX19&gt;=50,IF(Math!DX19&lt;75,Math!DX19," ")," "))</f>
        <v xml:space="preserve"> </v>
      </c>
      <c r="AG42" s="177" t="str">
        <f>IF(ISBLANK(Math!EB19)," ",IF(Math!EB19&gt;=50,IF(Math!EB19&lt;75,Math!EB19," ")," "))</f>
        <v xml:space="preserve"> </v>
      </c>
      <c r="AH42" s="177" t="str">
        <f>IF(ISBLANK(Math!EF19)," ",IF(Math!EF19&gt;=50,IF(Math!EF19&lt;75,Math!EF19," ")," "))</f>
        <v xml:space="preserve"> </v>
      </c>
      <c r="AI42" s="177" t="str">
        <f>IF(ISBLANK(Math!EM19)," ",IF(Math!EM19&gt;=50,IF(Math!EM19&lt;75,Math!EM19," ")," "))</f>
        <v xml:space="preserve"> </v>
      </c>
      <c r="AJ42" s="177" t="str">
        <f>IF(ISBLANK(Math!EQ19)," ",IF(Math!EQ19&gt;=50,IF(Math!EQ19&lt;75,Math!EQ19," ")," "))</f>
        <v xml:space="preserve"> </v>
      </c>
      <c r="AK42" s="177" t="str">
        <f>IF(ISBLANK(Math!EU19)," ",IF(Math!EU19&gt;=50,IF(Math!EU19&lt;75,Math!EU19," ")," "))</f>
        <v xml:space="preserve"> </v>
      </c>
      <c r="AL42" s="177" t="str">
        <f>IF(ISBLANK(Math!EY19)," ",IF(Math!EY19&gt;=50,IF(Math!EY19&lt;75,Math!EY19," ")," "))</f>
        <v xml:space="preserve"> </v>
      </c>
      <c r="AM42" s="177" t="str">
        <f>IF(ISBLANK(Math!FC19)," ",IF(Math!FC19&gt;=50,IF(Math!FC19&lt;75,Math!FC19," ")," "))</f>
        <v xml:space="preserve"> </v>
      </c>
      <c r="AN42" s="177" t="str">
        <f>IF(ISBLANK(Math!FJ19)," ",IF(Math!FJ19&gt;=50,IF(Math!FJ19&lt;75,Math!FJ19," ")," "))</f>
        <v xml:space="preserve"> </v>
      </c>
      <c r="AO42" s="177" t="str">
        <f>IF(ISBLANK(Math!FN19)," ",IF(Math!FN19&gt;=50,IF(Math!FN19&lt;75,Math!FN19," ")," "))</f>
        <v xml:space="preserve"> </v>
      </c>
      <c r="AP42" s="177" t="str">
        <f>IF(ISBLANK(Math!FR19)," ",IF(Math!FR19&gt;=50,IF(Math!FR19&lt;75,Math!FR19," ")," "))</f>
        <v xml:space="preserve"> </v>
      </c>
      <c r="AQ42" s="177" t="str">
        <f>IF(ISBLANK(Math!FV19)," ",IF(Math!FV19&gt;=50,IF(Math!FV19&lt;75,Math!FV19," ")," "))</f>
        <v xml:space="preserve"> </v>
      </c>
      <c r="AR42" s="177" t="str">
        <f>IF(ISBLANK(Math!FZ19)," ",IF(Math!FZ19&gt;=50,IF(Math!FZ19&lt;75,Math!FZ19," ")," "))</f>
        <v xml:space="preserve"> </v>
      </c>
      <c r="AS42" s="177" t="str">
        <f>IF(ISBLANK(Math!GG19)," ",IF(Math!GG19&gt;=50,IF(Math!GG19&lt;75,Math!GG19," ")," "))</f>
        <v xml:space="preserve"> </v>
      </c>
      <c r="AT42" s="178" t="str">
        <f>IF(ISBLANK(Math!GK19)," ",IF(Math!GK19&gt;=50,IF(Math!GK19&lt;75,Math!GK19," ")," "))</f>
        <v xml:space="preserve"> </v>
      </c>
      <c r="AU42" s="270"/>
      <c r="AV42" s="271"/>
      <c r="AW42" s="177" t="str">
        <f>IF(ISBLANK(Math!GO19)," ",IF(Math!GO19&gt;=50,IF(Math!GO19&lt;75,Math!GO19," ")," "))</f>
        <v xml:space="preserve"> </v>
      </c>
      <c r="AX42" s="177" t="str">
        <f>IF(ISBLANK(Math!GS19)," ",IF(Math!GS19&gt;=50,IF(Math!GS19&lt;75,Math!GS19," ")," "))</f>
        <v xml:space="preserve"> </v>
      </c>
      <c r="AY42" s="177" t="str">
        <f>IF(ISBLANK(Math!GW19)," ",IF(Math!GW19&gt;=50,IF(Math!GW19&lt;75,Math!GW19," ")," "))</f>
        <v xml:space="preserve"> </v>
      </c>
      <c r="AZ42" s="177" t="str">
        <f>IF(ISBLANK(Math!HD19)," ",IF(Math!HD19&gt;=50,IF(Math!HD19&lt;75,Math!HD19," ")," "))</f>
        <v xml:space="preserve"> </v>
      </c>
      <c r="BA42" s="177" t="str">
        <f>IF(ISBLANK(Math!HH19)," ",IF(Math!HH19&gt;=50,IF(Math!HH19&lt;75,Math!HH19," ")," "))</f>
        <v xml:space="preserve"> </v>
      </c>
      <c r="BB42" s="177" t="str">
        <f>IF(ISBLANK(Math!HL19)," ",IF(Math!HL19&gt;=50,IF(Math!HL19&lt;75,Math!HL19," ")," "))</f>
        <v xml:space="preserve"> </v>
      </c>
      <c r="BC42" s="177" t="str">
        <f>IF(ISBLANK(Math!HP19)," ",IF(Math!HP19&gt;=50,IF(Math!HP19&lt;75,Math!HP19," ")," "))</f>
        <v xml:space="preserve"> </v>
      </c>
      <c r="BD42" s="177" t="str">
        <f>IF(ISBLANK(Math!HT19)," ",IF(Math!HT19&gt;=50,IF(Math!HT19&lt;75,Math!HT19," ")," "))</f>
        <v xml:space="preserve"> </v>
      </c>
      <c r="BE42" s="177" t="str">
        <f>IF(ISBLANK(Math!IA19)," ",IF(Math!IA19&gt;=50,IF(Math!IA19&lt;75,Math!IA19," ")," "))</f>
        <v xml:space="preserve"> </v>
      </c>
      <c r="BF42" s="177" t="str">
        <f>IF(ISBLANK(Math!IE19)," ",IF(Math!IE19&gt;=50,IF(Math!IE19&lt;75,Math!IE19," ")," "))</f>
        <v xml:space="preserve"> </v>
      </c>
      <c r="BG42" s="177" t="str">
        <f>IF(ISBLANK(Math!II19)," ",IF(Math!II19&gt;=50,IF(Math!II19&lt;75,Math!II19," ")," "))</f>
        <v xml:space="preserve"> </v>
      </c>
      <c r="BH42" s="177" t="str">
        <f>IF(ISBLANK(Math!IM19)," ",IF(Math!IM19&gt;=50,IF(Math!IM19&lt;75,Math!IM19," ")," "))</f>
        <v xml:space="preserve"> </v>
      </c>
      <c r="BI42" s="177" t="str">
        <f>IF(ISBLANK(Math!IQ19)," ",IF(Math!IQ19&gt;=50,IF(Math!IQ19&lt;75,Math!IQ19," ")," "))</f>
        <v xml:space="preserve"> </v>
      </c>
      <c r="BJ42" s="177" t="str">
        <f>IF(ISBLANK(Math!IX19)," ",IF(Math!IX19&gt;=50,IF(Math!IX19&lt;75,Math!IX19," ")," "))</f>
        <v xml:space="preserve"> </v>
      </c>
      <c r="BK42" s="177" t="str">
        <f>IF(ISBLANK(Math!JB19)," ",IF(Math!JB19&gt;=50,IF(Math!JB19&lt;75,Math!JB19," ")," "))</f>
        <v xml:space="preserve"> </v>
      </c>
      <c r="BL42" s="177" t="str">
        <f>IF(ISBLANK(Math!JF19)," ",IF(Math!JF19&gt;=50,IF(Math!JF19&lt;75,Math!JF19," ")," "))</f>
        <v xml:space="preserve"> </v>
      </c>
      <c r="BM42" s="177" t="str">
        <f>IF(ISBLANK(Math!JJ19)," ",IF(Math!JJ19&gt;=50,IF(Math!JJ19&lt;75,Math!JJ19," ")," "))</f>
        <v xml:space="preserve"> </v>
      </c>
      <c r="BN42" s="177" t="str">
        <f>IF(ISBLANK(Math!JN19)," ",IF(Math!JN19&gt;=50,IF(Math!JN19&lt;75,Math!JN19," ")," "))</f>
        <v xml:space="preserve"> </v>
      </c>
      <c r="BO42" s="177" t="str">
        <f>IF(ISBLANK(Math!JU19)," ",IF(Math!JU19&gt;=50,IF(Math!JU19&lt;75,Math!JU19," ")," "))</f>
        <v xml:space="preserve"> </v>
      </c>
      <c r="BP42" s="177" t="str">
        <f>IF(ISBLANK(Math!JY19)," ",IF(Math!JY19&gt;=50,IF(Math!JY19&lt;75,Math!JY19," ")," "))</f>
        <v xml:space="preserve"> </v>
      </c>
      <c r="BQ42" s="177" t="str">
        <f>IF(ISBLANK(Math!KC19)," ",IF(Math!KC19&gt;=50,IF(Math!KC19&lt;75,Math!KC19," ")," "))</f>
        <v xml:space="preserve"> </v>
      </c>
      <c r="BR42" s="178" t="str">
        <f>IF(ISBLANK(Math!KG19)," ",IF(Math!KG19&gt;=50,IF(Math!KG19&lt;75,Math!KG19," ")," "))</f>
        <v xml:space="preserve"> </v>
      </c>
      <c r="BS42" s="270"/>
      <c r="BT42" s="271"/>
      <c r="BU42" s="177" t="str">
        <f>IF(ISBLANK(Math!KK19)," ",IF(Math!KK19&gt;=50,IF(Math!KK19&lt;75,Math!KK19," ")," "))</f>
        <v xml:space="preserve"> </v>
      </c>
      <c r="BV42" s="177" t="str">
        <f>IF(ISBLANK(Math!KR19)," ",IF(Math!KR19&gt;=50,IF(Math!KR19&lt;75,Math!KR19," ")," "))</f>
        <v xml:space="preserve"> </v>
      </c>
      <c r="BW42" s="177" t="str">
        <f>IF(ISBLANK(Math!KV19)," ",IF(Math!KV19&gt;=50,IF(Math!KV19&lt;75,Math!KV19," ")," "))</f>
        <v xml:space="preserve"> </v>
      </c>
    </row>
    <row r="43" spans="1:75" s="1" customFormat="1" ht="20.100000000000001" hidden="1" customHeight="1" thickBot="1">
      <c r="A43" s="271"/>
      <c r="B43" s="271"/>
      <c r="C43" s="179" t="str">
        <f>IF(ISBLANK(Math!E19)," ",IF(Math!E19&lt;50,Math!E19," "))</f>
        <v xml:space="preserve"> </v>
      </c>
      <c r="D43" s="179" t="str">
        <f>IF(ISBLANK(Math!I19)," ",IF(Math!I19&lt;50,Math!I19," "))</f>
        <v xml:space="preserve"> </v>
      </c>
      <c r="E43" s="179" t="str">
        <f>IF(ISBLANK(Math!M19)," ",IF(Math!M19&lt;50,Math!M19," "))</f>
        <v xml:space="preserve"> </v>
      </c>
      <c r="F43" s="179" t="str">
        <f>IF(ISBLANK(Math!Q19)," ",IF(Math!Q19&lt;50,Math!Q19," "))</f>
        <v xml:space="preserve"> </v>
      </c>
      <c r="G43" s="179" t="str">
        <f>IF(ISBLANK(Math!U19)," ",IF(Math!U19&lt;50,Math!U19," "))</f>
        <v xml:space="preserve"> </v>
      </c>
      <c r="H43" s="179" t="str">
        <f>IF(ISBLANK(Math!AB19)," ",IF(Math!AB19&lt;50,Math!AB19," "))</f>
        <v xml:space="preserve"> </v>
      </c>
      <c r="I43" s="179" t="str">
        <f>IF(ISBLANK(Math!AF19)," ",IF(Math!AF19&lt;50,Math!AF19," "))</f>
        <v xml:space="preserve"> </v>
      </c>
      <c r="J43" s="179" t="str">
        <f>IF(ISBLANK(Math!AJ19)," ",IF(Math!AJ19&lt;50,Math!AJ19," "))</f>
        <v xml:space="preserve"> </v>
      </c>
      <c r="K43" s="179" t="str">
        <f>IF(ISBLANK(Math!AN19)," ",IF(Math!AN19&lt;50,Math!AN19," "))</f>
        <v xml:space="preserve"> </v>
      </c>
      <c r="L43" s="179" t="str">
        <f>IF(ISBLANK(Math!AR19)," ",IF(Math!AR19&lt;50,Math!AR19," "))</f>
        <v xml:space="preserve"> </v>
      </c>
      <c r="M43" s="179" t="str">
        <f>IF(ISBLANK(Math!AY19)," ",IF(Math!AY19&lt;50,Math!AY19," "))</f>
        <v xml:space="preserve"> </v>
      </c>
      <c r="N43" s="179" t="str">
        <f>IF(ISBLANK(Math!BC19)," ",IF(Math!BC19&lt;50,Math!BC19," "))</f>
        <v xml:space="preserve"> </v>
      </c>
      <c r="O43" s="179" t="str">
        <f>IF(ISBLANK(Math!BG19)," ",IF(Math!BG19&lt;50,Math!BG19," "))</f>
        <v xml:space="preserve"> </v>
      </c>
      <c r="P43" s="179" t="str">
        <f>IF(ISBLANK(Math!BK19)," ",IF(Math!BK19&lt;50,Math!BK19," "))</f>
        <v xml:space="preserve"> </v>
      </c>
      <c r="Q43" s="179" t="str">
        <f>IF(ISBLANK(Math!BO19)," ",IF(Math!BO19&lt;50,Math!BO19," "))</f>
        <v xml:space="preserve"> </v>
      </c>
      <c r="R43" s="179" t="str">
        <f>IF(ISBLANK(Math!BV19)," ",IF(Math!BV19&lt;50,Math!BV19," "))</f>
        <v xml:space="preserve"> </v>
      </c>
      <c r="S43" s="179" t="str">
        <f>IF(ISBLANK(Math!BZ19)," ",IF(Math!BZ19&lt;50,Math!BZ19," "))</f>
        <v xml:space="preserve"> </v>
      </c>
      <c r="T43" s="179" t="str">
        <f>IF(ISBLANK(Math!CD19)," ",IF(Math!CD19&lt;50,Math!CD19," "))</f>
        <v xml:space="preserve"> </v>
      </c>
      <c r="U43" s="179" t="str">
        <f>IF(ISBLANK(Math!CH19)," ",IF(Math!CH19&lt;50,Math!CH19," "))</f>
        <v xml:space="preserve"> </v>
      </c>
      <c r="V43" s="179" t="str">
        <f>IF(ISBLANK(Math!CL19)," ",IF(Math!CL19&lt;50,Math!CL19," "))</f>
        <v xml:space="preserve"> </v>
      </c>
      <c r="W43" s="180" t="str">
        <f>IF(ISBLANK(Math!CS19)," ",IF(Math!CS19&lt;50,Math!CS19," "))</f>
        <v xml:space="preserve"> </v>
      </c>
      <c r="X43" s="272"/>
      <c r="Y43" s="273"/>
      <c r="Z43" s="179" t="str">
        <f>IF(ISBLANK(Math!CW19)," ",IF(Math!CW19&lt;50,Math!CW19," "))</f>
        <v xml:space="preserve"> </v>
      </c>
      <c r="AA43" s="179" t="str">
        <f>IF(ISBLANK(Math!DA19)," ",IF(Math!DA19&lt;50,Math!DA19," "))</f>
        <v xml:space="preserve"> </v>
      </c>
      <c r="AB43" s="179" t="str">
        <f>IF(ISBLANK(Math!DE19)," ",IF(Math!DE19&lt;50,Math!DE19," "))</f>
        <v xml:space="preserve"> </v>
      </c>
      <c r="AC43" s="179" t="str">
        <f>IF(ISBLANK(Math!DI19)," ",IF(Math!DI19&lt;50,Math!DI19," "))</f>
        <v xml:space="preserve"> </v>
      </c>
      <c r="AD43" s="179" t="str">
        <f>IF(ISBLANK(Math!DP19)," ",IF(Math!DP19&lt;50,Math!DP19," "))</f>
        <v xml:space="preserve"> </v>
      </c>
      <c r="AE43" s="179" t="str">
        <f>IF(ISBLANK(Math!DT19)," ",IF(Math!DT19&lt;50,Math!DT19," "))</f>
        <v xml:space="preserve"> </v>
      </c>
      <c r="AF43" s="179" t="str">
        <f>IF(ISBLANK(Math!DX19)," ",IF(Math!DX19&lt;50,Math!DX19," "))</f>
        <v xml:space="preserve"> </v>
      </c>
      <c r="AG43" s="179" t="str">
        <f>IF(ISBLANK(Math!EB19)," ",IF(Math!EB19&lt;50,Math!EB19," "))</f>
        <v xml:space="preserve"> </v>
      </c>
      <c r="AH43" s="179" t="str">
        <f>IF(ISBLANK(Math!EF19)," ",IF(Math!EF19&lt;50,Math!EF19," "))</f>
        <v xml:space="preserve"> </v>
      </c>
      <c r="AI43" s="179" t="str">
        <f>IF(ISBLANK(Math!EM19)," ",IF(Math!EM19&lt;50,Math!EM19," "))</f>
        <v xml:space="preserve"> </v>
      </c>
      <c r="AJ43" s="179" t="str">
        <f>IF(ISBLANK(Math!EQ19)," ",IF(Math!EQ19&lt;50,Math!EQ19," "))</f>
        <v xml:space="preserve"> </v>
      </c>
      <c r="AK43" s="179" t="str">
        <f>IF(ISBLANK(Math!EU19)," ",IF(Math!EU19&lt;50,Math!EU19," "))</f>
        <v xml:space="preserve"> </v>
      </c>
      <c r="AL43" s="179" t="str">
        <f>IF(ISBLANK(Math!EY19)," ",IF(Math!EY19&lt;50,Math!EY19," "))</f>
        <v xml:space="preserve"> </v>
      </c>
      <c r="AM43" s="179" t="str">
        <f>IF(ISBLANK(Math!FC19)," ",IF(Math!FC19&lt;50,Math!FC19," "))</f>
        <v xml:space="preserve"> </v>
      </c>
      <c r="AN43" s="179" t="str">
        <f>IF(ISBLANK(Math!FJ19)," ",IF(Math!FJ19&lt;50,Math!FJ19," "))</f>
        <v xml:space="preserve"> </v>
      </c>
      <c r="AO43" s="179" t="str">
        <f>IF(ISBLANK(Math!FN19)," ",IF(Math!FN19&lt;50,Math!FN19," "))</f>
        <v xml:space="preserve"> </v>
      </c>
      <c r="AP43" s="179" t="str">
        <f>IF(ISBLANK(Math!FR19)," ",IF(Math!FR19&lt;50,Math!FR19," "))</f>
        <v xml:space="preserve"> </v>
      </c>
      <c r="AQ43" s="179" t="str">
        <f>IF(ISBLANK(Math!FV19)," ",IF(Math!FV19&lt;50,Math!FV19," "))</f>
        <v xml:space="preserve"> </v>
      </c>
      <c r="AR43" s="179" t="str">
        <f>IF(ISBLANK(Math!FZ19)," ",IF(Math!FZ19&lt;50,Math!FZ19," "))</f>
        <v xml:space="preserve"> </v>
      </c>
      <c r="AS43" s="179" t="str">
        <f>IF(ISBLANK(Math!GG19)," ",IF(Math!GG19&lt;50,Math!GG19," "))</f>
        <v xml:space="preserve"> </v>
      </c>
      <c r="AT43" s="180" t="str">
        <f>IF(ISBLANK(Math!GK19)," ",IF(Math!GK19&lt;50,Math!GK19," "))</f>
        <v xml:space="preserve"> </v>
      </c>
      <c r="AU43" s="272"/>
      <c r="AV43" s="273"/>
      <c r="AW43" s="179" t="str">
        <f>IF(ISBLANK(Math!GO19)," ",IF(Math!GO19&lt;50,Math!GO19," "))</f>
        <v xml:space="preserve"> </v>
      </c>
      <c r="AX43" s="179" t="str">
        <f>IF(ISBLANK(Math!GS19)," ",IF(Math!GS19&lt;50,Math!GS19," "))</f>
        <v xml:space="preserve"> </v>
      </c>
      <c r="AY43" s="179" t="str">
        <f>IF(ISBLANK(Math!GW19)," ",IF(Math!GW19&lt;50,Math!GW19," "))</f>
        <v xml:space="preserve"> </v>
      </c>
      <c r="AZ43" s="179" t="str">
        <f>IF(ISBLANK(Math!HD19)," ",IF(Math!HD19&lt;50,Math!HD19," "))</f>
        <v xml:space="preserve"> </v>
      </c>
      <c r="BA43" s="179" t="str">
        <f>IF(ISBLANK(Math!HH19)," ",IF(Math!HH19&lt;50,Math!HH19," "))</f>
        <v xml:space="preserve"> </v>
      </c>
      <c r="BB43" s="179" t="str">
        <f>IF(ISBLANK(Math!HL19)," ",IF(Math!HL19&lt;50,Math!HL19," "))</f>
        <v xml:space="preserve"> </v>
      </c>
      <c r="BC43" s="179" t="str">
        <f>IF(ISBLANK(Math!HP19)," ",IF(Math!HP19&lt;50,Math!HP19," "))</f>
        <v xml:space="preserve"> </v>
      </c>
      <c r="BD43" s="179" t="str">
        <f>IF(ISBLANK(Math!HT19)," ",IF(Math!HT19&lt;50,Math!HT19," "))</f>
        <v xml:space="preserve"> </v>
      </c>
      <c r="BE43" s="179" t="str">
        <f>IF(ISBLANK(Math!IA19)," ",IF(Math!IA19&lt;50,Math!IA19," "))</f>
        <v xml:space="preserve"> </v>
      </c>
      <c r="BF43" s="179" t="str">
        <f>IF(ISBLANK(Math!IE19)," ",IF(Math!IE19&lt;50,Math!IE19," "))</f>
        <v xml:space="preserve"> </v>
      </c>
      <c r="BG43" s="179" t="str">
        <f>IF(ISBLANK(Math!II19)," ",IF(Math!II19&lt;50,Math!II19," "))</f>
        <v xml:space="preserve"> </v>
      </c>
      <c r="BH43" s="179" t="str">
        <f>IF(ISBLANK(Math!IM19)," ",IF(Math!IM19&lt;50,Math!IM19," "))</f>
        <v xml:space="preserve"> </v>
      </c>
      <c r="BI43" s="179" t="str">
        <f>IF(ISBLANK(Math!IQ19)," ",IF(Math!IQ19&lt;50,Math!IQ19," "))</f>
        <v xml:space="preserve"> </v>
      </c>
      <c r="BJ43" s="179" t="str">
        <f>IF(ISBLANK(Math!IX19)," ",IF(Math!IX19&lt;50,Math!IX19," "))</f>
        <v xml:space="preserve"> </v>
      </c>
      <c r="BK43" s="179" t="str">
        <f>IF(ISBLANK(Math!JB19)," ",IF(Math!JB19&lt;50,Math!JB19," "))</f>
        <v xml:space="preserve"> </v>
      </c>
      <c r="BL43" s="179" t="str">
        <f>IF(ISBLANK(Math!JF19)," ",IF(Math!JF19&lt;50,Math!JF19," "))</f>
        <v xml:space="preserve"> </v>
      </c>
      <c r="BM43" s="179" t="str">
        <f>IF(ISBLANK(Math!JJ19)," ",IF(Math!JJ19&lt;50,Math!JJ19," "))</f>
        <v xml:space="preserve"> </v>
      </c>
      <c r="BN43" s="179" t="str">
        <f>IF(ISBLANK(Math!JN19)," ",IF(Math!JN19&lt;50,Math!JN19," "))</f>
        <v xml:space="preserve"> </v>
      </c>
      <c r="BO43" s="179" t="str">
        <f>IF(ISBLANK(Math!JU19)," ",IF(Math!JU19&lt;50,Math!JU19," "))</f>
        <v xml:space="preserve"> </v>
      </c>
      <c r="BP43" s="179" t="str">
        <f>IF(ISBLANK(Math!JY19)," ",IF(Math!JY19&lt;50,Math!JY19," "))</f>
        <v xml:space="preserve"> </v>
      </c>
      <c r="BQ43" s="179" t="str">
        <f>IF(ISBLANK(Math!KC19)," ",IF(Math!KC19&lt;50,Math!KC19," "))</f>
        <v xml:space="preserve"> </v>
      </c>
      <c r="BR43" s="180" t="str">
        <f>IF(ISBLANK(Math!KG19)," ",IF(Math!KG19&lt;50,Math!KG19," "))</f>
        <v xml:space="preserve"> </v>
      </c>
      <c r="BS43" s="272"/>
      <c r="BT43" s="273"/>
      <c r="BU43" s="179" t="str">
        <f>IF(ISBLANK(Math!KK19)," ",IF(Math!KK19&lt;50,Math!KK19," "))</f>
        <v xml:space="preserve"> </v>
      </c>
      <c r="BV43" s="179" t="str">
        <f>IF(ISBLANK(Math!KR19)," ",IF(Math!KR19&lt;50,Math!KR19," "))</f>
        <v xml:space="preserve"> </v>
      </c>
      <c r="BW43" s="179" t="str">
        <f>IF(ISBLANK(Math!KV19)," ",IF(Math!KV19&lt;50,Math!KV19," "))</f>
        <v xml:space="preserve"> </v>
      </c>
    </row>
    <row r="44" spans="1:75" s="1" customFormat="1" ht="20.100000000000001" hidden="1" customHeight="1">
      <c r="A44" s="271" t="str">
        <f>LEFT(Math!$A18,1)&amp;LEFT(Math!$B18,1)</f>
        <v xml:space="preserve">  </v>
      </c>
      <c r="B44" s="271"/>
      <c r="C44" s="175" t="str">
        <f>IF(ISBLANK(Math!E18)," ",IF(Math!E18&gt;=75,Math!E18," "))</f>
        <v/>
      </c>
      <c r="D44" s="175" t="str">
        <f>IF(ISBLANK(Math!I18)," ",IF(Math!I18&gt;=75,Math!I18," "))</f>
        <v/>
      </c>
      <c r="E44" s="175" t="str">
        <f>IF(ISBLANK(Math!M18)," ",IF(Math!M18&gt;=75,Math!M18," "))</f>
        <v/>
      </c>
      <c r="F44" s="175" t="str">
        <f>IF(ISBLANK(Math!Q18)," ",IF(Math!Q18&gt;=75,Math!Q18," "))</f>
        <v/>
      </c>
      <c r="G44" s="175" t="str">
        <f>IF(ISBLANK(Math!U18)," ",IF(Math!U18&gt;=75,Math!U18," "))</f>
        <v/>
      </c>
      <c r="H44" s="175" t="str">
        <f>IF(ISBLANK(Math!AB18)," ",IF(Math!AB18&gt;=75,Math!AB18," "))</f>
        <v/>
      </c>
      <c r="I44" s="175" t="str">
        <f>IF(ISBLANK(Math!AF18)," ",IF(Math!AF18&gt;=75,Math!AF18," "))</f>
        <v/>
      </c>
      <c r="J44" s="175" t="str">
        <f>IF(ISBLANK(Math!AJ18)," ",IF(Math!AJ18&gt;=75,Math!AJ18," "))</f>
        <v/>
      </c>
      <c r="K44" s="175" t="str">
        <f>IF(ISBLANK(Math!AN18)," ",IF(Math!AN18&gt;=75,Math!AN18," "))</f>
        <v/>
      </c>
      <c r="L44" s="175" t="str">
        <f>IF(ISBLANK(Math!AR18)," ",IF(Math!AR18&gt;=75,Math!AR18," "))</f>
        <v/>
      </c>
      <c r="M44" s="175" t="str">
        <f>IF(ISBLANK(Math!AY18)," ",IF(Math!AY18&gt;=75,Math!AY18," "))</f>
        <v/>
      </c>
      <c r="N44" s="175" t="str">
        <f>IF(ISBLANK(Math!BC18)," ",IF(Math!BC18&gt;=75,Math!BC18," "))</f>
        <v/>
      </c>
      <c r="O44" s="175" t="str">
        <f>IF(ISBLANK(Math!BG18)," ",IF(Math!BG18&gt;=75,Math!BG18," "))</f>
        <v/>
      </c>
      <c r="P44" s="175" t="str">
        <f>IF(ISBLANK(Math!BK18)," ",IF(Math!BK18&gt;=75,Math!BK18," "))</f>
        <v/>
      </c>
      <c r="Q44" s="175" t="str">
        <f>IF(ISBLANK(Math!BO18)," ",IF(Math!BO18&gt;=75,Math!BO18," "))</f>
        <v/>
      </c>
      <c r="R44" s="175" t="str">
        <f>IF(ISBLANK(Math!BV18)," ",IF(Math!BV18&gt;=75,Math!BV18," "))</f>
        <v/>
      </c>
      <c r="S44" s="175" t="str">
        <f>IF(ISBLANK(Math!BZ18)," ",IF(Math!BZ18&gt;=75,Math!BZ18," "))</f>
        <v/>
      </c>
      <c r="T44" s="175" t="str">
        <f>IF(ISBLANK(Math!CD18)," ",IF(Math!CD18&gt;=75,Math!CD18," "))</f>
        <v/>
      </c>
      <c r="U44" s="175" t="str">
        <f>IF(ISBLANK(Math!CH18)," ",IF(Math!CH18&gt;=75,Math!CH18," "))</f>
        <v/>
      </c>
      <c r="V44" s="175" t="str">
        <f>IF(ISBLANK(Math!CL18)," ",IF(Math!CL18&gt;=75,Math!CL18," "))</f>
        <v/>
      </c>
      <c r="W44" s="176" t="str">
        <f>IF(ISBLANK(Math!CS18)," ",IF(Math!CS18&gt;=75,Math!CS18," "))</f>
        <v/>
      </c>
      <c r="X44" s="268" t="str">
        <f>A44</f>
        <v xml:space="preserve">  </v>
      </c>
      <c r="Y44" s="269"/>
      <c r="Z44" s="175" t="str">
        <f>IF(ISBLANK(Math!CW18)," ",IF(Math!CW18&gt;=75,Math!CW18," "))</f>
        <v/>
      </c>
      <c r="AA44" s="175" t="str">
        <f>IF(ISBLANK(Math!DA18)," ",IF(Math!DA18&gt;=75,Math!DA18," "))</f>
        <v/>
      </c>
      <c r="AB44" s="175" t="str">
        <f>IF(ISBLANK(Math!DE18)," ",IF(Math!DE18&gt;=75,Math!DE18," "))</f>
        <v/>
      </c>
      <c r="AC44" s="175" t="str">
        <f>IF(ISBLANK(Math!DI18)," ",IF(Math!DI18&gt;=75,Math!DI18," "))</f>
        <v/>
      </c>
      <c r="AD44" s="175" t="str">
        <f>IF(ISBLANK(Math!DP18)," ",IF(Math!DP18&gt;=75,Math!DP18," "))</f>
        <v/>
      </c>
      <c r="AE44" s="175" t="str">
        <f>IF(ISBLANK(Math!DT18)," ",IF(Math!DT18&gt;=75,Math!DT18," "))</f>
        <v/>
      </c>
      <c r="AF44" s="175" t="str">
        <f>IF(ISBLANK(Math!DX18)," ",IF(Math!DX18&gt;=75,Math!DX18," "))</f>
        <v/>
      </c>
      <c r="AG44" s="175" t="str">
        <f>IF(ISBLANK(Math!EB18)," ",IF(Math!EB18&gt;=75,Math!EB18," "))</f>
        <v/>
      </c>
      <c r="AH44" s="175" t="str">
        <f>IF(ISBLANK(Math!EF18)," ",IF(Math!EF18&gt;=75,Math!EF18," "))</f>
        <v/>
      </c>
      <c r="AI44" s="175" t="str">
        <f>IF(ISBLANK(Math!EM18)," ",IF(Math!EM18&gt;=75,Math!EM18," "))</f>
        <v/>
      </c>
      <c r="AJ44" s="175" t="str">
        <f>IF(ISBLANK(Math!EQ18)," ",IF(Math!EQ18&gt;=75,Math!EQ18," "))</f>
        <v/>
      </c>
      <c r="AK44" s="175" t="str">
        <f>IF(ISBLANK(Math!EU18)," ",IF(Math!EU18&gt;=75,Math!EU18," "))</f>
        <v/>
      </c>
      <c r="AL44" s="175" t="str">
        <f>IF(ISBLANK(Math!EY18)," ",IF(Math!EY18&gt;=75,Math!EY18," "))</f>
        <v/>
      </c>
      <c r="AM44" s="175" t="str">
        <f>IF(ISBLANK(Math!FC18)," ",IF(Math!FC18&gt;=75,Math!FC18," "))</f>
        <v/>
      </c>
      <c r="AN44" s="175" t="str">
        <f>IF(ISBLANK(Math!FJ18)," ",IF(Math!FJ18&gt;=75,Math!FJ18," "))</f>
        <v/>
      </c>
      <c r="AO44" s="175" t="str">
        <f>IF(ISBLANK(Math!FN18)," ",IF(Math!FN18&gt;=75,Math!FN18," "))</f>
        <v/>
      </c>
      <c r="AP44" s="175" t="str">
        <f>IF(ISBLANK(Math!FR18)," ",IF(Math!FR18&gt;=75,Math!FR18," "))</f>
        <v/>
      </c>
      <c r="AQ44" s="175" t="str">
        <f>IF(ISBLANK(Math!FV18)," ",IF(Math!FV18&gt;=75,Math!FV18," "))</f>
        <v/>
      </c>
      <c r="AR44" s="175" t="str">
        <f>IF(ISBLANK(Math!FZ18)," ",IF(Math!FZ18&gt;=75,Math!FZ18," "))</f>
        <v/>
      </c>
      <c r="AS44" s="175" t="str">
        <f>IF(ISBLANK(Math!GG18)," ",IF(Math!GG18&gt;=75,Math!GG18," "))</f>
        <v/>
      </c>
      <c r="AT44" s="176" t="str">
        <f>IF(ISBLANK(Math!GK18)," ",IF(Math!GK18&gt;=75,Math!GK18," "))</f>
        <v/>
      </c>
      <c r="AU44" s="268" t="str">
        <f>X44</f>
        <v xml:space="preserve">  </v>
      </c>
      <c r="AV44" s="269"/>
      <c r="AW44" s="175" t="str">
        <f>IF(ISBLANK(Math!GO18)," ",IF(Math!GO18&gt;=75,Math!GO18," "))</f>
        <v/>
      </c>
      <c r="AX44" s="175" t="str">
        <f>IF(ISBLANK(Math!GS18)," ",IF(Math!GS18&gt;=75,Math!GS18," "))</f>
        <v/>
      </c>
      <c r="AY44" s="175" t="str">
        <f>IF(ISBLANK(Math!GW18)," ",IF(Math!GW18&gt;=75,Math!GW18," "))</f>
        <v/>
      </c>
      <c r="AZ44" s="175" t="str">
        <f>IF(ISBLANK(Math!HD18)," ",IF(Math!HD18&gt;=75,Math!HD18," "))</f>
        <v/>
      </c>
      <c r="BA44" s="175" t="str">
        <f>IF(ISBLANK(Math!HH18)," ",IF(Math!HH18&gt;=75,Math!HH18," "))</f>
        <v/>
      </c>
      <c r="BB44" s="175" t="str">
        <f>IF(ISBLANK(Math!HL18)," ",IF(Math!HL18&gt;=75,Math!HL18," "))</f>
        <v/>
      </c>
      <c r="BC44" s="175" t="str">
        <f>IF(ISBLANK(Math!HP18)," ",IF(Math!HP18&gt;=75,Math!HP18," "))</f>
        <v/>
      </c>
      <c r="BD44" s="175" t="str">
        <f>IF(ISBLANK(Math!HT18)," ",IF(Math!HT18&gt;=75,Math!HT18," "))</f>
        <v/>
      </c>
      <c r="BE44" s="175" t="str">
        <f>IF(ISBLANK(Math!IA18)," ",IF(Math!IA18&gt;=75,Math!IA18," "))</f>
        <v/>
      </c>
      <c r="BF44" s="175" t="str">
        <f>IF(ISBLANK(Math!IE18)," ",IF(Math!IE18&gt;=75,Math!IE18," "))</f>
        <v/>
      </c>
      <c r="BG44" s="175" t="str">
        <f>IF(ISBLANK(Math!II18)," ",IF(Math!II18&gt;=75,Math!II18," "))</f>
        <v/>
      </c>
      <c r="BH44" s="175" t="str">
        <f>IF(ISBLANK(Math!IM18)," ",IF(Math!IM18&gt;=75,Math!IM18," "))</f>
        <v/>
      </c>
      <c r="BI44" s="175" t="str">
        <f>IF(ISBLANK(Math!IQ18)," ",IF(Math!IQ18&gt;=75,Math!IQ18," "))</f>
        <v/>
      </c>
      <c r="BJ44" s="175" t="str">
        <f>IF(ISBLANK(Math!IX18)," ",IF(Math!IX18&gt;=75,Math!IX18," "))</f>
        <v/>
      </c>
      <c r="BK44" s="175" t="str">
        <f>IF(ISBLANK(Math!JB18)," ",IF(Math!JB18&gt;=75,Math!JB18," "))</f>
        <v/>
      </c>
      <c r="BL44" s="175" t="str">
        <f>IF(ISBLANK(Math!JF18)," ",IF(Math!JF18&gt;=75,Math!JF18," "))</f>
        <v/>
      </c>
      <c r="BM44" s="175" t="str">
        <f>IF(ISBLANK(Math!JJ18)," ",IF(Math!JJ18&gt;=75,Math!JJ18," "))</f>
        <v/>
      </c>
      <c r="BN44" s="175" t="str">
        <f>IF(ISBLANK(Math!JN18)," ",IF(Math!JN18&gt;=75,Math!JN18," "))</f>
        <v/>
      </c>
      <c r="BO44" s="175" t="str">
        <f>IF(ISBLANK(Math!JU18)," ",IF(Math!JU18&gt;=75,Math!JU18," "))</f>
        <v/>
      </c>
      <c r="BP44" s="175" t="str">
        <f>IF(ISBLANK(Math!JY18)," ",IF(Math!JY18&gt;=75,Math!JY18," "))</f>
        <v/>
      </c>
      <c r="BQ44" s="175" t="str">
        <f>IF(ISBLANK(Math!KC18)," ",IF(Math!KC18&gt;=75,Math!KC18," "))</f>
        <v/>
      </c>
      <c r="BR44" s="176" t="str">
        <f>IF(ISBLANK(Math!KG18)," ",IF(Math!KG18&gt;=75,Math!KG18," "))</f>
        <v/>
      </c>
      <c r="BS44" s="268" t="str">
        <f>AU44</f>
        <v xml:space="preserve">  </v>
      </c>
      <c r="BT44" s="269"/>
      <c r="BU44" s="175" t="str">
        <f>IF(ISBLANK(Math!KK18)," ",IF(Math!KK18&gt;=75,Math!KK18," "))</f>
        <v/>
      </c>
      <c r="BV44" s="175" t="str">
        <f>IF(ISBLANK(Math!KR18)," ",IF(Math!KR18&gt;=75,Math!KR18," "))</f>
        <v/>
      </c>
      <c r="BW44" s="175" t="str">
        <f>IF(ISBLANK(Math!KV18)," ",IF(Math!KV18&gt;=75,Math!KV18," "))</f>
        <v/>
      </c>
    </row>
    <row r="45" spans="1:75" s="1" customFormat="1" ht="20.100000000000001" hidden="1" customHeight="1">
      <c r="A45" s="271"/>
      <c r="B45" s="271"/>
      <c r="C45" s="177" t="str">
        <f>IF(ISBLANK(Math!E18)," ",IF(Math!E18&gt;=50,IF(Math!E18&lt;75,Math!E18," ")," "))</f>
        <v xml:space="preserve"> </v>
      </c>
      <c r="D45" s="177" t="str">
        <f>IF(ISBLANK(Math!I18)," ",IF(Math!I18&gt;=50,IF(Math!I18&lt;75,Math!I18," ")," "))</f>
        <v xml:space="preserve"> </v>
      </c>
      <c r="E45" s="177" t="str">
        <f>IF(ISBLANK(Math!M18)," ",IF(Math!M18&gt;=50,IF(Math!M18&lt;75,Math!M18," ")," "))</f>
        <v xml:space="preserve"> </v>
      </c>
      <c r="F45" s="177" t="str">
        <f>IF(ISBLANK(Math!Q18)," ",IF(Math!Q18&gt;=50,IF(Math!Q18&lt;75,Math!Q18," ")," "))</f>
        <v xml:space="preserve"> </v>
      </c>
      <c r="G45" s="177" t="str">
        <f>IF(ISBLANK(Math!U18)," ",IF(Math!U18&gt;=50,IF(Math!U18&lt;75,Math!U18," ")," "))</f>
        <v xml:space="preserve"> </v>
      </c>
      <c r="H45" s="177" t="str">
        <f>IF(ISBLANK(Math!AB18)," ",IF(Math!AB18&gt;=50,IF(Math!AB18&lt;75,Math!AB18," ")," "))</f>
        <v xml:space="preserve"> </v>
      </c>
      <c r="I45" s="177" t="str">
        <f>IF(ISBLANK(Math!AF18)," ",IF(Math!AF18&gt;=50,IF(Math!AF18&lt;75,Math!AF18," ")," "))</f>
        <v xml:space="preserve"> </v>
      </c>
      <c r="J45" s="177" t="str">
        <f>IF(ISBLANK(Math!AJ18)," ",IF(Math!AJ18&gt;=50,IF(Math!AJ18&lt;75,Math!AJ18," ")," "))</f>
        <v xml:space="preserve"> </v>
      </c>
      <c r="K45" s="177" t="str">
        <f>IF(ISBLANK(Math!AN18)," ",IF(Math!AN18&gt;=50,IF(Math!AN18&lt;75,Math!AN18," ")," "))</f>
        <v xml:space="preserve"> </v>
      </c>
      <c r="L45" s="177" t="str">
        <f>IF(ISBLANK(Math!AR18)," ",IF(Math!AR18&gt;=50,IF(Math!AR18&lt;75,Math!AR18," ")," "))</f>
        <v xml:space="preserve"> </v>
      </c>
      <c r="M45" s="177" t="str">
        <f>IF(ISBLANK(Math!AY18)," ",IF(Math!AY18&gt;=50,IF(Math!AY18&lt;75,Math!AY18," ")," "))</f>
        <v xml:space="preserve"> </v>
      </c>
      <c r="N45" s="177" t="str">
        <f>IF(ISBLANK(Math!BC18)," ",IF(Math!BC18&gt;=50,IF(Math!BC18&lt;75,Math!BC18," ")," "))</f>
        <v xml:space="preserve"> </v>
      </c>
      <c r="O45" s="177" t="str">
        <f>IF(ISBLANK(Math!BG18)," ",IF(Math!BG18&gt;=50,IF(Math!BG18&lt;75,Math!BG18," ")," "))</f>
        <v xml:space="preserve"> </v>
      </c>
      <c r="P45" s="177" t="str">
        <f>IF(ISBLANK(Math!BK18)," ",IF(Math!BK18&gt;=50,IF(Math!BK18&lt;75,Math!BK18," ")," "))</f>
        <v xml:space="preserve"> </v>
      </c>
      <c r="Q45" s="177" t="str">
        <f>IF(ISBLANK(Math!BO18)," ",IF(Math!BO18&gt;=50,IF(Math!BO18&lt;75,Math!BO18," ")," "))</f>
        <v xml:space="preserve"> </v>
      </c>
      <c r="R45" s="177" t="str">
        <f>IF(ISBLANK(Math!BV18)," ",IF(Math!BV18&gt;=50,IF(Math!BV18&lt;75,Math!BV18," ")," "))</f>
        <v xml:space="preserve"> </v>
      </c>
      <c r="S45" s="177" t="str">
        <f>IF(ISBLANK(Math!BZ18)," ",IF(Math!BZ18&gt;=50,IF(Math!BZ18&lt;75,Math!BZ18," ")," "))</f>
        <v xml:space="preserve"> </v>
      </c>
      <c r="T45" s="177" t="str">
        <f>IF(ISBLANK(Math!CD18)," ",IF(Math!CD18&gt;=50,IF(Math!CD18&lt;75,Math!CD18," ")," "))</f>
        <v xml:space="preserve"> </v>
      </c>
      <c r="U45" s="177" t="str">
        <f>IF(ISBLANK(Math!CH18)," ",IF(Math!CH18&gt;=50,IF(Math!CH18&lt;75,Math!CH18," ")," "))</f>
        <v xml:space="preserve"> </v>
      </c>
      <c r="V45" s="177" t="str">
        <f>IF(ISBLANK(Math!CL18)," ",IF(Math!CL18&gt;=50,IF(Math!CL18&lt;75,Math!CL18," ")," "))</f>
        <v xml:space="preserve"> </v>
      </c>
      <c r="W45" s="178" t="str">
        <f>IF(ISBLANK(Math!CS18)," ",IF(Math!CS18&gt;=50,IF(Math!CS18&lt;75,Math!CS18," ")," "))</f>
        <v xml:space="preserve"> </v>
      </c>
      <c r="X45" s="270"/>
      <c r="Y45" s="271"/>
      <c r="Z45" s="177" t="str">
        <f>IF(ISBLANK(Math!CW18)," ",IF(Math!CW18&gt;=50,IF(Math!CW18&lt;75,Math!CW18," ")," "))</f>
        <v xml:space="preserve"> </v>
      </c>
      <c r="AA45" s="177" t="str">
        <f>IF(ISBLANK(Math!DA18)," ",IF(Math!DA18&gt;=50,IF(Math!DA18&lt;75,Math!DA18," ")," "))</f>
        <v xml:space="preserve"> </v>
      </c>
      <c r="AB45" s="177" t="str">
        <f>IF(ISBLANK(Math!DE18)," ",IF(Math!DE18&gt;=50,IF(Math!DE18&lt;75,Math!DE18," ")," "))</f>
        <v xml:space="preserve"> </v>
      </c>
      <c r="AC45" s="177" t="str">
        <f>IF(ISBLANK(Math!DI18)," ",IF(Math!DI18&gt;=50,IF(Math!DI18&lt;75,Math!DI18," ")," "))</f>
        <v xml:space="preserve"> </v>
      </c>
      <c r="AD45" s="177" t="str">
        <f>IF(ISBLANK(Math!DP18)," ",IF(Math!DP18&gt;=50,IF(Math!DP18&lt;75,Math!DP18," ")," "))</f>
        <v xml:space="preserve"> </v>
      </c>
      <c r="AE45" s="177" t="str">
        <f>IF(ISBLANK(Math!DT18)," ",IF(Math!DT18&gt;=50,IF(Math!DT18&lt;75,Math!DT18," ")," "))</f>
        <v xml:space="preserve"> </v>
      </c>
      <c r="AF45" s="177" t="str">
        <f>IF(ISBLANK(Math!DX18)," ",IF(Math!DX18&gt;=50,IF(Math!DX18&lt;75,Math!DX18," ")," "))</f>
        <v xml:space="preserve"> </v>
      </c>
      <c r="AG45" s="177" t="str">
        <f>IF(ISBLANK(Math!EB18)," ",IF(Math!EB18&gt;=50,IF(Math!EB18&lt;75,Math!EB18," ")," "))</f>
        <v xml:space="preserve"> </v>
      </c>
      <c r="AH45" s="177" t="str">
        <f>IF(ISBLANK(Math!EF18)," ",IF(Math!EF18&gt;=50,IF(Math!EF18&lt;75,Math!EF18," ")," "))</f>
        <v xml:space="preserve"> </v>
      </c>
      <c r="AI45" s="177" t="str">
        <f>IF(ISBLANK(Math!EM18)," ",IF(Math!EM18&gt;=50,IF(Math!EM18&lt;75,Math!EM18," ")," "))</f>
        <v xml:space="preserve"> </v>
      </c>
      <c r="AJ45" s="177" t="str">
        <f>IF(ISBLANK(Math!EQ18)," ",IF(Math!EQ18&gt;=50,IF(Math!EQ18&lt;75,Math!EQ18," ")," "))</f>
        <v xml:space="preserve"> </v>
      </c>
      <c r="AK45" s="177" t="str">
        <f>IF(ISBLANK(Math!EU18)," ",IF(Math!EU18&gt;=50,IF(Math!EU18&lt;75,Math!EU18," ")," "))</f>
        <v xml:space="preserve"> </v>
      </c>
      <c r="AL45" s="177" t="str">
        <f>IF(ISBLANK(Math!EY18)," ",IF(Math!EY18&gt;=50,IF(Math!EY18&lt;75,Math!EY18," ")," "))</f>
        <v xml:space="preserve"> </v>
      </c>
      <c r="AM45" s="177" t="str">
        <f>IF(ISBLANK(Math!FC18)," ",IF(Math!FC18&gt;=50,IF(Math!FC18&lt;75,Math!FC18," ")," "))</f>
        <v xml:space="preserve"> </v>
      </c>
      <c r="AN45" s="177" t="str">
        <f>IF(ISBLANK(Math!FJ18)," ",IF(Math!FJ18&gt;=50,IF(Math!FJ18&lt;75,Math!FJ18," ")," "))</f>
        <v xml:space="preserve"> </v>
      </c>
      <c r="AO45" s="177" t="str">
        <f>IF(ISBLANK(Math!FN18)," ",IF(Math!FN18&gt;=50,IF(Math!FN18&lt;75,Math!FN18," ")," "))</f>
        <v xml:space="preserve"> </v>
      </c>
      <c r="AP45" s="177" t="str">
        <f>IF(ISBLANK(Math!FR18)," ",IF(Math!FR18&gt;=50,IF(Math!FR18&lt;75,Math!FR18," ")," "))</f>
        <v xml:space="preserve"> </v>
      </c>
      <c r="AQ45" s="177" t="str">
        <f>IF(ISBLANK(Math!FV18)," ",IF(Math!FV18&gt;=50,IF(Math!FV18&lt;75,Math!FV18," ")," "))</f>
        <v xml:space="preserve"> </v>
      </c>
      <c r="AR45" s="177" t="str">
        <f>IF(ISBLANK(Math!FZ18)," ",IF(Math!FZ18&gt;=50,IF(Math!FZ18&lt;75,Math!FZ18," ")," "))</f>
        <v xml:space="preserve"> </v>
      </c>
      <c r="AS45" s="177" t="str">
        <f>IF(ISBLANK(Math!GG18)," ",IF(Math!GG18&gt;=50,IF(Math!GG18&lt;75,Math!GG18," ")," "))</f>
        <v xml:space="preserve"> </v>
      </c>
      <c r="AT45" s="178" t="str">
        <f>IF(ISBLANK(Math!GK18)," ",IF(Math!GK18&gt;=50,IF(Math!GK18&lt;75,Math!GK18," ")," "))</f>
        <v xml:space="preserve"> </v>
      </c>
      <c r="AU45" s="270"/>
      <c r="AV45" s="271"/>
      <c r="AW45" s="177" t="str">
        <f>IF(ISBLANK(Math!GO18)," ",IF(Math!GO18&gt;=50,IF(Math!GO18&lt;75,Math!GO18," ")," "))</f>
        <v xml:space="preserve"> </v>
      </c>
      <c r="AX45" s="177" t="str">
        <f>IF(ISBLANK(Math!GS18)," ",IF(Math!GS18&gt;=50,IF(Math!GS18&lt;75,Math!GS18," ")," "))</f>
        <v xml:space="preserve"> </v>
      </c>
      <c r="AY45" s="177" t="str">
        <f>IF(ISBLANK(Math!GW18)," ",IF(Math!GW18&gt;=50,IF(Math!GW18&lt;75,Math!GW18," ")," "))</f>
        <v xml:space="preserve"> </v>
      </c>
      <c r="AZ45" s="177" t="str">
        <f>IF(ISBLANK(Math!HD18)," ",IF(Math!HD18&gt;=50,IF(Math!HD18&lt;75,Math!HD18," ")," "))</f>
        <v xml:space="preserve"> </v>
      </c>
      <c r="BA45" s="177" t="str">
        <f>IF(ISBLANK(Math!HH18)," ",IF(Math!HH18&gt;=50,IF(Math!HH18&lt;75,Math!HH18," ")," "))</f>
        <v xml:space="preserve"> </v>
      </c>
      <c r="BB45" s="177" t="str">
        <f>IF(ISBLANK(Math!HL18)," ",IF(Math!HL18&gt;=50,IF(Math!HL18&lt;75,Math!HL18," ")," "))</f>
        <v xml:space="preserve"> </v>
      </c>
      <c r="BC45" s="177" t="str">
        <f>IF(ISBLANK(Math!HP18)," ",IF(Math!HP18&gt;=50,IF(Math!HP18&lt;75,Math!HP18," ")," "))</f>
        <v xml:space="preserve"> </v>
      </c>
      <c r="BD45" s="177" t="str">
        <f>IF(ISBLANK(Math!HT18)," ",IF(Math!HT18&gt;=50,IF(Math!HT18&lt;75,Math!HT18," ")," "))</f>
        <v xml:space="preserve"> </v>
      </c>
      <c r="BE45" s="177" t="str">
        <f>IF(ISBLANK(Math!IA18)," ",IF(Math!IA18&gt;=50,IF(Math!IA18&lt;75,Math!IA18," ")," "))</f>
        <v xml:space="preserve"> </v>
      </c>
      <c r="BF45" s="177" t="str">
        <f>IF(ISBLANK(Math!IE18)," ",IF(Math!IE18&gt;=50,IF(Math!IE18&lt;75,Math!IE18," ")," "))</f>
        <v xml:space="preserve"> </v>
      </c>
      <c r="BG45" s="177" t="str">
        <f>IF(ISBLANK(Math!II18)," ",IF(Math!II18&gt;=50,IF(Math!II18&lt;75,Math!II18," ")," "))</f>
        <v xml:space="preserve"> </v>
      </c>
      <c r="BH45" s="177" t="str">
        <f>IF(ISBLANK(Math!IM18)," ",IF(Math!IM18&gt;=50,IF(Math!IM18&lt;75,Math!IM18," ")," "))</f>
        <v xml:space="preserve"> </v>
      </c>
      <c r="BI45" s="177" t="str">
        <f>IF(ISBLANK(Math!IQ18)," ",IF(Math!IQ18&gt;=50,IF(Math!IQ18&lt;75,Math!IQ18," ")," "))</f>
        <v xml:space="preserve"> </v>
      </c>
      <c r="BJ45" s="177" t="str">
        <f>IF(ISBLANK(Math!IX18)," ",IF(Math!IX18&gt;=50,IF(Math!IX18&lt;75,Math!IX18," ")," "))</f>
        <v xml:space="preserve"> </v>
      </c>
      <c r="BK45" s="177" t="str">
        <f>IF(ISBLANK(Math!JB18)," ",IF(Math!JB18&gt;=50,IF(Math!JB18&lt;75,Math!JB18," ")," "))</f>
        <v xml:space="preserve"> </v>
      </c>
      <c r="BL45" s="177" t="str">
        <f>IF(ISBLANK(Math!JF18)," ",IF(Math!JF18&gt;=50,IF(Math!JF18&lt;75,Math!JF18," ")," "))</f>
        <v xml:space="preserve"> </v>
      </c>
      <c r="BM45" s="177" t="str">
        <f>IF(ISBLANK(Math!JJ18)," ",IF(Math!JJ18&gt;=50,IF(Math!JJ18&lt;75,Math!JJ18," ")," "))</f>
        <v xml:space="preserve"> </v>
      </c>
      <c r="BN45" s="177" t="str">
        <f>IF(ISBLANK(Math!JN18)," ",IF(Math!JN18&gt;=50,IF(Math!JN18&lt;75,Math!JN18," ")," "))</f>
        <v xml:space="preserve"> </v>
      </c>
      <c r="BO45" s="177" t="str">
        <f>IF(ISBLANK(Math!JU18)," ",IF(Math!JU18&gt;=50,IF(Math!JU18&lt;75,Math!JU18," ")," "))</f>
        <v xml:space="preserve"> </v>
      </c>
      <c r="BP45" s="177" t="str">
        <f>IF(ISBLANK(Math!JY18)," ",IF(Math!JY18&gt;=50,IF(Math!JY18&lt;75,Math!JY18," ")," "))</f>
        <v xml:space="preserve"> </v>
      </c>
      <c r="BQ45" s="177" t="str">
        <f>IF(ISBLANK(Math!KC18)," ",IF(Math!KC18&gt;=50,IF(Math!KC18&lt;75,Math!KC18," ")," "))</f>
        <v xml:space="preserve"> </v>
      </c>
      <c r="BR45" s="178" t="str">
        <f>IF(ISBLANK(Math!KG18)," ",IF(Math!KG18&gt;=50,IF(Math!KG18&lt;75,Math!KG18," ")," "))</f>
        <v xml:space="preserve"> </v>
      </c>
      <c r="BS45" s="270"/>
      <c r="BT45" s="271"/>
      <c r="BU45" s="177" t="str">
        <f>IF(ISBLANK(Math!KK18)," ",IF(Math!KK18&gt;=50,IF(Math!KK18&lt;75,Math!KK18," ")," "))</f>
        <v xml:space="preserve"> </v>
      </c>
      <c r="BV45" s="177" t="str">
        <f>IF(ISBLANK(Math!KR18)," ",IF(Math!KR18&gt;=50,IF(Math!KR18&lt;75,Math!KR18," ")," "))</f>
        <v xml:space="preserve"> </v>
      </c>
      <c r="BW45" s="177" t="str">
        <f>IF(ISBLANK(Math!KV18)," ",IF(Math!KV18&gt;=50,IF(Math!KV18&lt;75,Math!KV18," ")," "))</f>
        <v xml:space="preserve"> </v>
      </c>
    </row>
    <row r="46" spans="1:75" s="1" customFormat="1" ht="20.100000000000001" hidden="1" customHeight="1" thickBot="1">
      <c r="A46" s="271"/>
      <c r="B46" s="271"/>
      <c r="C46" s="179" t="str">
        <f>IF(ISBLANK(Math!E18)," ",IF(Math!E18&lt;50,Math!E18," "))</f>
        <v xml:space="preserve"> </v>
      </c>
      <c r="D46" s="179" t="str">
        <f>IF(ISBLANK(Math!I18)," ",IF(Math!I18&lt;50,Math!I18," "))</f>
        <v xml:space="preserve"> </v>
      </c>
      <c r="E46" s="179" t="str">
        <f>IF(ISBLANK(Math!M18)," ",IF(Math!M18&lt;50,Math!M18," "))</f>
        <v xml:space="preserve"> </v>
      </c>
      <c r="F46" s="179" t="str">
        <f>IF(ISBLANK(Math!Q18)," ",IF(Math!Q18&lt;50,Math!Q18," "))</f>
        <v xml:space="preserve"> </v>
      </c>
      <c r="G46" s="179" t="str">
        <f>IF(ISBLANK(Math!U18)," ",IF(Math!U18&lt;50,Math!U18," "))</f>
        <v xml:space="preserve"> </v>
      </c>
      <c r="H46" s="179" t="str">
        <f>IF(ISBLANK(Math!AB18)," ",IF(Math!AB18&lt;50,Math!AB18," "))</f>
        <v xml:space="preserve"> </v>
      </c>
      <c r="I46" s="179" t="str">
        <f>IF(ISBLANK(Math!AF18)," ",IF(Math!AF18&lt;50,Math!AF18," "))</f>
        <v xml:space="preserve"> </v>
      </c>
      <c r="J46" s="179" t="str">
        <f>IF(ISBLANK(Math!AJ18)," ",IF(Math!AJ18&lt;50,Math!AJ18," "))</f>
        <v xml:space="preserve"> </v>
      </c>
      <c r="K46" s="179" t="str">
        <f>IF(ISBLANK(Math!AN18)," ",IF(Math!AN18&lt;50,Math!AN18," "))</f>
        <v xml:space="preserve"> </v>
      </c>
      <c r="L46" s="179" t="str">
        <f>IF(ISBLANK(Math!AR18)," ",IF(Math!AR18&lt;50,Math!AR18," "))</f>
        <v xml:space="preserve"> </v>
      </c>
      <c r="M46" s="179" t="str">
        <f>IF(ISBLANK(Math!AY18)," ",IF(Math!AY18&lt;50,Math!AY18," "))</f>
        <v xml:space="preserve"> </v>
      </c>
      <c r="N46" s="179" t="str">
        <f>IF(ISBLANK(Math!BC18)," ",IF(Math!BC18&lt;50,Math!BC18," "))</f>
        <v xml:space="preserve"> </v>
      </c>
      <c r="O46" s="179" t="str">
        <f>IF(ISBLANK(Math!BG18)," ",IF(Math!BG18&lt;50,Math!BG18," "))</f>
        <v xml:space="preserve"> </v>
      </c>
      <c r="P46" s="179" t="str">
        <f>IF(ISBLANK(Math!BK18)," ",IF(Math!BK18&lt;50,Math!BK18," "))</f>
        <v xml:space="preserve"> </v>
      </c>
      <c r="Q46" s="179" t="str">
        <f>IF(ISBLANK(Math!BO18)," ",IF(Math!BO18&lt;50,Math!BO18," "))</f>
        <v xml:space="preserve"> </v>
      </c>
      <c r="R46" s="179" t="str">
        <f>IF(ISBLANK(Math!BV18)," ",IF(Math!BV18&lt;50,Math!BV18," "))</f>
        <v xml:space="preserve"> </v>
      </c>
      <c r="S46" s="179" t="str">
        <f>IF(ISBLANK(Math!BZ18)," ",IF(Math!BZ18&lt;50,Math!BZ18," "))</f>
        <v xml:space="preserve"> </v>
      </c>
      <c r="T46" s="179" t="str">
        <f>IF(ISBLANK(Math!CD18)," ",IF(Math!CD18&lt;50,Math!CD18," "))</f>
        <v xml:space="preserve"> </v>
      </c>
      <c r="U46" s="179" t="str">
        <f>IF(ISBLANK(Math!CH18)," ",IF(Math!CH18&lt;50,Math!CH18," "))</f>
        <v xml:space="preserve"> </v>
      </c>
      <c r="V46" s="179" t="str">
        <f>IF(ISBLANK(Math!CL18)," ",IF(Math!CL18&lt;50,Math!CL18," "))</f>
        <v xml:space="preserve"> </v>
      </c>
      <c r="W46" s="180" t="str">
        <f>IF(ISBLANK(Math!CS18)," ",IF(Math!CS18&lt;50,Math!CS18," "))</f>
        <v xml:space="preserve"> </v>
      </c>
      <c r="X46" s="272"/>
      <c r="Y46" s="273"/>
      <c r="Z46" s="179" t="str">
        <f>IF(ISBLANK(Math!CW18)," ",IF(Math!CW18&lt;50,Math!CW18," "))</f>
        <v xml:space="preserve"> </v>
      </c>
      <c r="AA46" s="179" t="str">
        <f>IF(ISBLANK(Math!DA18)," ",IF(Math!DA18&lt;50,Math!DA18," "))</f>
        <v xml:space="preserve"> </v>
      </c>
      <c r="AB46" s="179" t="str">
        <f>IF(ISBLANK(Math!DE18)," ",IF(Math!DE18&lt;50,Math!DE18," "))</f>
        <v xml:space="preserve"> </v>
      </c>
      <c r="AC46" s="179" t="str">
        <f>IF(ISBLANK(Math!DI18)," ",IF(Math!DI18&lt;50,Math!DI18," "))</f>
        <v xml:space="preserve"> </v>
      </c>
      <c r="AD46" s="179" t="str">
        <f>IF(ISBLANK(Math!DP18)," ",IF(Math!DP18&lt;50,Math!DP18," "))</f>
        <v xml:space="preserve"> </v>
      </c>
      <c r="AE46" s="179" t="str">
        <f>IF(ISBLANK(Math!DT18)," ",IF(Math!DT18&lt;50,Math!DT18," "))</f>
        <v xml:space="preserve"> </v>
      </c>
      <c r="AF46" s="179" t="str">
        <f>IF(ISBLANK(Math!DX18)," ",IF(Math!DX18&lt;50,Math!DX18," "))</f>
        <v xml:space="preserve"> </v>
      </c>
      <c r="AG46" s="179" t="str">
        <f>IF(ISBLANK(Math!EB18)," ",IF(Math!EB18&lt;50,Math!EB18," "))</f>
        <v xml:space="preserve"> </v>
      </c>
      <c r="AH46" s="179" t="str">
        <f>IF(ISBLANK(Math!EF18)," ",IF(Math!EF18&lt;50,Math!EF18," "))</f>
        <v xml:space="preserve"> </v>
      </c>
      <c r="AI46" s="179" t="str">
        <f>IF(ISBLANK(Math!EM18)," ",IF(Math!EM18&lt;50,Math!EM18," "))</f>
        <v xml:space="preserve"> </v>
      </c>
      <c r="AJ46" s="179" t="str">
        <f>IF(ISBLANK(Math!EQ18)," ",IF(Math!EQ18&lt;50,Math!EQ18," "))</f>
        <v xml:space="preserve"> </v>
      </c>
      <c r="AK46" s="179" t="str">
        <f>IF(ISBLANK(Math!EU18)," ",IF(Math!EU18&lt;50,Math!EU18," "))</f>
        <v xml:space="preserve"> </v>
      </c>
      <c r="AL46" s="179" t="str">
        <f>IF(ISBLANK(Math!EY18)," ",IF(Math!EY18&lt;50,Math!EY18," "))</f>
        <v xml:space="preserve"> </v>
      </c>
      <c r="AM46" s="179" t="str">
        <f>IF(ISBLANK(Math!FC18)," ",IF(Math!FC18&lt;50,Math!FC18," "))</f>
        <v xml:space="preserve"> </v>
      </c>
      <c r="AN46" s="179" t="str">
        <f>IF(ISBLANK(Math!FJ18)," ",IF(Math!FJ18&lt;50,Math!FJ18," "))</f>
        <v xml:space="preserve"> </v>
      </c>
      <c r="AO46" s="179" t="str">
        <f>IF(ISBLANK(Math!FN18)," ",IF(Math!FN18&lt;50,Math!FN18," "))</f>
        <v xml:space="preserve"> </v>
      </c>
      <c r="AP46" s="179" t="str">
        <f>IF(ISBLANK(Math!FR18)," ",IF(Math!FR18&lt;50,Math!FR18," "))</f>
        <v xml:space="preserve"> </v>
      </c>
      <c r="AQ46" s="179" t="str">
        <f>IF(ISBLANK(Math!FV18)," ",IF(Math!FV18&lt;50,Math!FV18," "))</f>
        <v xml:space="preserve"> </v>
      </c>
      <c r="AR46" s="179" t="str">
        <f>IF(ISBLANK(Math!FZ18)," ",IF(Math!FZ18&lt;50,Math!FZ18," "))</f>
        <v xml:space="preserve"> </v>
      </c>
      <c r="AS46" s="179" t="str">
        <f>IF(ISBLANK(Math!GG18)," ",IF(Math!GG18&lt;50,Math!GG18," "))</f>
        <v xml:space="preserve"> </v>
      </c>
      <c r="AT46" s="180" t="str">
        <f>IF(ISBLANK(Math!GK18)," ",IF(Math!GK18&lt;50,Math!GK18," "))</f>
        <v xml:space="preserve"> </v>
      </c>
      <c r="AU46" s="272"/>
      <c r="AV46" s="273"/>
      <c r="AW46" s="179" t="str">
        <f>IF(ISBLANK(Math!GO18)," ",IF(Math!GO18&lt;50,Math!GO18," "))</f>
        <v xml:space="preserve"> </v>
      </c>
      <c r="AX46" s="179" t="str">
        <f>IF(ISBLANK(Math!GS18)," ",IF(Math!GS18&lt;50,Math!GS18," "))</f>
        <v xml:space="preserve"> </v>
      </c>
      <c r="AY46" s="179" t="str">
        <f>IF(ISBLANK(Math!GW18)," ",IF(Math!GW18&lt;50,Math!GW18," "))</f>
        <v xml:space="preserve"> </v>
      </c>
      <c r="AZ46" s="179" t="str">
        <f>IF(ISBLANK(Math!HD18)," ",IF(Math!HD18&lt;50,Math!HD18," "))</f>
        <v xml:space="preserve"> </v>
      </c>
      <c r="BA46" s="179" t="str">
        <f>IF(ISBLANK(Math!HH18)," ",IF(Math!HH18&lt;50,Math!HH18," "))</f>
        <v xml:space="preserve"> </v>
      </c>
      <c r="BB46" s="179" t="str">
        <f>IF(ISBLANK(Math!HL18)," ",IF(Math!HL18&lt;50,Math!HL18," "))</f>
        <v xml:space="preserve"> </v>
      </c>
      <c r="BC46" s="179" t="str">
        <f>IF(ISBLANK(Math!HP18)," ",IF(Math!HP18&lt;50,Math!HP18," "))</f>
        <v xml:space="preserve"> </v>
      </c>
      <c r="BD46" s="179" t="str">
        <f>IF(ISBLANK(Math!HT18)," ",IF(Math!HT18&lt;50,Math!HT18," "))</f>
        <v xml:space="preserve"> </v>
      </c>
      <c r="BE46" s="179" t="str">
        <f>IF(ISBLANK(Math!IA18)," ",IF(Math!IA18&lt;50,Math!IA18," "))</f>
        <v xml:space="preserve"> </v>
      </c>
      <c r="BF46" s="179" t="str">
        <f>IF(ISBLANK(Math!IE18)," ",IF(Math!IE18&lt;50,Math!IE18," "))</f>
        <v xml:space="preserve"> </v>
      </c>
      <c r="BG46" s="179" t="str">
        <f>IF(ISBLANK(Math!II18)," ",IF(Math!II18&lt;50,Math!II18," "))</f>
        <v xml:space="preserve"> </v>
      </c>
      <c r="BH46" s="179" t="str">
        <f>IF(ISBLANK(Math!IM18)," ",IF(Math!IM18&lt;50,Math!IM18," "))</f>
        <v xml:space="preserve"> </v>
      </c>
      <c r="BI46" s="179" t="str">
        <f>IF(ISBLANK(Math!IQ18)," ",IF(Math!IQ18&lt;50,Math!IQ18," "))</f>
        <v xml:space="preserve"> </v>
      </c>
      <c r="BJ46" s="179" t="str">
        <f>IF(ISBLANK(Math!IX18)," ",IF(Math!IX18&lt;50,Math!IX18," "))</f>
        <v xml:space="preserve"> </v>
      </c>
      <c r="BK46" s="179" t="str">
        <f>IF(ISBLANK(Math!JB18)," ",IF(Math!JB18&lt;50,Math!JB18," "))</f>
        <v xml:space="preserve"> </v>
      </c>
      <c r="BL46" s="179" t="str">
        <f>IF(ISBLANK(Math!JF18)," ",IF(Math!JF18&lt;50,Math!JF18," "))</f>
        <v xml:space="preserve"> </v>
      </c>
      <c r="BM46" s="179" t="str">
        <f>IF(ISBLANK(Math!JJ18)," ",IF(Math!JJ18&lt;50,Math!JJ18," "))</f>
        <v xml:space="preserve"> </v>
      </c>
      <c r="BN46" s="179" t="str">
        <f>IF(ISBLANK(Math!JN18)," ",IF(Math!JN18&lt;50,Math!JN18," "))</f>
        <v xml:space="preserve"> </v>
      </c>
      <c r="BO46" s="179" t="str">
        <f>IF(ISBLANK(Math!JU18)," ",IF(Math!JU18&lt;50,Math!JU18," "))</f>
        <v xml:space="preserve"> </v>
      </c>
      <c r="BP46" s="179" t="str">
        <f>IF(ISBLANK(Math!JY18)," ",IF(Math!JY18&lt;50,Math!JY18," "))</f>
        <v xml:space="preserve"> </v>
      </c>
      <c r="BQ46" s="179" t="str">
        <f>IF(ISBLANK(Math!KC18)," ",IF(Math!KC18&lt;50,Math!KC18," "))</f>
        <v xml:space="preserve"> </v>
      </c>
      <c r="BR46" s="180" t="str">
        <f>IF(ISBLANK(Math!KG18)," ",IF(Math!KG18&lt;50,Math!KG18," "))</f>
        <v xml:space="preserve"> </v>
      </c>
      <c r="BS46" s="272"/>
      <c r="BT46" s="273"/>
      <c r="BU46" s="179" t="str">
        <f>IF(ISBLANK(Math!KK18)," ",IF(Math!KK18&lt;50,Math!KK18," "))</f>
        <v xml:space="preserve"> </v>
      </c>
      <c r="BV46" s="179" t="str">
        <f>IF(ISBLANK(Math!KR18)," ",IF(Math!KR18&lt;50,Math!KR18," "))</f>
        <v xml:space="preserve"> </v>
      </c>
      <c r="BW46" s="179" t="str">
        <f>IF(ISBLANK(Math!KV18)," ",IF(Math!KV18&lt;50,Math!KV18," "))</f>
        <v xml:space="preserve"> </v>
      </c>
    </row>
    <row r="47" spans="1:75" s="1" customFormat="1" ht="20.100000000000001" hidden="1" customHeight="1">
      <c r="A47" s="271" t="str">
        <f>LEFT(Math!$A17,1)&amp;LEFT(Math!$B17,1)</f>
        <v xml:space="preserve">  </v>
      </c>
      <c r="B47" s="271"/>
      <c r="C47" s="175" t="str">
        <f>IF(ISBLANK(Math!E17)," ",IF(Math!E17&gt;=75,Math!E17," "))</f>
        <v/>
      </c>
      <c r="D47" s="175" t="str">
        <f>IF(ISBLANK(Math!I17)," ",IF(Math!I17&gt;=75,Math!I17," "))</f>
        <v/>
      </c>
      <c r="E47" s="175" t="str">
        <f>IF(ISBLANK(Math!M17)," ",IF(Math!M17&gt;=75,Math!M17," "))</f>
        <v/>
      </c>
      <c r="F47" s="175" t="str">
        <f>IF(ISBLANK(Math!Q17)," ",IF(Math!Q17&gt;=75,Math!Q17," "))</f>
        <v/>
      </c>
      <c r="G47" s="175" t="str">
        <f>IF(ISBLANK(Math!U17)," ",IF(Math!U17&gt;=75,Math!U17," "))</f>
        <v/>
      </c>
      <c r="H47" s="175" t="str">
        <f>IF(ISBLANK(Math!AB17)," ",IF(Math!AB17&gt;=75,Math!AB17," "))</f>
        <v/>
      </c>
      <c r="I47" s="175" t="str">
        <f>IF(ISBLANK(Math!AF17)," ",IF(Math!AF17&gt;=75,Math!AF17," "))</f>
        <v/>
      </c>
      <c r="J47" s="175" t="str">
        <f>IF(ISBLANK(Math!AJ17)," ",IF(Math!AJ17&gt;=75,Math!AJ17," "))</f>
        <v/>
      </c>
      <c r="K47" s="175" t="str">
        <f>IF(ISBLANK(Math!AN17)," ",IF(Math!AN17&gt;=75,Math!AN17," "))</f>
        <v/>
      </c>
      <c r="L47" s="175" t="str">
        <f>IF(ISBLANK(Math!AR17)," ",IF(Math!AR17&gt;=75,Math!AR17," "))</f>
        <v/>
      </c>
      <c r="M47" s="175" t="str">
        <f>IF(ISBLANK(Math!AY17)," ",IF(Math!AY17&gt;=75,Math!AY17," "))</f>
        <v/>
      </c>
      <c r="N47" s="175" t="str">
        <f>IF(ISBLANK(Math!BC17)," ",IF(Math!BC17&gt;=75,Math!BC17," "))</f>
        <v/>
      </c>
      <c r="O47" s="175" t="str">
        <f>IF(ISBLANK(Math!BG17)," ",IF(Math!BG17&gt;=75,Math!BG17," "))</f>
        <v/>
      </c>
      <c r="P47" s="175" t="str">
        <f>IF(ISBLANK(Math!BK17)," ",IF(Math!BK17&gt;=75,Math!BK17," "))</f>
        <v/>
      </c>
      <c r="Q47" s="175" t="str">
        <f>IF(ISBLANK(Math!BO17)," ",IF(Math!BO17&gt;=75,Math!BO17," "))</f>
        <v/>
      </c>
      <c r="R47" s="175" t="str">
        <f>IF(ISBLANK(Math!BV17)," ",IF(Math!BV17&gt;=75,Math!BV17," "))</f>
        <v/>
      </c>
      <c r="S47" s="175" t="str">
        <f>IF(ISBLANK(Math!BZ17)," ",IF(Math!BZ17&gt;=75,Math!BZ17," "))</f>
        <v/>
      </c>
      <c r="T47" s="175" t="str">
        <f>IF(ISBLANK(Math!CD17)," ",IF(Math!CD17&gt;=75,Math!CD17," "))</f>
        <v/>
      </c>
      <c r="U47" s="175" t="str">
        <f>IF(ISBLANK(Math!CH17)," ",IF(Math!CH17&gt;=75,Math!CH17," "))</f>
        <v/>
      </c>
      <c r="V47" s="175" t="str">
        <f>IF(ISBLANK(Math!CL17)," ",IF(Math!CL17&gt;=75,Math!CL17," "))</f>
        <v/>
      </c>
      <c r="W47" s="176" t="str">
        <f>IF(ISBLANK(Math!CS17)," ",IF(Math!CS17&gt;=75,Math!CS17," "))</f>
        <v/>
      </c>
      <c r="X47" s="268" t="str">
        <f>A47</f>
        <v xml:space="preserve">  </v>
      </c>
      <c r="Y47" s="269"/>
      <c r="Z47" s="175" t="str">
        <f>IF(ISBLANK(Math!CW17)," ",IF(Math!CW17&gt;=75,Math!CW17," "))</f>
        <v/>
      </c>
      <c r="AA47" s="175" t="str">
        <f>IF(ISBLANK(Math!DA17)," ",IF(Math!DA17&gt;=75,Math!DA17," "))</f>
        <v/>
      </c>
      <c r="AB47" s="175" t="str">
        <f>IF(ISBLANK(Math!DE17)," ",IF(Math!DE17&gt;=75,Math!DE17," "))</f>
        <v/>
      </c>
      <c r="AC47" s="175" t="str">
        <f>IF(ISBLANK(Math!DI17)," ",IF(Math!DI17&gt;=75,Math!DI17," "))</f>
        <v/>
      </c>
      <c r="AD47" s="175" t="str">
        <f>IF(ISBLANK(Math!DP17)," ",IF(Math!DP17&gt;=75,Math!DP17," "))</f>
        <v/>
      </c>
      <c r="AE47" s="175" t="str">
        <f>IF(ISBLANK(Math!DT17)," ",IF(Math!DT17&gt;=75,Math!DT17," "))</f>
        <v/>
      </c>
      <c r="AF47" s="175" t="str">
        <f>IF(ISBLANK(Math!DX17)," ",IF(Math!DX17&gt;=75,Math!DX17," "))</f>
        <v/>
      </c>
      <c r="AG47" s="175" t="str">
        <f>IF(ISBLANK(Math!EB17)," ",IF(Math!EB17&gt;=75,Math!EB17," "))</f>
        <v/>
      </c>
      <c r="AH47" s="175" t="str">
        <f>IF(ISBLANK(Math!EF17)," ",IF(Math!EF17&gt;=75,Math!EF17," "))</f>
        <v/>
      </c>
      <c r="AI47" s="175" t="str">
        <f>IF(ISBLANK(Math!EM17)," ",IF(Math!EM17&gt;=75,Math!EM17," "))</f>
        <v/>
      </c>
      <c r="AJ47" s="175" t="str">
        <f>IF(ISBLANK(Math!EQ17)," ",IF(Math!EQ17&gt;=75,Math!EQ17," "))</f>
        <v/>
      </c>
      <c r="AK47" s="175" t="str">
        <f>IF(ISBLANK(Math!EU17)," ",IF(Math!EU17&gt;=75,Math!EU17," "))</f>
        <v/>
      </c>
      <c r="AL47" s="175" t="str">
        <f>IF(ISBLANK(Math!EY17)," ",IF(Math!EY17&gt;=75,Math!EY17," "))</f>
        <v/>
      </c>
      <c r="AM47" s="175" t="str">
        <f>IF(ISBLANK(Math!FC17)," ",IF(Math!FC17&gt;=75,Math!FC17," "))</f>
        <v/>
      </c>
      <c r="AN47" s="175" t="str">
        <f>IF(ISBLANK(Math!FJ17)," ",IF(Math!FJ17&gt;=75,Math!FJ17," "))</f>
        <v/>
      </c>
      <c r="AO47" s="175" t="str">
        <f>IF(ISBLANK(Math!FN17)," ",IF(Math!FN17&gt;=75,Math!FN17," "))</f>
        <v/>
      </c>
      <c r="AP47" s="175" t="str">
        <f>IF(ISBLANK(Math!FR17)," ",IF(Math!FR17&gt;=75,Math!FR17," "))</f>
        <v/>
      </c>
      <c r="AQ47" s="175" t="str">
        <f>IF(ISBLANK(Math!FV17)," ",IF(Math!FV17&gt;=75,Math!FV17," "))</f>
        <v/>
      </c>
      <c r="AR47" s="175" t="str">
        <f>IF(ISBLANK(Math!FZ17)," ",IF(Math!FZ17&gt;=75,Math!FZ17," "))</f>
        <v/>
      </c>
      <c r="AS47" s="175" t="str">
        <f>IF(ISBLANK(Math!GG17)," ",IF(Math!GG17&gt;=75,Math!GG17," "))</f>
        <v/>
      </c>
      <c r="AT47" s="176" t="str">
        <f>IF(ISBLANK(Math!GK17)," ",IF(Math!GK17&gt;=75,Math!GK17," "))</f>
        <v/>
      </c>
      <c r="AU47" s="268" t="str">
        <f>X47</f>
        <v xml:space="preserve">  </v>
      </c>
      <c r="AV47" s="269"/>
      <c r="AW47" s="175" t="str">
        <f>IF(ISBLANK(Math!GO17)," ",IF(Math!GO17&gt;=75,Math!GO17," "))</f>
        <v/>
      </c>
      <c r="AX47" s="175" t="str">
        <f>IF(ISBLANK(Math!GS17)," ",IF(Math!GS17&gt;=75,Math!GS17," "))</f>
        <v/>
      </c>
      <c r="AY47" s="175" t="str">
        <f>IF(ISBLANK(Math!GW17)," ",IF(Math!GW17&gt;=75,Math!GW17," "))</f>
        <v/>
      </c>
      <c r="AZ47" s="175" t="str">
        <f>IF(ISBLANK(Math!HD17)," ",IF(Math!HD17&gt;=75,Math!HD17," "))</f>
        <v/>
      </c>
      <c r="BA47" s="175" t="str">
        <f>IF(ISBLANK(Math!HH17)," ",IF(Math!HH17&gt;=75,Math!HH17," "))</f>
        <v/>
      </c>
      <c r="BB47" s="175" t="str">
        <f>IF(ISBLANK(Math!HL17)," ",IF(Math!HL17&gt;=75,Math!HL17," "))</f>
        <v/>
      </c>
      <c r="BC47" s="175" t="str">
        <f>IF(ISBLANK(Math!HP17)," ",IF(Math!HP17&gt;=75,Math!HP17," "))</f>
        <v/>
      </c>
      <c r="BD47" s="175" t="str">
        <f>IF(ISBLANK(Math!HT17)," ",IF(Math!HT17&gt;=75,Math!HT17," "))</f>
        <v/>
      </c>
      <c r="BE47" s="175" t="str">
        <f>IF(ISBLANK(Math!IA17)," ",IF(Math!IA17&gt;=75,Math!IA17," "))</f>
        <v/>
      </c>
      <c r="BF47" s="175" t="str">
        <f>IF(ISBLANK(Math!IE17)," ",IF(Math!IE17&gt;=75,Math!IE17," "))</f>
        <v/>
      </c>
      <c r="BG47" s="175" t="str">
        <f>IF(ISBLANK(Math!II17)," ",IF(Math!II17&gt;=75,Math!II17," "))</f>
        <v/>
      </c>
      <c r="BH47" s="175" t="str">
        <f>IF(ISBLANK(Math!IM17)," ",IF(Math!IM17&gt;=75,Math!IM17," "))</f>
        <v/>
      </c>
      <c r="BI47" s="175" t="str">
        <f>IF(ISBLANK(Math!IQ17)," ",IF(Math!IQ17&gt;=75,Math!IQ17," "))</f>
        <v/>
      </c>
      <c r="BJ47" s="175" t="str">
        <f>IF(ISBLANK(Math!IX17)," ",IF(Math!IX17&gt;=75,Math!IX17," "))</f>
        <v/>
      </c>
      <c r="BK47" s="175" t="str">
        <f>IF(ISBLANK(Math!JB17)," ",IF(Math!JB17&gt;=75,Math!JB17," "))</f>
        <v/>
      </c>
      <c r="BL47" s="175" t="str">
        <f>IF(ISBLANK(Math!JF17)," ",IF(Math!JF17&gt;=75,Math!JF17," "))</f>
        <v/>
      </c>
      <c r="BM47" s="175" t="str">
        <f>IF(ISBLANK(Math!JJ17)," ",IF(Math!JJ17&gt;=75,Math!JJ17," "))</f>
        <v/>
      </c>
      <c r="BN47" s="175" t="str">
        <f>IF(ISBLANK(Math!JN17)," ",IF(Math!JN17&gt;=75,Math!JN17," "))</f>
        <v/>
      </c>
      <c r="BO47" s="175" t="str">
        <f>IF(ISBLANK(Math!JU17)," ",IF(Math!JU17&gt;=75,Math!JU17," "))</f>
        <v/>
      </c>
      <c r="BP47" s="175" t="str">
        <f>IF(ISBLANK(Math!JY17)," ",IF(Math!JY17&gt;=75,Math!JY17," "))</f>
        <v/>
      </c>
      <c r="BQ47" s="175" t="str">
        <f>IF(ISBLANK(Math!KC17)," ",IF(Math!KC17&gt;=75,Math!KC17," "))</f>
        <v/>
      </c>
      <c r="BR47" s="176" t="str">
        <f>IF(ISBLANK(Math!KG17)," ",IF(Math!KG17&gt;=75,Math!KG17," "))</f>
        <v/>
      </c>
      <c r="BS47" s="268" t="str">
        <f>AU47</f>
        <v xml:space="preserve">  </v>
      </c>
      <c r="BT47" s="269"/>
      <c r="BU47" s="175" t="str">
        <f>IF(ISBLANK(Math!KK17)," ",IF(Math!KK17&gt;=75,Math!KK17," "))</f>
        <v/>
      </c>
      <c r="BV47" s="175" t="str">
        <f>IF(ISBLANK(Math!KR17)," ",IF(Math!KR17&gt;=75,Math!KR17," "))</f>
        <v/>
      </c>
      <c r="BW47" s="175" t="str">
        <f>IF(ISBLANK(Math!KV17)," ",IF(Math!KV17&gt;=75,Math!KV17," "))</f>
        <v/>
      </c>
    </row>
    <row r="48" spans="1:75" s="1" customFormat="1" ht="20.100000000000001" hidden="1" customHeight="1">
      <c r="A48" s="271"/>
      <c r="B48" s="271"/>
      <c r="C48" s="177" t="str">
        <f>IF(ISBLANK(Math!E17)," ",IF(Math!E17&gt;=50,IF(Math!E17&lt;75,Math!E17," ")," "))</f>
        <v xml:space="preserve"> </v>
      </c>
      <c r="D48" s="177" t="str">
        <f>IF(ISBLANK(Math!I17)," ",IF(Math!I17&gt;=50,IF(Math!I17&lt;75,Math!I17," ")," "))</f>
        <v xml:space="preserve"> </v>
      </c>
      <c r="E48" s="177" t="str">
        <f>IF(ISBLANK(Math!M17)," ",IF(Math!M17&gt;=50,IF(Math!M17&lt;75,Math!M17," ")," "))</f>
        <v xml:space="preserve"> </v>
      </c>
      <c r="F48" s="177" t="str">
        <f>IF(ISBLANK(Math!Q17)," ",IF(Math!Q17&gt;=50,IF(Math!Q17&lt;75,Math!Q17," ")," "))</f>
        <v xml:space="preserve"> </v>
      </c>
      <c r="G48" s="177" t="str">
        <f>IF(ISBLANK(Math!U17)," ",IF(Math!U17&gt;=50,IF(Math!U17&lt;75,Math!U17," ")," "))</f>
        <v xml:space="preserve"> </v>
      </c>
      <c r="H48" s="177" t="str">
        <f>IF(ISBLANK(Math!AB17)," ",IF(Math!AB17&gt;=50,IF(Math!AB17&lt;75,Math!AB17," ")," "))</f>
        <v xml:space="preserve"> </v>
      </c>
      <c r="I48" s="177" t="str">
        <f>IF(ISBLANK(Math!AF17)," ",IF(Math!AF17&gt;=50,IF(Math!AF17&lt;75,Math!AF17," ")," "))</f>
        <v xml:space="preserve"> </v>
      </c>
      <c r="J48" s="177" t="str">
        <f>IF(ISBLANK(Math!AJ17)," ",IF(Math!AJ17&gt;=50,IF(Math!AJ17&lt;75,Math!AJ17," ")," "))</f>
        <v xml:space="preserve"> </v>
      </c>
      <c r="K48" s="177" t="str">
        <f>IF(ISBLANK(Math!AN17)," ",IF(Math!AN17&gt;=50,IF(Math!AN17&lt;75,Math!AN17," ")," "))</f>
        <v xml:space="preserve"> </v>
      </c>
      <c r="L48" s="177" t="str">
        <f>IF(ISBLANK(Math!AR17)," ",IF(Math!AR17&gt;=50,IF(Math!AR17&lt;75,Math!AR17," ")," "))</f>
        <v xml:space="preserve"> </v>
      </c>
      <c r="M48" s="177" t="str">
        <f>IF(ISBLANK(Math!AY17)," ",IF(Math!AY17&gt;=50,IF(Math!AY17&lt;75,Math!AY17," ")," "))</f>
        <v xml:space="preserve"> </v>
      </c>
      <c r="N48" s="177" t="str">
        <f>IF(ISBLANK(Math!BC17)," ",IF(Math!BC17&gt;=50,IF(Math!BC17&lt;75,Math!BC17," ")," "))</f>
        <v xml:space="preserve"> </v>
      </c>
      <c r="O48" s="177" t="str">
        <f>IF(ISBLANK(Math!BG17)," ",IF(Math!BG17&gt;=50,IF(Math!BG17&lt;75,Math!BG17," ")," "))</f>
        <v xml:space="preserve"> </v>
      </c>
      <c r="P48" s="177" t="str">
        <f>IF(ISBLANK(Math!BK17)," ",IF(Math!BK17&gt;=50,IF(Math!BK17&lt;75,Math!BK17," ")," "))</f>
        <v xml:space="preserve"> </v>
      </c>
      <c r="Q48" s="177" t="str">
        <f>IF(ISBLANK(Math!BO17)," ",IF(Math!BO17&gt;=50,IF(Math!BO17&lt;75,Math!BO17," ")," "))</f>
        <v xml:space="preserve"> </v>
      </c>
      <c r="R48" s="177" t="str">
        <f>IF(ISBLANK(Math!BV17)," ",IF(Math!BV17&gt;=50,IF(Math!BV17&lt;75,Math!BV17," ")," "))</f>
        <v xml:space="preserve"> </v>
      </c>
      <c r="S48" s="177" t="str">
        <f>IF(ISBLANK(Math!BZ17)," ",IF(Math!BZ17&gt;=50,IF(Math!BZ17&lt;75,Math!BZ17," ")," "))</f>
        <v xml:space="preserve"> </v>
      </c>
      <c r="T48" s="177" t="str">
        <f>IF(ISBLANK(Math!CD17)," ",IF(Math!CD17&gt;=50,IF(Math!CD17&lt;75,Math!CD17," ")," "))</f>
        <v xml:space="preserve"> </v>
      </c>
      <c r="U48" s="177" t="str">
        <f>IF(ISBLANK(Math!CH17)," ",IF(Math!CH17&gt;=50,IF(Math!CH17&lt;75,Math!CH17," ")," "))</f>
        <v xml:space="preserve"> </v>
      </c>
      <c r="V48" s="177" t="str">
        <f>IF(ISBLANK(Math!CL17)," ",IF(Math!CL17&gt;=50,IF(Math!CL17&lt;75,Math!CL17," ")," "))</f>
        <v xml:space="preserve"> </v>
      </c>
      <c r="W48" s="178" t="str">
        <f>IF(ISBLANK(Math!CS17)," ",IF(Math!CS17&gt;=50,IF(Math!CS17&lt;75,Math!CS17," ")," "))</f>
        <v xml:space="preserve"> </v>
      </c>
      <c r="X48" s="270"/>
      <c r="Y48" s="271"/>
      <c r="Z48" s="177" t="str">
        <f>IF(ISBLANK(Math!CW17)," ",IF(Math!CW17&gt;=50,IF(Math!CW17&lt;75,Math!CW17," ")," "))</f>
        <v xml:space="preserve"> </v>
      </c>
      <c r="AA48" s="177" t="str">
        <f>IF(ISBLANK(Math!DA17)," ",IF(Math!DA17&gt;=50,IF(Math!DA17&lt;75,Math!DA17," ")," "))</f>
        <v xml:space="preserve"> </v>
      </c>
      <c r="AB48" s="177" t="str">
        <f>IF(ISBLANK(Math!DE17)," ",IF(Math!DE17&gt;=50,IF(Math!DE17&lt;75,Math!DE17," ")," "))</f>
        <v xml:space="preserve"> </v>
      </c>
      <c r="AC48" s="177" t="str">
        <f>IF(ISBLANK(Math!DI17)," ",IF(Math!DI17&gt;=50,IF(Math!DI17&lt;75,Math!DI17," ")," "))</f>
        <v xml:space="preserve"> </v>
      </c>
      <c r="AD48" s="177" t="str">
        <f>IF(ISBLANK(Math!DP17)," ",IF(Math!DP17&gt;=50,IF(Math!DP17&lt;75,Math!DP17," ")," "))</f>
        <v xml:space="preserve"> </v>
      </c>
      <c r="AE48" s="177" t="str">
        <f>IF(ISBLANK(Math!DT17)," ",IF(Math!DT17&gt;=50,IF(Math!DT17&lt;75,Math!DT17," ")," "))</f>
        <v xml:space="preserve"> </v>
      </c>
      <c r="AF48" s="177" t="str">
        <f>IF(ISBLANK(Math!DX17)," ",IF(Math!DX17&gt;=50,IF(Math!DX17&lt;75,Math!DX17," ")," "))</f>
        <v xml:space="preserve"> </v>
      </c>
      <c r="AG48" s="177" t="str">
        <f>IF(ISBLANK(Math!EB17)," ",IF(Math!EB17&gt;=50,IF(Math!EB17&lt;75,Math!EB17," ")," "))</f>
        <v xml:space="preserve"> </v>
      </c>
      <c r="AH48" s="177" t="str">
        <f>IF(ISBLANK(Math!EF17)," ",IF(Math!EF17&gt;=50,IF(Math!EF17&lt;75,Math!EF17," ")," "))</f>
        <v xml:space="preserve"> </v>
      </c>
      <c r="AI48" s="177" t="str">
        <f>IF(ISBLANK(Math!EM17)," ",IF(Math!EM17&gt;=50,IF(Math!EM17&lt;75,Math!EM17," ")," "))</f>
        <v xml:space="preserve"> </v>
      </c>
      <c r="AJ48" s="177" t="str">
        <f>IF(ISBLANK(Math!EQ17)," ",IF(Math!EQ17&gt;=50,IF(Math!EQ17&lt;75,Math!EQ17," ")," "))</f>
        <v xml:space="preserve"> </v>
      </c>
      <c r="AK48" s="177" t="str">
        <f>IF(ISBLANK(Math!EU17)," ",IF(Math!EU17&gt;=50,IF(Math!EU17&lt;75,Math!EU17," ")," "))</f>
        <v xml:space="preserve"> </v>
      </c>
      <c r="AL48" s="177" t="str">
        <f>IF(ISBLANK(Math!EY17)," ",IF(Math!EY17&gt;=50,IF(Math!EY17&lt;75,Math!EY17," ")," "))</f>
        <v xml:space="preserve"> </v>
      </c>
      <c r="AM48" s="177" t="str">
        <f>IF(ISBLANK(Math!FC17)," ",IF(Math!FC17&gt;=50,IF(Math!FC17&lt;75,Math!FC17," ")," "))</f>
        <v xml:space="preserve"> </v>
      </c>
      <c r="AN48" s="177" t="str">
        <f>IF(ISBLANK(Math!FJ17)," ",IF(Math!FJ17&gt;=50,IF(Math!FJ17&lt;75,Math!FJ17," ")," "))</f>
        <v xml:space="preserve"> </v>
      </c>
      <c r="AO48" s="177" t="str">
        <f>IF(ISBLANK(Math!FN17)," ",IF(Math!FN17&gt;=50,IF(Math!FN17&lt;75,Math!FN17," ")," "))</f>
        <v xml:space="preserve"> </v>
      </c>
      <c r="AP48" s="177" t="str">
        <f>IF(ISBLANK(Math!FR17)," ",IF(Math!FR17&gt;=50,IF(Math!FR17&lt;75,Math!FR17," ")," "))</f>
        <v xml:space="preserve"> </v>
      </c>
      <c r="AQ48" s="177" t="str">
        <f>IF(ISBLANK(Math!FV17)," ",IF(Math!FV17&gt;=50,IF(Math!FV17&lt;75,Math!FV17," ")," "))</f>
        <v xml:space="preserve"> </v>
      </c>
      <c r="AR48" s="177" t="str">
        <f>IF(ISBLANK(Math!FZ17)," ",IF(Math!FZ17&gt;=50,IF(Math!FZ17&lt;75,Math!FZ17," ")," "))</f>
        <v xml:space="preserve"> </v>
      </c>
      <c r="AS48" s="177" t="str">
        <f>IF(ISBLANK(Math!GG17)," ",IF(Math!GG17&gt;=50,IF(Math!GG17&lt;75,Math!GG17," ")," "))</f>
        <v xml:space="preserve"> </v>
      </c>
      <c r="AT48" s="178" t="str">
        <f>IF(ISBLANK(Math!GK17)," ",IF(Math!GK17&gt;=50,IF(Math!GK17&lt;75,Math!GK17," ")," "))</f>
        <v xml:space="preserve"> </v>
      </c>
      <c r="AU48" s="270"/>
      <c r="AV48" s="271"/>
      <c r="AW48" s="177" t="str">
        <f>IF(ISBLANK(Math!GO17)," ",IF(Math!GO17&gt;=50,IF(Math!GO17&lt;75,Math!GO17," ")," "))</f>
        <v xml:space="preserve"> </v>
      </c>
      <c r="AX48" s="177" t="str">
        <f>IF(ISBLANK(Math!GS17)," ",IF(Math!GS17&gt;=50,IF(Math!GS17&lt;75,Math!GS17," ")," "))</f>
        <v xml:space="preserve"> </v>
      </c>
      <c r="AY48" s="177" t="str">
        <f>IF(ISBLANK(Math!GW17)," ",IF(Math!GW17&gt;=50,IF(Math!GW17&lt;75,Math!GW17," ")," "))</f>
        <v xml:space="preserve"> </v>
      </c>
      <c r="AZ48" s="177" t="str">
        <f>IF(ISBLANK(Math!HD17)," ",IF(Math!HD17&gt;=50,IF(Math!HD17&lt;75,Math!HD17," ")," "))</f>
        <v xml:space="preserve"> </v>
      </c>
      <c r="BA48" s="177" t="str">
        <f>IF(ISBLANK(Math!HH17)," ",IF(Math!HH17&gt;=50,IF(Math!HH17&lt;75,Math!HH17," ")," "))</f>
        <v xml:space="preserve"> </v>
      </c>
      <c r="BB48" s="177" t="str">
        <f>IF(ISBLANK(Math!HL17)," ",IF(Math!HL17&gt;=50,IF(Math!HL17&lt;75,Math!HL17," ")," "))</f>
        <v xml:space="preserve"> </v>
      </c>
      <c r="BC48" s="177" t="str">
        <f>IF(ISBLANK(Math!HP17)," ",IF(Math!HP17&gt;=50,IF(Math!HP17&lt;75,Math!HP17," ")," "))</f>
        <v xml:space="preserve"> </v>
      </c>
      <c r="BD48" s="177" t="str">
        <f>IF(ISBLANK(Math!HT17)," ",IF(Math!HT17&gt;=50,IF(Math!HT17&lt;75,Math!HT17," ")," "))</f>
        <v xml:space="preserve"> </v>
      </c>
      <c r="BE48" s="177" t="str">
        <f>IF(ISBLANK(Math!IA17)," ",IF(Math!IA17&gt;=50,IF(Math!IA17&lt;75,Math!IA17," ")," "))</f>
        <v xml:space="preserve"> </v>
      </c>
      <c r="BF48" s="177" t="str">
        <f>IF(ISBLANK(Math!IE17)," ",IF(Math!IE17&gt;=50,IF(Math!IE17&lt;75,Math!IE17," ")," "))</f>
        <v xml:space="preserve"> </v>
      </c>
      <c r="BG48" s="177" t="str">
        <f>IF(ISBLANK(Math!II17)," ",IF(Math!II17&gt;=50,IF(Math!II17&lt;75,Math!II17," ")," "))</f>
        <v xml:space="preserve"> </v>
      </c>
      <c r="BH48" s="177" t="str">
        <f>IF(ISBLANK(Math!IM17)," ",IF(Math!IM17&gt;=50,IF(Math!IM17&lt;75,Math!IM17," ")," "))</f>
        <v xml:space="preserve"> </v>
      </c>
      <c r="BI48" s="177" t="str">
        <f>IF(ISBLANK(Math!IQ17)," ",IF(Math!IQ17&gt;=50,IF(Math!IQ17&lt;75,Math!IQ17," ")," "))</f>
        <v xml:space="preserve"> </v>
      </c>
      <c r="BJ48" s="177" t="str">
        <f>IF(ISBLANK(Math!IX17)," ",IF(Math!IX17&gt;=50,IF(Math!IX17&lt;75,Math!IX17," ")," "))</f>
        <v xml:space="preserve"> </v>
      </c>
      <c r="BK48" s="177" t="str">
        <f>IF(ISBLANK(Math!JB17)," ",IF(Math!JB17&gt;=50,IF(Math!JB17&lt;75,Math!JB17," ")," "))</f>
        <v xml:space="preserve"> </v>
      </c>
      <c r="BL48" s="177" t="str">
        <f>IF(ISBLANK(Math!JF17)," ",IF(Math!JF17&gt;=50,IF(Math!JF17&lt;75,Math!JF17," ")," "))</f>
        <v xml:space="preserve"> </v>
      </c>
      <c r="BM48" s="177" t="str">
        <f>IF(ISBLANK(Math!JJ17)," ",IF(Math!JJ17&gt;=50,IF(Math!JJ17&lt;75,Math!JJ17," ")," "))</f>
        <v xml:space="preserve"> </v>
      </c>
      <c r="BN48" s="177" t="str">
        <f>IF(ISBLANK(Math!JN17)," ",IF(Math!JN17&gt;=50,IF(Math!JN17&lt;75,Math!JN17," ")," "))</f>
        <v xml:space="preserve"> </v>
      </c>
      <c r="BO48" s="177" t="str">
        <f>IF(ISBLANK(Math!JU17)," ",IF(Math!JU17&gt;=50,IF(Math!JU17&lt;75,Math!JU17," ")," "))</f>
        <v xml:space="preserve"> </v>
      </c>
      <c r="BP48" s="177" t="str">
        <f>IF(ISBLANK(Math!JY17)," ",IF(Math!JY17&gt;=50,IF(Math!JY17&lt;75,Math!JY17," ")," "))</f>
        <v xml:space="preserve"> </v>
      </c>
      <c r="BQ48" s="177" t="str">
        <f>IF(ISBLANK(Math!KC17)," ",IF(Math!KC17&gt;=50,IF(Math!KC17&lt;75,Math!KC17," ")," "))</f>
        <v xml:space="preserve"> </v>
      </c>
      <c r="BR48" s="178" t="str">
        <f>IF(ISBLANK(Math!KG17)," ",IF(Math!KG17&gt;=50,IF(Math!KG17&lt;75,Math!KG17," ")," "))</f>
        <v xml:space="preserve"> </v>
      </c>
      <c r="BS48" s="270"/>
      <c r="BT48" s="271"/>
      <c r="BU48" s="177" t="str">
        <f>IF(ISBLANK(Math!KK17)," ",IF(Math!KK17&gt;=50,IF(Math!KK17&lt;75,Math!KK17," ")," "))</f>
        <v xml:space="preserve"> </v>
      </c>
      <c r="BV48" s="177" t="str">
        <f>IF(ISBLANK(Math!KR17)," ",IF(Math!KR17&gt;=50,IF(Math!KR17&lt;75,Math!KR17," ")," "))</f>
        <v xml:space="preserve"> </v>
      </c>
      <c r="BW48" s="177" t="str">
        <f>IF(ISBLANK(Math!KV17)," ",IF(Math!KV17&gt;=50,IF(Math!KV17&lt;75,Math!KV17," ")," "))</f>
        <v xml:space="preserve"> </v>
      </c>
    </row>
    <row r="49" spans="1:75" s="1" customFormat="1" ht="20.100000000000001" hidden="1" customHeight="1" thickBot="1">
      <c r="A49" s="271"/>
      <c r="B49" s="271"/>
      <c r="C49" s="179" t="str">
        <f>IF(ISBLANK(Math!E17)," ",IF(Math!E17&lt;50,Math!E17," "))</f>
        <v xml:space="preserve"> </v>
      </c>
      <c r="D49" s="179" t="str">
        <f>IF(ISBLANK(Math!I17)," ",IF(Math!I17&lt;50,Math!I17," "))</f>
        <v xml:space="preserve"> </v>
      </c>
      <c r="E49" s="179" t="str">
        <f>IF(ISBLANK(Math!M17)," ",IF(Math!M17&lt;50,Math!M17," "))</f>
        <v xml:space="preserve"> </v>
      </c>
      <c r="F49" s="179" t="str">
        <f>IF(ISBLANK(Math!Q17)," ",IF(Math!Q17&lt;50,Math!Q17," "))</f>
        <v xml:space="preserve"> </v>
      </c>
      <c r="G49" s="179" t="str">
        <f>IF(ISBLANK(Math!U17)," ",IF(Math!U17&lt;50,Math!U17," "))</f>
        <v xml:space="preserve"> </v>
      </c>
      <c r="H49" s="179" t="str">
        <f>IF(ISBLANK(Math!AB17)," ",IF(Math!AB17&lt;50,Math!AB17," "))</f>
        <v xml:space="preserve"> </v>
      </c>
      <c r="I49" s="179" t="str">
        <f>IF(ISBLANK(Math!AF17)," ",IF(Math!AF17&lt;50,Math!AF17," "))</f>
        <v xml:space="preserve"> </v>
      </c>
      <c r="J49" s="179" t="str">
        <f>IF(ISBLANK(Math!AJ17)," ",IF(Math!AJ17&lt;50,Math!AJ17," "))</f>
        <v xml:space="preserve"> </v>
      </c>
      <c r="K49" s="179" t="str">
        <f>IF(ISBLANK(Math!AN17)," ",IF(Math!AN17&lt;50,Math!AN17," "))</f>
        <v xml:space="preserve"> </v>
      </c>
      <c r="L49" s="179" t="str">
        <f>IF(ISBLANK(Math!AR17)," ",IF(Math!AR17&lt;50,Math!AR17," "))</f>
        <v xml:space="preserve"> </v>
      </c>
      <c r="M49" s="179" t="str">
        <f>IF(ISBLANK(Math!AY17)," ",IF(Math!AY17&lt;50,Math!AY17," "))</f>
        <v xml:space="preserve"> </v>
      </c>
      <c r="N49" s="179" t="str">
        <f>IF(ISBLANK(Math!BC17)," ",IF(Math!BC17&lt;50,Math!BC17," "))</f>
        <v xml:space="preserve"> </v>
      </c>
      <c r="O49" s="179" t="str">
        <f>IF(ISBLANK(Math!BG17)," ",IF(Math!BG17&lt;50,Math!BG17," "))</f>
        <v xml:space="preserve"> </v>
      </c>
      <c r="P49" s="179" t="str">
        <f>IF(ISBLANK(Math!BK17)," ",IF(Math!BK17&lt;50,Math!BK17," "))</f>
        <v xml:space="preserve"> </v>
      </c>
      <c r="Q49" s="179" t="str">
        <f>IF(ISBLANK(Math!BO17)," ",IF(Math!BO17&lt;50,Math!BO17," "))</f>
        <v xml:space="preserve"> </v>
      </c>
      <c r="R49" s="179" t="str">
        <f>IF(ISBLANK(Math!BV17)," ",IF(Math!BV17&lt;50,Math!BV17," "))</f>
        <v xml:space="preserve"> </v>
      </c>
      <c r="S49" s="179" t="str">
        <f>IF(ISBLANK(Math!BZ17)," ",IF(Math!BZ17&lt;50,Math!BZ17," "))</f>
        <v xml:space="preserve"> </v>
      </c>
      <c r="T49" s="179" t="str">
        <f>IF(ISBLANK(Math!CD17)," ",IF(Math!CD17&lt;50,Math!CD17," "))</f>
        <v xml:space="preserve"> </v>
      </c>
      <c r="U49" s="179" t="str">
        <f>IF(ISBLANK(Math!CH17)," ",IF(Math!CH17&lt;50,Math!CH17," "))</f>
        <v xml:space="preserve"> </v>
      </c>
      <c r="V49" s="179" t="str">
        <f>IF(ISBLANK(Math!CL17)," ",IF(Math!CL17&lt;50,Math!CL17," "))</f>
        <v xml:space="preserve"> </v>
      </c>
      <c r="W49" s="180" t="str">
        <f>IF(ISBLANK(Math!CS17)," ",IF(Math!CS17&lt;50,Math!CS17," "))</f>
        <v xml:space="preserve"> </v>
      </c>
      <c r="X49" s="272"/>
      <c r="Y49" s="273"/>
      <c r="Z49" s="179" t="str">
        <f>IF(ISBLANK(Math!CW17)," ",IF(Math!CW17&lt;50,Math!CW17," "))</f>
        <v xml:space="preserve"> </v>
      </c>
      <c r="AA49" s="179" t="str">
        <f>IF(ISBLANK(Math!DA17)," ",IF(Math!DA17&lt;50,Math!DA17," "))</f>
        <v xml:space="preserve"> </v>
      </c>
      <c r="AB49" s="179" t="str">
        <f>IF(ISBLANK(Math!DE17)," ",IF(Math!DE17&lt;50,Math!DE17," "))</f>
        <v xml:space="preserve"> </v>
      </c>
      <c r="AC49" s="179" t="str">
        <f>IF(ISBLANK(Math!DI17)," ",IF(Math!DI17&lt;50,Math!DI17," "))</f>
        <v xml:space="preserve"> </v>
      </c>
      <c r="AD49" s="179" t="str">
        <f>IF(ISBLANK(Math!DP17)," ",IF(Math!DP17&lt;50,Math!DP17," "))</f>
        <v xml:space="preserve"> </v>
      </c>
      <c r="AE49" s="179" t="str">
        <f>IF(ISBLANK(Math!DT17)," ",IF(Math!DT17&lt;50,Math!DT17," "))</f>
        <v xml:space="preserve"> </v>
      </c>
      <c r="AF49" s="179" t="str">
        <f>IF(ISBLANK(Math!DX17)," ",IF(Math!DX17&lt;50,Math!DX17," "))</f>
        <v xml:space="preserve"> </v>
      </c>
      <c r="AG49" s="179" t="str">
        <f>IF(ISBLANK(Math!EB17)," ",IF(Math!EB17&lt;50,Math!EB17," "))</f>
        <v xml:space="preserve"> </v>
      </c>
      <c r="AH49" s="179" t="str">
        <f>IF(ISBLANK(Math!EF17)," ",IF(Math!EF17&lt;50,Math!EF17," "))</f>
        <v xml:space="preserve"> </v>
      </c>
      <c r="AI49" s="179" t="str">
        <f>IF(ISBLANK(Math!EM17)," ",IF(Math!EM17&lt;50,Math!EM17," "))</f>
        <v xml:space="preserve"> </v>
      </c>
      <c r="AJ49" s="179" t="str">
        <f>IF(ISBLANK(Math!EQ17)," ",IF(Math!EQ17&lt;50,Math!EQ17," "))</f>
        <v xml:space="preserve"> </v>
      </c>
      <c r="AK49" s="179" t="str">
        <f>IF(ISBLANK(Math!EU17)," ",IF(Math!EU17&lt;50,Math!EU17," "))</f>
        <v xml:space="preserve"> </v>
      </c>
      <c r="AL49" s="179" t="str">
        <f>IF(ISBLANK(Math!EY17)," ",IF(Math!EY17&lt;50,Math!EY17," "))</f>
        <v xml:space="preserve"> </v>
      </c>
      <c r="AM49" s="179" t="str">
        <f>IF(ISBLANK(Math!FC17)," ",IF(Math!FC17&lt;50,Math!FC17," "))</f>
        <v xml:space="preserve"> </v>
      </c>
      <c r="AN49" s="179" t="str">
        <f>IF(ISBLANK(Math!FJ17)," ",IF(Math!FJ17&lt;50,Math!FJ17," "))</f>
        <v xml:space="preserve"> </v>
      </c>
      <c r="AO49" s="179" t="str">
        <f>IF(ISBLANK(Math!FN17)," ",IF(Math!FN17&lt;50,Math!FN17," "))</f>
        <v xml:space="preserve"> </v>
      </c>
      <c r="AP49" s="179" t="str">
        <f>IF(ISBLANK(Math!FR17)," ",IF(Math!FR17&lt;50,Math!FR17," "))</f>
        <v xml:space="preserve"> </v>
      </c>
      <c r="AQ49" s="179" t="str">
        <f>IF(ISBLANK(Math!FV17)," ",IF(Math!FV17&lt;50,Math!FV17," "))</f>
        <v xml:space="preserve"> </v>
      </c>
      <c r="AR49" s="179" t="str">
        <f>IF(ISBLANK(Math!FZ17)," ",IF(Math!FZ17&lt;50,Math!FZ17," "))</f>
        <v xml:space="preserve"> </v>
      </c>
      <c r="AS49" s="179" t="str">
        <f>IF(ISBLANK(Math!GG17)," ",IF(Math!GG17&lt;50,Math!GG17," "))</f>
        <v xml:space="preserve"> </v>
      </c>
      <c r="AT49" s="180" t="str">
        <f>IF(ISBLANK(Math!GK17)," ",IF(Math!GK17&lt;50,Math!GK17," "))</f>
        <v xml:space="preserve"> </v>
      </c>
      <c r="AU49" s="272"/>
      <c r="AV49" s="273"/>
      <c r="AW49" s="179" t="str">
        <f>IF(ISBLANK(Math!GO17)," ",IF(Math!GO17&lt;50,Math!GO17," "))</f>
        <v xml:space="preserve"> </v>
      </c>
      <c r="AX49" s="179" t="str">
        <f>IF(ISBLANK(Math!GS17)," ",IF(Math!GS17&lt;50,Math!GS17," "))</f>
        <v xml:space="preserve"> </v>
      </c>
      <c r="AY49" s="179" t="str">
        <f>IF(ISBLANK(Math!GW17)," ",IF(Math!GW17&lt;50,Math!GW17," "))</f>
        <v xml:space="preserve"> </v>
      </c>
      <c r="AZ49" s="179" t="str">
        <f>IF(ISBLANK(Math!HD17)," ",IF(Math!HD17&lt;50,Math!HD17," "))</f>
        <v xml:space="preserve"> </v>
      </c>
      <c r="BA49" s="179" t="str">
        <f>IF(ISBLANK(Math!HH17)," ",IF(Math!HH17&lt;50,Math!HH17," "))</f>
        <v xml:space="preserve"> </v>
      </c>
      <c r="BB49" s="179" t="str">
        <f>IF(ISBLANK(Math!HL17)," ",IF(Math!HL17&lt;50,Math!HL17," "))</f>
        <v xml:space="preserve"> </v>
      </c>
      <c r="BC49" s="179" t="str">
        <f>IF(ISBLANK(Math!HP17)," ",IF(Math!HP17&lt;50,Math!HP17," "))</f>
        <v xml:space="preserve"> </v>
      </c>
      <c r="BD49" s="179" t="str">
        <f>IF(ISBLANK(Math!HT17)," ",IF(Math!HT17&lt;50,Math!HT17," "))</f>
        <v xml:space="preserve"> </v>
      </c>
      <c r="BE49" s="179" t="str">
        <f>IF(ISBLANK(Math!IA17)," ",IF(Math!IA17&lt;50,Math!IA17," "))</f>
        <v xml:space="preserve"> </v>
      </c>
      <c r="BF49" s="179" t="str">
        <f>IF(ISBLANK(Math!IE17)," ",IF(Math!IE17&lt;50,Math!IE17," "))</f>
        <v xml:space="preserve"> </v>
      </c>
      <c r="BG49" s="179" t="str">
        <f>IF(ISBLANK(Math!II17)," ",IF(Math!II17&lt;50,Math!II17," "))</f>
        <v xml:space="preserve"> </v>
      </c>
      <c r="BH49" s="179" t="str">
        <f>IF(ISBLANK(Math!IM17)," ",IF(Math!IM17&lt;50,Math!IM17," "))</f>
        <v xml:space="preserve"> </v>
      </c>
      <c r="BI49" s="179" t="str">
        <f>IF(ISBLANK(Math!IQ17)," ",IF(Math!IQ17&lt;50,Math!IQ17," "))</f>
        <v xml:space="preserve"> </v>
      </c>
      <c r="BJ49" s="179" t="str">
        <f>IF(ISBLANK(Math!IX17)," ",IF(Math!IX17&lt;50,Math!IX17," "))</f>
        <v xml:space="preserve"> </v>
      </c>
      <c r="BK49" s="179" t="str">
        <f>IF(ISBLANK(Math!JB17)," ",IF(Math!JB17&lt;50,Math!JB17," "))</f>
        <v xml:space="preserve"> </v>
      </c>
      <c r="BL49" s="179" t="str">
        <f>IF(ISBLANK(Math!JF17)," ",IF(Math!JF17&lt;50,Math!JF17," "))</f>
        <v xml:space="preserve"> </v>
      </c>
      <c r="BM49" s="179" t="str">
        <f>IF(ISBLANK(Math!JJ17)," ",IF(Math!JJ17&lt;50,Math!JJ17," "))</f>
        <v xml:space="preserve"> </v>
      </c>
      <c r="BN49" s="179" t="str">
        <f>IF(ISBLANK(Math!JN17)," ",IF(Math!JN17&lt;50,Math!JN17," "))</f>
        <v xml:space="preserve"> </v>
      </c>
      <c r="BO49" s="179" t="str">
        <f>IF(ISBLANK(Math!JU17)," ",IF(Math!JU17&lt;50,Math!JU17," "))</f>
        <v xml:space="preserve"> </v>
      </c>
      <c r="BP49" s="179" t="str">
        <f>IF(ISBLANK(Math!JY17)," ",IF(Math!JY17&lt;50,Math!JY17," "))</f>
        <v xml:space="preserve"> </v>
      </c>
      <c r="BQ49" s="179" t="str">
        <f>IF(ISBLANK(Math!KC17)," ",IF(Math!KC17&lt;50,Math!KC17," "))</f>
        <v xml:space="preserve"> </v>
      </c>
      <c r="BR49" s="180" t="str">
        <f>IF(ISBLANK(Math!KG17)," ",IF(Math!KG17&lt;50,Math!KG17," "))</f>
        <v xml:space="preserve"> </v>
      </c>
      <c r="BS49" s="272"/>
      <c r="BT49" s="273"/>
      <c r="BU49" s="179" t="str">
        <f>IF(ISBLANK(Math!KK17)," ",IF(Math!KK17&lt;50,Math!KK17," "))</f>
        <v xml:space="preserve"> </v>
      </c>
      <c r="BV49" s="179" t="str">
        <f>IF(ISBLANK(Math!KR17)," ",IF(Math!KR17&lt;50,Math!KR17," "))</f>
        <v xml:space="preserve"> </v>
      </c>
      <c r="BW49" s="179" t="str">
        <f>IF(ISBLANK(Math!KV17)," ",IF(Math!KV17&lt;50,Math!KV17," "))</f>
        <v xml:space="preserve"> </v>
      </c>
    </row>
    <row r="50" spans="1:75" s="1" customFormat="1" ht="20.100000000000001" hidden="1" customHeight="1">
      <c r="A50" s="271" t="str">
        <f>LEFT(Math!$A16,1)&amp;LEFT(Math!$B16,1)</f>
        <v xml:space="preserve">  </v>
      </c>
      <c r="B50" s="271"/>
      <c r="C50" s="175" t="str">
        <f>IF(ISBLANK(Math!E16)," ",IF(Math!E16&gt;=75,Math!E16," "))</f>
        <v/>
      </c>
      <c r="D50" s="175" t="str">
        <f>IF(ISBLANK(Math!I16)," ",IF(Math!I16&gt;=75,Math!I16," "))</f>
        <v/>
      </c>
      <c r="E50" s="175" t="str">
        <f>IF(ISBLANK(Math!M16)," ",IF(Math!M16&gt;=75,Math!M16," "))</f>
        <v/>
      </c>
      <c r="F50" s="175" t="str">
        <f>IF(ISBLANK(Math!Q16)," ",IF(Math!Q16&gt;=75,Math!Q16," "))</f>
        <v/>
      </c>
      <c r="G50" s="175" t="str">
        <f>IF(ISBLANK(Math!U16)," ",IF(Math!U16&gt;=75,Math!U16," "))</f>
        <v/>
      </c>
      <c r="H50" s="175" t="str">
        <f>IF(ISBLANK(Math!AB16)," ",IF(Math!AB16&gt;=75,Math!AB16," "))</f>
        <v/>
      </c>
      <c r="I50" s="175" t="str">
        <f>IF(ISBLANK(Math!AF16)," ",IF(Math!AF16&gt;=75,Math!AF16," "))</f>
        <v/>
      </c>
      <c r="J50" s="175" t="str">
        <f>IF(ISBLANK(Math!AJ16)," ",IF(Math!AJ16&gt;=75,Math!AJ16," "))</f>
        <v/>
      </c>
      <c r="K50" s="175" t="str">
        <f>IF(ISBLANK(Math!AN16)," ",IF(Math!AN16&gt;=75,Math!AN16," "))</f>
        <v/>
      </c>
      <c r="L50" s="175" t="str">
        <f>IF(ISBLANK(Math!AR16)," ",IF(Math!AR16&gt;=75,Math!AR16," "))</f>
        <v/>
      </c>
      <c r="M50" s="175" t="str">
        <f>IF(ISBLANK(Math!AY16)," ",IF(Math!AY16&gt;=75,Math!AY16," "))</f>
        <v/>
      </c>
      <c r="N50" s="175" t="str">
        <f>IF(ISBLANK(Math!BC16)," ",IF(Math!BC16&gt;=75,Math!BC16," "))</f>
        <v/>
      </c>
      <c r="O50" s="175" t="str">
        <f>IF(ISBLANK(Math!BG16)," ",IF(Math!BG16&gt;=75,Math!BG16," "))</f>
        <v/>
      </c>
      <c r="P50" s="175" t="str">
        <f>IF(ISBLANK(Math!BK16)," ",IF(Math!BK16&gt;=75,Math!BK16," "))</f>
        <v/>
      </c>
      <c r="Q50" s="175" t="str">
        <f>IF(ISBLANK(Math!BO16)," ",IF(Math!BO16&gt;=75,Math!BO16," "))</f>
        <v/>
      </c>
      <c r="R50" s="175" t="str">
        <f>IF(ISBLANK(Math!BV16)," ",IF(Math!BV16&gt;=75,Math!BV16," "))</f>
        <v/>
      </c>
      <c r="S50" s="175" t="str">
        <f>IF(ISBLANK(Math!BZ16)," ",IF(Math!BZ16&gt;=75,Math!BZ16," "))</f>
        <v/>
      </c>
      <c r="T50" s="175" t="str">
        <f>IF(ISBLANK(Math!CD16)," ",IF(Math!CD16&gt;=75,Math!CD16," "))</f>
        <v/>
      </c>
      <c r="U50" s="175" t="str">
        <f>IF(ISBLANK(Math!CH16)," ",IF(Math!CH16&gt;=75,Math!CH16," "))</f>
        <v/>
      </c>
      <c r="V50" s="175" t="str">
        <f>IF(ISBLANK(Math!CL16)," ",IF(Math!CL16&gt;=75,Math!CL16," "))</f>
        <v/>
      </c>
      <c r="W50" s="176" t="str">
        <f>IF(ISBLANK(Math!CS16)," ",IF(Math!CS16&gt;=75,Math!CS16," "))</f>
        <v/>
      </c>
      <c r="X50" s="268" t="str">
        <f>A50</f>
        <v xml:space="preserve">  </v>
      </c>
      <c r="Y50" s="269"/>
      <c r="Z50" s="175" t="str">
        <f>IF(ISBLANK(Math!CW16)," ",IF(Math!CW16&gt;=75,Math!CW16," "))</f>
        <v/>
      </c>
      <c r="AA50" s="175" t="str">
        <f>IF(ISBLANK(Math!DA16)," ",IF(Math!DA16&gt;=75,Math!DA16," "))</f>
        <v/>
      </c>
      <c r="AB50" s="175" t="str">
        <f>IF(ISBLANK(Math!DE16)," ",IF(Math!DE16&gt;=75,Math!DE16," "))</f>
        <v/>
      </c>
      <c r="AC50" s="175" t="str">
        <f>IF(ISBLANK(Math!DI16)," ",IF(Math!DI16&gt;=75,Math!DI16," "))</f>
        <v/>
      </c>
      <c r="AD50" s="175" t="str">
        <f>IF(ISBLANK(Math!DP16)," ",IF(Math!DP16&gt;=75,Math!DP16," "))</f>
        <v/>
      </c>
      <c r="AE50" s="175" t="str">
        <f>IF(ISBLANK(Math!DT16)," ",IF(Math!DT16&gt;=75,Math!DT16," "))</f>
        <v/>
      </c>
      <c r="AF50" s="175" t="str">
        <f>IF(ISBLANK(Math!DX16)," ",IF(Math!DX16&gt;=75,Math!DX16," "))</f>
        <v/>
      </c>
      <c r="AG50" s="175" t="str">
        <f>IF(ISBLANK(Math!EB16)," ",IF(Math!EB16&gt;=75,Math!EB16," "))</f>
        <v/>
      </c>
      <c r="AH50" s="175" t="str">
        <f>IF(ISBLANK(Math!EF16)," ",IF(Math!EF16&gt;=75,Math!EF16," "))</f>
        <v/>
      </c>
      <c r="AI50" s="175" t="str">
        <f>IF(ISBLANK(Math!EM16)," ",IF(Math!EM16&gt;=75,Math!EM16," "))</f>
        <v/>
      </c>
      <c r="AJ50" s="175" t="str">
        <f>IF(ISBLANK(Math!EQ16)," ",IF(Math!EQ16&gt;=75,Math!EQ16," "))</f>
        <v/>
      </c>
      <c r="AK50" s="175" t="str">
        <f>IF(ISBLANK(Math!EU16)," ",IF(Math!EU16&gt;=75,Math!EU16," "))</f>
        <v/>
      </c>
      <c r="AL50" s="175" t="str">
        <f>IF(ISBLANK(Math!EY16)," ",IF(Math!EY16&gt;=75,Math!EY16," "))</f>
        <v/>
      </c>
      <c r="AM50" s="175" t="str">
        <f>IF(ISBLANK(Math!FC16)," ",IF(Math!FC16&gt;=75,Math!FC16," "))</f>
        <v/>
      </c>
      <c r="AN50" s="175" t="str">
        <f>IF(ISBLANK(Math!FJ16)," ",IF(Math!FJ16&gt;=75,Math!FJ16," "))</f>
        <v/>
      </c>
      <c r="AO50" s="175" t="str">
        <f>IF(ISBLANK(Math!FN16)," ",IF(Math!FN16&gt;=75,Math!FN16," "))</f>
        <v/>
      </c>
      <c r="AP50" s="175" t="str">
        <f>IF(ISBLANK(Math!FR16)," ",IF(Math!FR16&gt;=75,Math!FR16," "))</f>
        <v/>
      </c>
      <c r="AQ50" s="175" t="str">
        <f>IF(ISBLANK(Math!FV16)," ",IF(Math!FV16&gt;=75,Math!FV16," "))</f>
        <v/>
      </c>
      <c r="AR50" s="175" t="str">
        <f>IF(ISBLANK(Math!FZ16)," ",IF(Math!FZ16&gt;=75,Math!FZ16," "))</f>
        <v/>
      </c>
      <c r="AS50" s="175" t="str">
        <f>IF(ISBLANK(Math!GG16)," ",IF(Math!GG16&gt;=75,Math!GG16," "))</f>
        <v/>
      </c>
      <c r="AT50" s="176" t="str">
        <f>IF(ISBLANK(Math!GK16)," ",IF(Math!GK16&gt;=75,Math!GK16," "))</f>
        <v/>
      </c>
      <c r="AU50" s="268" t="str">
        <f>X50</f>
        <v xml:space="preserve">  </v>
      </c>
      <c r="AV50" s="269"/>
      <c r="AW50" s="175" t="str">
        <f>IF(ISBLANK(Math!GO16)," ",IF(Math!GO16&gt;=75,Math!GO16," "))</f>
        <v/>
      </c>
      <c r="AX50" s="175" t="str">
        <f>IF(ISBLANK(Math!GS16)," ",IF(Math!GS16&gt;=75,Math!GS16," "))</f>
        <v/>
      </c>
      <c r="AY50" s="175" t="str">
        <f>IF(ISBLANK(Math!GW16)," ",IF(Math!GW16&gt;=75,Math!GW16," "))</f>
        <v/>
      </c>
      <c r="AZ50" s="175" t="str">
        <f>IF(ISBLANK(Math!HD16)," ",IF(Math!HD16&gt;=75,Math!HD16," "))</f>
        <v/>
      </c>
      <c r="BA50" s="175" t="str">
        <f>IF(ISBLANK(Math!HH16)," ",IF(Math!HH16&gt;=75,Math!HH16," "))</f>
        <v/>
      </c>
      <c r="BB50" s="175" t="str">
        <f>IF(ISBLANK(Math!HL16)," ",IF(Math!HL16&gt;=75,Math!HL16," "))</f>
        <v/>
      </c>
      <c r="BC50" s="175" t="str">
        <f>IF(ISBLANK(Math!HP16)," ",IF(Math!HP16&gt;=75,Math!HP16," "))</f>
        <v/>
      </c>
      <c r="BD50" s="175" t="str">
        <f>IF(ISBLANK(Math!HT16)," ",IF(Math!HT16&gt;=75,Math!HT16," "))</f>
        <v/>
      </c>
      <c r="BE50" s="175" t="str">
        <f>IF(ISBLANK(Math!IA16)," ",IF(Math!IA16&gt;=75,Math!IA16," "))</f>
        <v/>
      </c>
      <c r="BF50" s="175" t="str">
        <f>IF(ISBLANK(Math!IE16)," ",IF(Math!IE16&gt;=75,Math!IE16," "))</f>
        <v/>
      </c>
      <c r="BG50" s="175" t="str">
        <f>IF(ISBLANK(Math!II16)," ",IF(Math!II16&gt;=75,Math!II16," "))</f>
        <v/>
      </c>
      <c r="BH50" s="175" t="str">
        <f>IF(ISBLANK(Math!IM16)," ",IF(Math!IM16&gt;=75,Math!IM16," "))</f>
        <v/>
      </c>
      <c r="BI50" s="175" t="str">
        <f>IF(ISBLANK(Math!IQ16)," ",IF(Math!IQ16&gt;=75,Math!IQ16," "))</f>
        <v/>
      </c>
      <c r="BJ50" s="175" t="str">
        <f>IF(ISBLANK(Math!IX16)," ",IF(Math!IX16&gt;=75,Math!IX16," "))</f>
        <v/>
      </c>
      <c r="BK50" s="175" t="str">
        <f>IF(ISBLANK(Math!JB16)," ",IF(Math!JB16&gt;=75,Math!JB16," "))</f>
        <v/>
      </c>
      <c r="BL50" s="175" t="str">
        <f>IF(ISBLANK(Math!JF16)," ",IF(Math!JF16&gt;=75,Math!JF16," "))</f>
        <v/>
      </c>
      <c r="BM50" s="175" t="str">
        <f>IF(ISBLANK(Math!JJ16)," ",IF(Math!JJ16&gt;=75,Math!JJ16," "))</f>
        <v/>
      </c>
      <c r="BN50" s="175" t="str">
        <f>IF(ISBLANK(Math!JN16)," ",IF(Math!JN16&gt;=75,Math!JN16," "))</f>
        <v/>
      </c>
      <c r="BO50" s="175" t="str">
        <f>IF(ISBLANK(Math!JU16)," ",IF(Math!JU16&gt;=75,Math!JU16," "))</f>
        <v/>
      </c>
      <c r="BP50" s="175" t="str">
        <f>IF(ISBLANK(Math!JY16)," ",IF(Math!JY16&gt;=75,Math!JY16," "))</f>
        <v/>
      </c>
      <c r="BQ50" s="175" t="str">
        <f>IF(ISBLANK(Math!KC16)," ",IF(Math!KC16&gt;=75,Math!KC16," "))</f>
        <v/>
      </c>
      <c r="BR50" s="176" t="str">
        <f>IF(ISBLANK(Math!KG16)," ",IF(Math!KG16&gt;=75,Math!KG16," "))</f>
        <v/>
      </c>
      <c r="BS50" s="268" t="str">
        <f>AU50</f>
        <v xml:space="preserve">  </v>
      </c>
      <c r="BT50" s="269"/>
      <c r="BU50" s="175" t="str">
        <f>IF(ISBLANK(Math!KK16)," ",IF(Math!KK16&gt;=75,Math!KK16," "))</f>
        <v/>
      </c>
      <c r="BV50" s="175" t="str">
        <f>IF(ISBLANK(Math!KR16)," ",IF(Math!KR16&gt;=75,Math!KR16," "))</f>
        <v/>
      </c>
      <c r="BW50" s="175" t="str">
        <f>IF(ISBLANK(Math!KV16)," ",IF(Math!KV16&gt;=75,Math!KV16," "))</f>
        <v/>
      </c>
    </row>
    <row r="51" spans="1:75" s="1" customFormat="1" ht="20.100000000000001" hidden="1" customHeight="1">
      <c r="A51" s="271"/>
      <c r="B51" s="271"/>
      <c r="C51" s="177" t="str">
        <f>IF(ISBLANK(Math!E16)," ",IF(Math!E16&gt;=50,IF(Math!E16&lt;75,Math!E16," ")," "))</f>
        <v xml:space="preserve"> </v>
      </c>
      <c r="D51" s="177" t="str">
        <f>IF(ISBLANK(Math!I16)," ",IF(Math!I16&gt;=50,IF(Math!I16&lt;75,Math!I16," ")," "))</f>
        <v xml:space="preserve"> </v>
      </c>
      <c r="E51" s="177" t="str">
        <f>IF(ISBLANK(Math!M16)," ",IF(Math!M16&gt;=50,IF(Math!M16&lt;75,Math!M16," ")," "))</f>
        <v xml:space="preserve"> </v>
      </c>
      <c r="F51" s="177" t="str">
        <f>IF(ISBLANK(Math!Q16)," ",IF(Math!Q16&gt;=50,IF(Math!Q16&lt;75,Math!Q16," ")," "))</f>
        <v xml:space="preserve"> </v>
      </c>
      <c r="G51" s="177" t="str">
        <f>IF(ISBLANK(Math!U16)," ",IF(Math!U16&gt;=50,IF(Math!U16&lt;75,Math!U16," ")," "))</f>
        <v xml:space="preserve"> </v>
      </c>
      <c r="H51" s="177" t="str">
        <f>IF(ISBLANK(Math!AB16)," ",IF(Math!AB16&gt;=50,IF(Math!AB16&lt;75,Math!AB16," ")," "))</f>
        <v xml:space="preserve"> </v>
      </c>
      <c r="I51" s="177" t="str">
        <f>IF(ISBLANK(Math!AF16)," ",IF(Math!AF16&gt;=50,IF(Math!AF16&lt;75,Math!AF16," ")," "))</f>
        <v xml:space="preserve"> </v>
      </c>
      <c r="J51" s="177" t="str">
        <f>IF(ISBLANK(Math!AJ16)," ",IF(Math!AJ16&gt;=50,IF(Math!AJ16&lt;75,Math!AJ16," ")," "))</f>
        <v xml:space="preserve"> </v>
      </c>
      <c r="K51" s="177" t="str">
        <f>IF(ISBLANK(Math!AN16)," ",IF(Math!AN16&gt;=50,IF(Math!AN16&lt;75,Math!AN16," ")," "))</f>
        <v xml:space="preserve"> </v>
      </c>
      <c r="L51" s="177" t="str">
        <f>IF(ISBLANK(Math!AR16)," ",IF(Math!AR16&gt;=50,IF(Math!AR16&lt;75,Math!AR16," ")," "))</f>
        <v xml:space="preserve"> </v>
      </c>
      <c r="M51" s="177" t="str">
        <f>IF(ISBLANK(Math!AY16)," ",IF(Math!AY16&gt;=50,IF(Math!AY16&lt;75,Math!AY16," ")," "))</f>
        <v xml:space="preserve"> </v>
      </c>
      <c r="N51" s="177" t="str">
        <f>IF(ISBLANK(Math!BC16)," ",IF(Math!BC16&gt;=50,IF(Math!BC16&lt;75,Math!BC16," ")," "))</f>
        <v xml:space="preserve"> </v>
      </c>
      <c r="O51" s="177" t="str">
        <f>IF(ISBLANK(Math!BG16)," ",IF(Math!BG16&gt;=50,IF(Math!BG16&lt;75,Math!BG16," ")," "))</f>
        <v xml:space="preserve"> </v>
      </c>
      <c r="P51" s="177" t="str">
        <f>IF(ISBLANK(Math!BK16)," ",IF(Math!BK16&gt;=50,IF(Math!BK16&lt;75,Math!BK16," ")," "))</f>
        <v xml:space="preserve"> </v>
      </c>
      <c r="Q51" s="177" t="str">
        <f>IF(ISBLANK(Math!BO16)," ",IF(Math!BO16&gt;=50,IF(Math!BO16&lt;75,Math!BO16," ")," "))</f>
        <v xml:space="preserve"> </v>
      </c>
      <c r="R51" s="177" t="str">
        <f>IF(ISBLANK(Math!BV16)," ",IF(Math!BV16&gt;=50,IF(Math!BV16&lt;75,Math!BV16," ")," "))</f>
        <v xml:space="preserve"> </v>
      </c>
      <c r="S51" s="177" t="str">
        <f>IF(ISBLANK(Math!BZ16)," ",IF(Math!BZ16&gt;=50,IF(Math!BZ16&lt;75,Math!BZ16," ")," "))</f>
        <v xml:space="preserve"> </v>
      </c>
      <c r="T51" s="177" t="str">
        <f>IF(ISBLANK(Math!CD16)," ",IF(Math!CD16&gt;=50,IF(Math!CD16&lt;75,Math!CD16," ")," "))</f>
        <v xml:space="preserve"> </v>
      </c>
      <c r="U51" s="177" t="str">
        <f>IF(ISBLANK(Math!CH16)," ",IF(Math!CH16&gt;=50,IF(Math!CH16&lt;75,Math!CH16," ")," "))</f>
        <v xml:space="preserve"> </v>
      </c>
      <c r="V51" s="177" t="str">
        <f>IF(ISBLANK(Math!CL16)," ",IF(Math!CL16&gt;=50,IF(Math!CL16&lt;75,Math!CL16," ")," "))</f>
        <v xml:space="preserve"> </v>
      </c>
      <c r="W51" s="178" t="str">
        <f>IF(ISBLANK(Math!CS16)," ",IF(Math!CS16&gt;=50,IF(Math!CS16&lt;75,Math!CS16," ")," "))</f>
        <v xml:space="preserve"> </v>
      </c>
      <c r="X51" s="270"/>
      <c r="Y51" s="271"/>
      <c r="Z51" s="177" t="str">
        <f>IF(ISBLANK(Math!CW16)," ",IF(Math!CW16&gt;=50,IF(Math!CW16&lt;75,Math!CW16," ")," "))</f>
        <v xml:space="preserve"> </v>
      </c>
      <c r="AA51" s="177" t="str">
        <f>IF(ISBLANK(Math!DA16)," ",IF(Math!DA16&gt;=50,IF(Math!DA16&lt;75,Math!DA16," ")," "))</f>
        <v xml:space="preserve"> </v>
      </c>
      <c r="AB51" s="177" t="str">
        <f>IF(ISBLANK(Math!DE16)," ",IF(Math!DE16&gt;=50,IF(Math!DE16&lt;75,Math!DE16," ")," "))</f>
        <v xml:space="preserve"> </v>
      </c>
      <c r="AC51" s="177" t="str">
        <f>IF(ISBLANK(Math!DI16)," ",IF(Math!DI16&gt;=50,IF(Math!DI16&lt;75,Math!DI16," ")," "))</f>
        <v xml:space="preserve"> </v>
      </c>
      <c r="AD51" s="177" t="str">
        <f>IF(ISBLANK(Math!DP16)," ",IF(Math!DP16&gt;=50,IF(Math!DP16&lt;75,Math!DP16," ")," "))</f>
        <v xml:space="preserve"> </v>
      </c>
      <c r="AE51" s="177" t="str">
        <f>IF(ISBLANK(Math!DT16)," ",IF(Math!DT16&gt;=50,IF(Math!DT16&lt;75,Math!DT16," ")," "))</f>
        <v xml:space="preserve"> </v>
      </c>
      <c r="AF51" s="177" t="str">
        <f>IF(ISBLANK(Math!DX16)," ",IF(Math!DX16&gt;=50,IF(Math!DX16&lt;75,Math!DX16," ")," "))</f>
        <v xml:space="preserve"> </v>
      </c>
      <c r="AG51" s="177" t="str">
        <f>IF(ISBLANK(Math!EB16)," ",IF(Math!EB16&gt;=50,IF(Math!EB16&lt;75,Math!EB16," ")," "))</f>
        <v xml:space="preserve"> </v>
      </c>
      <c r="AH51" s="177" t="str">
        <f>IF(ISBLANK(Math!EF16)," ",IF(Math!EF16&gt;=50,IF(Math!EF16&lt;75,Math!EF16," ")," "))</f>
        <v xml:space="preserve"> </v>
      </c>
      <c r="AI51" s="177" t="str">
        <f>IF(ISBLANK(Math!EM16)," ",IF(Math!EM16&gt;=50,IF(Math!EM16&lt;75,Math!EM16," ")," "))</f>
        <v xml:space="preserve"> </v>
      </c>
      <c r="AJ51" s="177" t="str">
        <f>IF(ISBLANK(Math!EQ16)," ",IF(Math!EQ16&gt;=50,IF(Math!EQ16&lt;75,Math!EQ16," ")," "))</f>
        <v xml:space="preserve"> </v>
      </c>
      <c r="AK51" s="177" t="str">
        <f>IF(ISBLANK(Math!EU16)," ",IF(Math!EU16&gt;=50,IF(Math!EU16&lt;75,Math!EU16," ")," "))</f>
        <v xml:space="preserve"> </v>
      </c>
      <c r="AL51" s="177" t="str">
        <f>IF(ISBLANK(Math!EY16)," ",IF(Math!EY16&gt;=50,IF(Math!EY16&lt;75,Math!EY16," ")," "))</f>
        <v xml:space="preserve"> </v>
      </c>
      <c r="AM51" s="177" t="str">
        <f>IF(ISBLANK(Math!FC16)," ",IF(Math!FC16&gt;=50,IF(Math!FC16&lt;75,Math!FC16," ")," "))</f>
        <v xml:space="preserve"> </v>
      </c>
      <c r="AN51" s="177" t="str">
        <f>IF(ISBLANK(Math!FJ16)," ",IF(Math!FJ16&gt;=50,IF(Math!FJ16&lt;75,Math!FJ16," ")," "))</f>
        <v xml:space="preserve"> </v>
      </c>
      <c r="AO51" s="177" t="str">
        <f>IF(ISBLANK(Math!FN16)," ",IF(Math!FN16&gt;=50,IF(Math!FN16&lt;75,Math!FN16," ")," "))</f>
        <v xml:space="preserve"> </v>
      </c>
      <c r="AP51" s="177" t="str">
        <f>IF(ISBLANK(Math!FR16)," ",IF(Math!FR16&gt;=50,IF(Math!FR16&lt;75,Math!FR16," ")," "))</f>
        <v xml:space="preserve"> </v>
      </c>
      <c r="AQ51" s="177" t="str">
        <f>IF(ISBLANK(Math!FV16)," ",IF(Math!FV16&gt;=50,IF(Math!FV16&lt;75,Math!FV16," ")," "))</f>
        <v xml:space="preserve"> </v>
      </c>
      <c r="AR51" s="177" t="str">
        <f>IF(ISBLANK(Math!FZ16)," ",IF(Math!FZ16&gt;=50,IF(Math!FZ16&lt;75,Math!FZ16," ")," "))</f>
        <v xml:space="preserve"> </v>
      </c>
      <c r="AS51" s="177" t="str">
        <f>IF(ISBLANK(Math!GG16)," ",IF(Math!GG16&gt;=50,IF(Math!GG16&lt;75,Math!GG16," ")," "))</f>
        <v xml:space="preserve"> </v>
      </c>
      <c r="AT51" s="178" t="str">
        <f>IF(ISBLANK(Math!GK16)," ",IF(Math!GK16&gt;=50,IF(Math!GK16&lt;75,Math!GK16," ")," "))</f>
        <v xml:space="preserve"> </v>
      </c>
      <c r="AU51" s="270"/>
      <c r="AV51" s="271"/>
      <c r="AW51" s="177" t="str">
        <f>IF(ISBLANK(Math!GO16)," ",IF(Math!GO16&gt;=50,IF(Math!GO16&lt;75,Math!GO16," ")," "))</f>
        <v xml:space="preserve"> </v>
      </c>
      <c r="AX51" s="177" t="str">
        <f>IF(ISBLANK(Math!GS16)," ",IF(Math!GS16&gt;=50,IF(Math!GS16&lt;75,Math!GS16," ")," "))</f>
        <v xml:space="preserve"> </v>
      </c>
      <c r="AY51" s="177" t="str">
        <f>IF(ISBLANK(Math!GW16)," ",IF(Math!GW16&gt;=50,IF(Math!GW16&lt;75,Math!GW16," ")," "))</f>
        <v xml:space="preserve"> </v>
      </c>
      <c r="AZ51" s="177" t="str">
        <f>IF(ISBLANK(Math!HD16)," ",IF(Math!HD16&gt;=50,IF(Math!HD16&lt;75,Math!HD16," ")," "))</f>
        <v xml:space="preserve"> </v>
      </c>
      <c r="BA51" s="177" t="str">
        <f>IF(ISBLANK(Math!HH16)," ",IF(Math!HH16&gt;=50,IF(Math!HH16&lt;75,Math!HH16," ")," "))</f>
        <v xml:space="preserve"> </v>
      </c>
      <c r="BB51" s="177" t="str">
        <f>IF(ISBLANK(Math!HL16)," ",IF(Math!HL16&gt;=50,IF(Math!HL16&lt;75,Math!HL16," ")," "))</f>
        <v xml:space="preserve"> </v>
      </c>
      <c r="BC51" s="177" t="str">
        <f>IF(ISBLANK(Math!HP16)," ",IF(Math!HP16&gt;=50,IF(Math!HP16&lt;75,Math!HP16," ")," "))</f>
        <v xml:space="preserve"> </v>
      </c>
      <c r="BD51" s="177" t="str">
        <f>IF(ISBLANK(Math!HT16)," ",IF(Math!HT16&gt;=50,IF(Math!HT16&lt;75,Math!HT16," ")," "))</f>
        <v xml:space="preserve"> </v>
      </c>
      <c r="BE51" s="177" t="str">
        <f>IF(ISBLANK(Math!IA16)," ",IF(Math!IA16&gt;=50,IF(Math!IA16&lt;75,Math!IA16," ")," "))</f>
        <v xml:space="preserve"> </v>
      </c>
      <c r="BF51" s="177" t="str">
        <f>IF(ISBLANK(Math!IE16)," ",IF(Math!IE16&gt;=50,IF(Math!IE16&lt;75,Math!IE16," ")," "))</f>
        <v xml:space="preserve"> </v>
      </c>
      <c r="BG51" s="177" t="str">
        <f>IF(ISBLANK(Math!II16)," ",IF(Math!II16&gt;=50,IF(Math!II16&lt;75,Math!II16," ")," "))</f>
        <v xml:space="preserve"> </v>
      </c>
      <c r="BH51" s="177" t="str">
        <f>IF(ISBLANK(Math!IM16)," ",IF(Math!IM16&gt;=50,IF(Math!IM16&lt;75,Math!IM16," ")," "))</f>
        <v xml:space="preserve"> </v>
      </c>
      <c r="BI51" s="177" t="str">
        <f>IF(ISBLANK(Math!IQ16)," ",IF(Math!IQ16&gt;=50,IF(Math!IQ16&lt;75,Math!IQ16," ")," "))</f>
        <v xml:space="preserve"> </v>
      </c>
      <c r="BJ51" s="177" t="str">
        <f>IF(ISBLANK(Math!IX16)," ",IF(Math!IX16&gt;=50,IF(Math!IX16&lt;75,Math!IX16," ")," "))</f>
        <v xml:space="preserve"> </v>
      </c>
      <c r="BK51" s="177" t="str">
        <f>IF(ISBLANK(Math!JB16)," ",IF(Math!JB16&gt;=50,IF(Math!JB16&lt;75,Math!JB16," ")," "))</f>
        <v xml:space="preserve"> </v>
      </c>
      <c r="BL51" s="177" t="str">
        <f>IF(ISBLANK(Math!JF16)," ",IF(Math!JF16&gt;=50,IF(Math!JF16&lt;75,Math!JF16," ")," "))</f>
        <v xml:space="preserve"> </v>
      </c>
      <c r="BM51" s="177" t="str">
        <f>IF(ISBLANK(Math!JJ16)," ",IF(Math!JJ16&gt;=50,IF(Math!JJ16&lt;75,Math!JJ16," ")," "))</f>
        <v xml:space="preserve"> </v>
      </c>
      <c r="BN51" s="177" t="str">
        <f>IF(ISBLANK(Math!JN16)," ",IF(Math!JN16&gt;=50,IF(Math!JN16&lt;75,Math!JN16," ")," "))</f>
        <v xml:space="preserve"> </v>
      </c>
      <c r="BO51" s="177" t="str">
        <f>IF(ISBLANK(Math!JU16)," ",IF(Math!JU16&gt;=50,IF(Math!JU16&lt;75,Math!JU16," ")," "))</f>
        <v xml:space="preserve"> </v>
      </c>
      <c r="BP51" s="177" t="str">
        <f>IF(ISBLANK(Math!JY16)," ",IF(Math!JY16&gt;=50,IF(Math!JY16&lt;75,Math!JY16," ")," "))</f>
        <v xml:space="preserve"> </v>
      </c>
      <c r="BQ51" s="177" t="str">
        <f>IF(ISBLANK(Math!KC16)," ",IF(Math!KC16&gt;=50,IF(Math!KC16&lt;75,Math!KC16," ")," "))</f>
        <v xml:space="preserve"> </v>
      </c>
      <c r="BR51" s="178" t="str">
        <f>IF(ISBLANK(Math!KG16)," ",IF(Math!KG16&gt;=50,IF(Math!KG16&lt;75,Math!KG16," ")," "))</f>
        <v xml:space="preserve"> </v>
      </c>
      <c r="BS51" s="270"/>
      <c r="BT51" s="271"/>
      <c r="BU51" s="177" t="str">
        <f>IF(ISBLANK(Math!KK16)," ",IF(Math!KK16&gt;=50,IF(Math!KK16&lt;75,Math!KK16," ")," "))</f>
        <v xml:space="preserve"> </v>
      </c>
      <c r="BV51" s="177" t="str">
        <f>IF(ISBLANK(Math!KR16)," ",IF(Math!KR16&gt;=50,IF(Math!KR16&lt;75,Math!KR16," ")," "))</f>
        <v xml:space="preserve"> </v>
      </c>
      <c r="BW51" s="177" t="str">
        <f>IF(ISBLANK(Math!KV16)," ",IF(Math!KV16&gt;=50,IF(Math!KV16&lt;75,Math!KV16," ")," "))</f>
        <v xml:space="preserve"> </v>
      </c>
    </row>
    <row r="52" spans="1:75" s="1" customFormat="1" ht="20.100000000000001" hidden="1" customHeight="1" thickBot="1">
      <c r="A52" s="271"/>
      <c r="B52" s="271"/>
      <c r="C52" s="179" t="str">
        <f>IF(ISBLANK(Math!E16)," ",IF(Math!E16&lt;50,Math!E16," "))</f>
        <v xml:space="preserve"> </v>
      </c>
      <c r="D52" s="179" t="str">
        <f>IF(ISBLANK(Math!I16)," ",IF(Math!I16&lt;50,Math!I16," "))</f>
        <v xml:space="preserve"> </v>
      </c>
      <c r="E52" s="179" t="str">
        <f>IF(ISBLANK(Math!M16)," ",IF(Math!M16&lt;50,Math!M16," "))</f>
        <v xml:space="preserve"> </v>
      </c>
      <c r="F52" s="179" t="str">
        <f>IF(ISBLANK(Math!Q16)," ",IF(Math!Q16&lt;50,Math!Q16," "))</f>
        <v xml:space="preserve"> </v>
      </c>
      <c r="G52" s="179" t="str">
        <f>IF(ISBLANK(Math!U16)," ",IF(Math!U16&lt;50,Math!U16," "))</f>
        <v xml:space="preserve"> </v>
      </c>
      <c r="H52" s="179" t="str">
        <f>IF(ISBLANK(Math!AB16)," ",IF(Math!AB16&lt;50,Math!AB16," "))</f>
        <v xml:space="preserve"> </v>
      </c>
      <c r="I52" s="179" t="str">
        <f>IF(ISBLANK(Math!AF16)," ",IF(Math!AF16&lt;50,Math!AF16," "))</f>
        <v xml:space="preserve"> </v>
      </c>
      <c r="J52" s="179" t="str">
        <f>IF(ISBLANK(Math!AJ16)," ",IF(Math!AJ16&lt;50,Math!AJ16," "))</f>
        <v xml:space="preserve"> </v>
      </c>
      <c r="K52" s="179" t="str">
        <f>IF(ISBLANK(Math!AN16)," ",IF(Math!AN16&lt;50,Math!AN16," "))</f>
        <v xml:space="preserve"> </v>
      </c>
      <c r="L52" s="179" t="str">
        <f>IF(ISBLANK(Math!AR16)," ",IF(Math!AR16&lt;50,Math!AR16," "))</f>
        <v xml:space="preserve"> </v>
      </c>
      <c r="M52" s="179" t="str">
        <f>IF(ISBLANK(Math!AY16)," ",IF(Math!AY16&lt;50,Math!AY16," "))</f>
        <v xml:space="preserve"> </v>
      </c>
      <c r="N52" s="179" t="str">
        <f>IF(ISBLANK(Math!BC16)," ",IF(Math!BC16&lt;50,Math!BC16," "))</f>
        <v xml:space="preserve"> </v>
      </c>
      <c r="O52" s="179" t="str">
        <f>IF(ISBLANK(Math!BG16)," ",IF(Math!BG16&lt;50,Math!BG16," "))</f>
        <v xml:space="preserve"> </v>
      </c>
      <c r="P52" s="179" t="str">
        <f>IF(ISBLANK(Math!BK16)," ",IF(Math!BK16&lt;50,Math!BK16," "))</f>
        <v xml:space="preserve"> </v>
      </c>
      <c r="Q52" s="179" t="str">
        <f>IF(ISBLANK(Math!BO16)," ",IF(Math!BO16&lt;50,Math!BO16," "))</f>
        <v xml:space="preserve"> </v>
      </c>
      <c r="R52" s="179" t="str">
        <f>IF(ISBLANK(Math!BV16)," ",IF(Math!BV16&lt;50,Math!BV16," "))</f>
        <v xml:space="preserve"> </v>
      </c>
      <c r="S52" s="179" t="str">
        <f>IF(ISBLANK(Math!BZ16)," ",IF(Math!BZ16&lt;50,Math!BZ16," "))</f>
        <v xml:space="preserve"> </v>
      </c>
      <c r="T52" s="179" t="str">
        <f>IF(ISBLANK(Math!CD16)," ",IF(Math!CD16&lt;50,Math!CD16," "))</f>
        <v xml:space="preserve"> </v>
      </c>
      <c r="U52" s="179" t="str">
        <f>IF(ISBLANK(Math!CH16)," ",IF(Math!CH16&lt;50,Math!CH16," "))</f>
        <v xml:space="preserve"> </v>
      </c>
      <c r="V52" s="179" t="str">
        <f>IF(ISBLANK(Math!CL16)," ",IF(Math!CL16&lt;50,Math!CL16," "))</f>
        <v xml:space="preserve"> </v>
      </c>
      <c r="W52" s="180" t="str">
        <f>IF(ISBLANK(Math!CS16)," ",IF(Math!CS16&lt;50,Math!CS16," "))</f>
        <v xml:space="preserve"> </v>
      </c>
      <c r="X52" s="272"/>
      <c r="Y52" s="273"/>
      <c r="Z52" s="179" t="str">
        <f>IF(ISBLANK(Math!CW16)," ",IF(Math!CW16&lt;50,Math!CW16," "))</f>
        <v xml:space="preserve"> </v>
      </c>
      <c r="AA52" s="179" t="str">
        <f>IF(ISBLANK(Math!DA16)," ",IF(Math!DA16&lt;50,Math!DA16," "))</f>
        <v xml:space="preserve"> </v>
      </c>
      <c r="AB52" s="179" t="str">
        <f>IF(ISBLANK(Math!DE16)," ",IF(Math!DE16&lt;50,Math!DE16," "))</f>
        <v xml:space="preserve"> </v>
      </c>
      <c r="AC52" s="179" t="str">
        <f>IF(ISBLANK(Math!DI16)," ",IF(Math!DI16&lt;50,Math!DI16," "))</f>
        <v xml:space="preserve"> </v>
      </c>
      <c r="AD52" s="179" t="str">
        <f>IF(ISBLANK(Math!DP16)," ",IF(Math!DP16&lt;50,Math!DP16," "))</f>
        <v xml:space="preserve"> </v>
      </c>
      <c r="AE52" s="179" t="str">
        <f>IF(ISBLANK(Math!DT16)," ",IF(Math!DT16&lt;50,Math!DT16," "))</f>
        <v xml:space="preserve"> </v>
      </c>
      <c r="AF52" s="179" t="str">
        <f>IF(ISBLANK(Math!DX16)," ",IF(Math!DX16&lt;50,Math!DX16," "))</f>
        <v xml:space="preserve"> </v>
      </c>
      <c r="AG52" s="179" t="str">
        <f>IF(ISBLANK(Math!EB16)," ",IF(Math!EB16&lt;50,Math!EB16," "))</f>
        <v xml:space="preserve"> </v>
      </c>
      <c r="AH52" s="179" t="str">
        <f>IF(ISBLANK(Math!EF16)," ",IF(Math!EF16&lt;50,Math!EF16," "))</f>
        <v xml:space="preserve"> </v>
      </c>
      <c r="AI52" s="179" t="str">
        <f>IF(ISBLANK(Math!EM16)," ",IF(Math!EM16&lt;50,Math!EM16," "))</f>
        <v xml:space="preserve"> </v>
      </c>
      <c r="AJ52" s="179" t="str">
        <f>IF(ISBLANK(Math!EQ16)," ",IF(Math!EQ16&lt;50,Math!EQ16," "))</f>
        <v xml:space="preserve"> </v>
      </c>
      <c r="AK52" s="179" t="str">
        <f>IF(ISBLANK(Math!EU16)," ",IF(Math!EU16&lt;50,Math!EU16," "))</f>
        <v xml:space="preserve"> </v>
      </c>
      <c r="AL52" s="179" t="str">
        <f>IF(ISBLANK(Math!EY16)," ",IF(Math!EY16&lt;50,Math!EY16," "))</f>
        <v xml:space="preserve"> </v>
      </c>
      <c r="AM52" s="179" t="str">
        <f>IF(ISBLANK(Math!FC16)," ",IF(Math!FC16&lt;50,Math!FC16," "))</f>
        <v xml:space="preserve"> </v>
      </c>
      <c r="AN52" s="179" t="str">
        <f>IF(ISBLANK(Math!FJ16)," ",IF(Math!FJ16&lt;50,Math!FJ16," "))</f>
        <v xml:space="preserve"> </v>
      </c>
      <c r="AO52" s="179" t="str">
        <f>IF(ISBLANK(Math!FN16)," ",IF(Math!FN16&lt;50,Math!FN16," "))</f>
        <v xml:space="preserve"> </v>
      </c>
      <c r="AP52" s="179" t="str">
        <f>IF(ISBLANK(Math!FR16)," ",IF(Math!FR16&lt;50,Math!FR16," "))</f>
        <v xml:space="preserve"> </v>
      </c>
      <c r="AQ52" s="179" t="str">
        <f>IF(ISBLANK(Math!FV16)," ",IF(Math!FV16&lt;50,Math!FV16," "))</f>
        <v xml:space="preserve"> </v>
      </c>
      <c r="AR52" s="179" t="str">
        <f>IF(ISBLANK(Math!FZ16)," ",IF(Math!FZ16&lt;50,Math!FZ16," "))</f>
        <v xml:space="preserve"> </v>
      </c>
      <c r="AS52" s="179" t="str">
        <f>IF(ISBLANK(Math!GG16)," ",IF(Math!GG16&lt;50,Math!GG16," "))</f>
        <v xml:space="preserve"> </v>
      </c>
      <c r="AT52" s="180" t="str">
        <f>IF(ISBLANK(Math!GK16)," ",IF(Math!GK16&lt;50,Math!GK16," "))</f>
        <v xml:space="preserve"> </v>
      </c>
      <c r="AU52" s="272"/>
      <c r="AV52" s="273"/>
      <c r="AW52" s="179" t="str">
        <f>IF(ISBLANK(Math!GO16)," ",IF(Math!GO16&lt;50,Math!GO16," "))</f>
        <v xml:space="preserve"> </v>
      </c>
      <c r="AX52" s="179" t="str">
        <f>IF(ISBLANK(Math!GS16)," ",IF(Math!GS16&lt;50,Math!GS16," "))</f>
        <v xml:space="preserve"> </v>
      </c>
      <c r="AY52" s="179" t="str">
        <f>IF(ISBLANK(Math!GW16)," ",IF(Math!GW16&lt;50,Math!GW16," "))</f>
        <v xml:space="preserve"> </v>
      </c>
      <c r="AZ52" s="179" t="str">
        <f>IF(ISBLANK(Math!HD16)," ",IF(Math!HD16&lt;50,Math!HD16," "))</f>
        <v xml:space="preserve"> </v>
      </c>
      <c r="BA52" s="179" t="str">
        <f>IF(ISBLANK(Math!HH16)," ",IF(Math!HH16&lt;50,Math!HH16," "))</f>
        <v xml:space="preserve"> </v>
      </c>
      <c r="BB52" s="179" t="str">
        <f>IF(ISBLANK(Math!HL16)," ",IF(Math!HL16&lt;50,Math!HL16," "))</f>
        <v xml:space="preserve"> </v>
      </c>
      <c r="BC52" s="179" t="str">
        <f>IF(ISBLANK(Math!HP16)," ",IF(Math!HP16&lt;50,Math!HP16," "))</f>
        <v xml:space="preserve"> </v>
      </c>
      <c r="BD52" s="179" t="str">
        <f>IF(ISBLANK(Math!HT16)," ",IF(Math!HT16&lt;50,Math!HT16," "))</f>
        <v xml:space="preserve"> </v>
      </c>
      <c r="BE52" s="179" t="str">
        <f>IF(ISBLANK(Math!IA16)," ",IF(Math!IA16&lt;50,Math!IA16," "))</f>
        <v xml:space="preserve"> </v>
      </c>
      <c r="BF52" s="179" t="str">
        <f>IF(ISBLANK(Math!IE16)," ",IF(Math!IE16&lt;50,Math!IE16," "))</f>
        <v xml:space="preserve"> </v>
      </c>
      <c r="BG52" s="179" t="str">
        <f>IF(ISBLANK(Math!II16)," ",IF(Math!II16&lt;50,Math!II16," "))</f>
        <v xml:space="preserve"> </v>
      </c>
      <c r="BH52" s="179" t="str">
        <f>IF(ISBLANK(Math!IM16)," ",IF(Math!IM16&lt;50,Math!IM16," "))</f>
        <v xml:space="preserve"> </v>
      </c>
      <c r="BI52" s="179" t="str">
        <f>IF(ISBLANK(Math!IQ16)," ",IF(Math!IQ16&lt;50,Math!IQ16," "))</f>
        <v xml:space="preserve"> </v>
      </c>
      <c r="BJ52" s="179" t="str">
        <f>IF(ISBLANK(Math!IX16)," ",IF(Math!IX16&lt;50,Math!IX16," "))</f>
        <v xml:space="preserve"> </v>
      </c>
      <c r="BK52" s="179" t="str">
        <f>IF(ISBLANK(Math!JB16)," ",IF(Math!JB16&lt;50,Math!JB16," "))</f>
        <v xml:space="preserve"> </v>
      </c>
      <c r="BL52" s="179" t="str">
        <f>IF(ISBLANK(Math!JF16)," ",IF(Math!JF16&lt;50,Math!JF16," "))</f>
        <v xml:space="preserve"> </v>
      </c>
      <c r="BM52" s="179" t="str">
        <f>IF(ISBLANK(Math!JJ16)," ",IF(Math!JJ16&lt;50,Math!JJ16," "))</f>
        <v xml:space="preserve"> </v>
      </c>
      <c r="BN52" s="179" t="str">
        <f>IF(ISBLANK(Math!JN16)," ",IF(Math!JN16&lt;50,Math!JN16," "))</f>
        <v xml:space="preserve"> </v>
      </c>
      <c r="BO52" s="179" t="str">
        <f>IF(ISBLANK(Math!JU16)," ",IF(Math!JU16&lt;50,Math!JU16," "))</f>
        <v xml:space="preserve"> </v>
      </c>
      <c r="BP52" s="179" t="str">
        <f>IF(ISBLANK(Math!JY16)," ",IF(Math!JY16&lt;50,Math!JY16," "))</f>
        <v xml:space="preserve"> </v>
      </c>
      <c r="BQ52" s="179" t="str">
        <f>IF(ISBLANK(Math!KC16)," ",IF(Math!KC16&lt;50,Math!KC16," "))</f>
        <v xml:space="preserve"> </v>
      </c>
      <c r="BR52" s="180" t="str">
        <f>IF(ISBLANK(Math!KG16)," ",IF(Math!KG16&lt;50,Math!KG16," "))</f>
        <v xml:space="preserve"> </v>
      </c>
      <c r="BS52" s="272"/>
      <c r="BT52" s="273"/>
      <c r="BU52" s="179" t="str">
        <f>IF(ISBLANK(Math!KK16)," ",IF(Math!KK16&lt;50,Math!KK16," "))</f>
        <v xml:space="preserve"> </v>
      </c>
      <c r="BV52" s="179" t="str">
        <f>IF(ISBLANK(Math!KR16)," ",IF(Math!KR16&lt;50,Math!KR16," "))</f>
        <v xml:space="preserve"> </v>
      </c>
      <c r="BW52" s="179" t="str">
        <f>IF(ISBLANK(Math!KV16)," ",IF(Math!KV16&lt;50,Math!KV16," "))</f>
        <v xml:space="preserve"> </v>
      </c>
    </row>
    <row r="53" spans="1:75" s="1" customFormat="1" ht="20.100000000000001" hidden="1" customHeight="1">
      <c r="A53" s="271" t="str">
        <f>LEFT(Math!$A15,1)&amp;LEFT(Math!$B15,1)</f>
        <v xml:space="preserve">  </v>
      </c>
      <c r="B53" s="271"/>
      <c r="C53" s="175" t="str">
        <f>IF(ISBLANK(Math!E15)," ",IF(Math!E15&gt;=75,Math!E15," "))</f>
        <v/>
      </c>
      <c r="D53" s="175" t="str">
        <f>IF(ISBLANK(Math!I15)," ",IF(Math!I15&gt;=75,Math!I15," "))</f>
        <v/>
      </c>
      <c r="E53" s="175" t="str">
        <f>IF(ISBLANK(Math!M15)," ",IF(Math!M15&gt;=75,Math!M15," "))</f>
        <v/>
      </c>
      <c r="F53" s="175" t="str">
        <f>IF(ISBLANK(Math!Q15)," ",IF(Math!Q15&gt;=75,Math!Q15," "))</f>
        <v/>
      </c>
      <c r="G53" s="175" t="str">
        <f>IF(ISBLANK(Math!U15)," ",IF(Math!U15&gt;=75,Math!U15," "))</f>
        <v/>
      </c>
      <c r="H53" s="175" t="str">
        <f>IF(ISBLANK(Math!AB15)," ",IF(Math!AB15&gt;=75,Math!AB15," "))</f>
        <v/>
      </c>
      <c r="I53" s="175" t="str">
        <f>IF(ISBLANK(Math!AF15)," ",IF(Math!AF15&gt;=75,Math!AF15," "))</f>
        <v/>
      </c>
      <c r="J53" s="175" t="str">
        <f>IF(ISBLANK(Math!AJ15)," ",IF(Math!AJ15&gt;=75,Math!AJ15," "))</f>
        <v/>
      </c>
      <c r="K53" s="175" t="str">
        <f>IF(ISBLANK(Math!AN15)," ",IF(Math!AN15&gt;=75,Math!AN15," "))</f>
        <v/>
      </c>
      <c r="L53" s="175" t="str">
        <f>IF(ISBLANK(Math!AR15)," ",IF(Math!AR15&gt;=75,Math!AR15," "))</f>
        <v/>
      </c>
      <c r="M53" s="175" t="str">
        <f>IF(ISBLANK(Math!AY15)," ",IF(Math!AY15&gt;=75,Math!AY15," "))</f>
        <v/>
      </c>
      <c r="N53" s="175" t="str">
        <f>IF(ISBLANK(Math!BC15)," ",IF(Math!BC15&gt;=75,Math!BC15," "))</f>
        <v/>
      </c>
      <c r="O53" s="175" t="str">
        <f>IF(ISBLANK(Math!BG15)," ",IF(Math!BG15&gt;=75,Math!BG15," "))</f>
        <v/>
      </c>
      <c r="P53" s="175" t="str">
        <f>IF(ISBLANK(Math!BK15)," ",IF(Math!BK15&gt;=75,Math!BK15," "))</f>
        <v/>
      </c>
      <c r="Q53" s="175" t="str">
        <f>IF(ISBLANK(Math!BO15)," ",IF(Math!BO15&gt;=75,Math!BO15," "))</f>
        <v/>
      </c>
      <c r="R53" s="175" t="str">
        <f>IF(ISBLANK(Math!BV15)," ",IF(Math!BV15&gt;=75,Math!BV15," "))</f>
        <v/>
      </c>
      <c r="S53" s="175" t="str">
        <f>IF(ISBLANK(Math!BZ15)," ",IF(Math!BZ15&gt;=75,Math!BZ15," "))</f>
        <v/>
      </c>
      <c r="T53" s="175" t="str">
        <f>IF(ISBLANK(Math!CD15)," ",IF(Math!CD15&gt;=75,Math!CD15," "))</f>
        <v/>
      </c>
      <c r="U53" s="175" t="str">
        <f>IF(ISBLANK(Math!CH15)," ",IF(Math!CH15&gt;=75,Math!CH15," "))</f>
        <v/>
      </c>
      <c r="V53" s="175" t="str">
        <f>IF(ISBLANK(Math!CL15)," ",IF(Math!CL15&gt;=75,Math!CL15," "))</f>
        <v/>
      </c>
      <c r="W53" s="176" t="str">
        <f>IF(ISBLANK(Math!CS15)," ",IF(Math!CS15&gt;=75,Math!CS15," "))</f>
        <v/>
      </c>
      <c r="X53" s="268" t="str">
        <f>A53</f>
        <v xml:space="preserve">  </v>
      </c>
      <c r="Y53" s="269"/>
      <c r="Z53" s="175" t="str">
        <f>IF(ISBLANK(Math!CW15)," ",IF(Math!CW15&gt;=75,Math!CW15," "))</f>
        <v/>
      </c>
      <c r="AA53" s="175" t="str">
        <f>IF(ISBLANK(Math!DA15)," ",IF(Math!DA15&gt;=75,Math!DA15," "))</f>
        <v/>
      </c>
      <c r="AB53" s="175" t="str">
        <f>IF(ISBLANK(Math!DE15)," ",IF(Math!DE15&gt;=75,Math!DE15," "))</f>
        <v/>
      </c>
      <c r="AC53" s="175" t="str">
        <f>IF(ISBLANK(Math!DI15)," ",IF(Math!DI15&gt;=75,Math!DI15," "))</f>
        <v/>
      </c>
      <c r="AD53" s="175" t="str">
        <f>IF(ISBLANK(Math!DP15)," ",IF(Math!DP15&gt;=75,Math!DP15," "))</f>
        <v/>
      </c>
      <c r="AE53" s="175" t="str">
        <f>IF(ISBLANK(Math!DT15)," ",IF(Math!DT15&gt;=75,Math!DT15," "))</f>
        <v/>
      </c>
      <c r="AF53" s="175" t="str">
        <f>IF(ISBLANK(Math!DX15)," ",IF(Math!DX15&gt;=75,Math!DX15," "))</f>
        <v/>
      </c>
      <c r="AG53" s="175" t="str">
        <f>IF(ISBLANK(Math!EB15)," ",IF(Math!EB15&gt;=75,Math!EB15," "))</f>
        <v/>
      </c>
      <c r="AH53" s="175" t="str">
        <f>IF(ISBLANK(Math!EF15)," ",IF(Math!EF15&gt;=75,Math!EF15," "))</f>
        <v/>
      </c>
      <c r="AI53" s="175" t="str">
        <f>IF(ISBLANK(Math!EM15)," ",IF(Math!EM15&gt;=75,Math!EM15," "))</f>
        <v/>
      </c>
      <c r="AJ53" s="175" t="str">
        <f>IF(ISBLANK(Math!EQ15)," ",IF(Math!EQ15&gt;=75,Math!EQ15," "))</f>
        <v/>
      </c>
      <c r="AK53" s="175" t="str">
        <f>IF(ISBLANK(Math!EU15)," ",IF(Math!EU15&gt;=75,Math!EU15," "))</f>
        <v/>
      </c>
      <c r="AL53" s="175" t="str">
        <f>IF(ISBLANK(Math!EY15)," ",IF(Math!EY15&gt;=75,Math!EY15," "))</f>
        <v/>
      </c>
      <c r="AM53" s="175" t="str">
        <f>IF(ISBLANK(Math!FC15)," ",IF(Math!FC15&gt;=75,Math!FC15," "))</f>
        <v/>
      </c>
      <c r="AN53" s="175" t="str">
        <f>IF(ISBLANK(Math!FJ15)," ",IF(Math!FJ15&gt;=75,Math!FJ15," "))</f>
        <v/>
      </c>
      <c r="AO53" s="175" t="str">
        <f>IF(ISBLANK(Math!FN15)," ",IF(Math!FN15&gt;=75,Math!FN15," "))</f>
        <v/>
      </c>
      <c r="AP53" s="175" t="str">
        <f>IF(ISBLANK(Math!FR15)," ",IF(Math!FR15&gt;=75,Math!FR15," "))</f>
        <v/>
      </c>
      <c r="AQ53" s="175" t="str">
        <f>IF(ISBLANK(Math!FV15)," ",IF(Math!FV15&gt;=75,Math!FV15," "))</f>
        <v/>
      </c>
      <c r="AR53" s="175" t="str">
        <f>IF(ISBLANK(Math!FZ15)," ",IF(Math!FZ15&gt;=75,Math!FZ15," "))</f>
        <v/>
      </c>
      <c r="AS53" s="175" t="str">
        <f>IF(ISBLANK(Math!GG15)," ",IF(Math!GG15&gt;=75,Math!GG15," "))</f>
        <v/>
      </c>
      <c r="AT53" s="176" t="str">
        <f>IF(ISBLANK(Math!GK15)," ",IF(Math!GK15&gt;=75,Math!GK15," "))</f>
        <v/>
      </c>
      <c r="AU53" s="268" t="str">
        <f>X53</f>
        <v xml:space="preserve">  </v>
      </c>
      <c r="AV53" s="269"/>
      <c r="AW53" s="175" t="str">
        <f>IF(ISBLANK(Math!GO15)," ",IF(Math!GO15&gt;=75,Math!GO15," "))</f>
        <v/>
      </c>
      <c r="AX53" s="175" t="str">
        <f>IF(ISBLANK(Math!GS15)," ",IF(Math!GS15&gt;=75,Math!GS15," "))</f>
        <v/>
      </c>
      <c r="AY53" s="175" t="str">
        <f>IF(ISBLANK(Math!GW15)," ",IF(Math!GW15&gt;=75,Math!GW15," "))</f>
        <v/>
      </c>
      <c r="AZ53" s="175" t="str">
        <f>IF(ISBLANK(Math!HD15)," ",IF(Math!HD15&gt;=75,Math!HD15," "))</f>
        <v/>
      </c>
      <c r="BA53" s="175" t="str">
        <f>IF(ISBLANK(Math!HH15)," ",IF(Math!HH15&gt;=75,Math!HH15," "))</f>
        <v/>
      </c>
      <c r="BB53" s="175" t="str">
        <f>IF(ISBLANK(Math!HL15)," ",IF(Math!HL15&gt;=75,Math!HL15," "))</f>
        <v/>
      </c>
      <c r="BC53" s="175" t="str">
        <f>IF(ISBLANK(Math!HP15)," ",IF(Math!HP15&gt;=75,Math!HP15," "))</f>
        <v/>
      </c>
      <c r="BD53" s="175" t="str">
        <f>IF(ISBLANK(Math!HT15)," ",IF(Math!HT15&gt;=75,Math!HT15," "))</f>
        <v/>
      </c>
      <c r="BE53" s="175" t="str">
        <f>IF(ISBLANK(Math!IA15)," ",IF(Math!IA15&gt;=75,Math!IA15," "))</f>
        <v/>
      </c>
      <c r="BF53" s="175" t="str">
        <f>IF(ISBLANK(Math!IE15)," ",IF(Math!IE15&gt;=75,Math!IE15," "))</f>
        <v/>
      </c>
      <c r="BG53" s="175" t="str">
        <f>IF(ISBLANK(Math!II15)," ",IF(Math!II15&gt;=75,Math!II15," "))</f>
        <v/>
      </c>
      <c r="BH53" s="175" t="str">
        <f>IF(ISBLANK(Math!IM15)," ",IF(Math!IM15&gt;=75,Math!IM15," "))</f>
        <v/>
      </c>
      <c r="BI53" s="175" t="str">
        <f>IF(ISBLANK(Math!IQ15)," ",IF(Math!IQ15&gt;=75,Math!IQ15," "))</f>
        <v/>
      </c>
      <c r="BJ53" s="175" t="str">
        <f>IF(ISBLANK(Math!IX15)," ",IF(Math!IX15&gt;=75,Math!IX15," "))</f>
        <v/>
      </c>
      <c r="BK53" s="175" t="str">
        <f>IF(ISBLANK(Math!JB15)," ",IF(Math!JB15&gt;=75,Math!JB15," "))</f>
        <v/>
      </c>
      <c r="BL53" s="175" t="str">
        <f>IF(ISBLANK(Math!JF15)," ",IF(Math!JF15&gt;=75,Math!JF15," "))</f>
        <v/>
      </c>
      <c r="BM53" s="175" t="str">
        <f>IF(ISBLANK(Math!JJ15)," ",IF(Math!JJ15&gt;=75,Math!JJ15," "))</f>
        <v/>
      </c>
      <c r="BN53" s="175" t="str">
        <f>IF(ISBLANK(Math!JN15)," ",IF(Math!JN15&gt;=75,Math!JN15," "))</f>
        <v/>
      </c>
      <c r="BO53" s="175" t="str">
        <f>IF(ISBLANK(Math!JU15)," ",IF(Math!JU15&gt;=75,Math!JU15," "))</f>
        <v/>
      </c>
      <c r="BP53" s="175" t="str">
        <f>IF(ISBLANK(Math!JY15)," ",IF(Math!JY15&gt;=75,Math!JY15," "))</f>
        <v/>
      </c>
      <c r="BQ53" s="175" t="str">
        <f>IF(ISBLANK(Math!KC15)," ",IF(Math!KC15&gt;=75,Math!KC15," "))</f>
        <v/>
      </c>
      <c r="BR53" s="176" t="str">
        <f>IF(ISBLANK(Math!KG15)," ",IF(Math!KG15&gt;=75,Math!KG15," "))</f>
        <v/>
      </c>
      <c r="BS53" s="268" t="str">
        <f>AU53</f>
        <v xml:space="preserve">  </v>
      </c>
      <c r="BT53" s="269"/>
      <c r="BU53" s="175" t="str">
        <f>IF(ISBLANK(Math!KK15)," ",IF(Math!KK15&gt;=75,Math!KK15," "))</f>
        <v/>
      </c>
      <c r="BV53" s="175" t="str">
        <f>IF(ISBLANK(Math!KR15)," ",IF(Math!KR15&gt;=75,Math!KR15," "))</f>
        <v/>
      </c>
      <c r="BW53" s="175" t="str">
        <f>IF(ISBLANK(Math!KV15)," ",IF(Math!KV15&gt;=75,Math!KV15," "))</f>
        <v/>
      </c>
    </row>
    <row r="54" spans="1:75" s="1" customFormat="1" ht="20.100000000000001" hidden="1" customHeight="1">
      <c r="A54" s="271"/>
      <c r="B54" s="271"/>
      <c r="C54" s="177" t="str">
        <f>IF(ISBLANK(Math!E15)," ",IF(Math!E15&gt;=50,IF(Math!E15&lt;75,Math!E15," ")," "))</f>
        <v xml:space="preserve"> </v>
      </c>
      <c r="D54" s="177" t="str">
        <f>IF(ISBLANK(Math!I15)," ",IF(Math!I15&gt;=50,IF(Math!I15&lt;75,Math!I15," ")," "))</f>
        <v xml:space="preserve"> </v>
      </c>
      <c r="E54" s="177" t="str">
        <f>IF(ISBLANK(Math!M15)," ",IF(Math!M15&gt;=50,IF(Math!M15&lt;75,Math!M15," ")," "))</f>
        <v xml:space="preserve"> </v>
      </c>
      <c r="F54" s="177" t="str">
        <f>IF(ISBLANK(Math!Q15)," ",IF(Math!Q15&gt;=50,IF(Math!Q15&lt;75,Math!Q15," ")," "))</f>
        <v xml:space="preserve"> </v>
      </c>
      <c r="G54" s="177" t="str">
        <f>IF(ISBLANK(Math!U15)," ",IF(Math!U15&gt;=50,IF(Math!U15&lt;75,Math!U15," ")," "))</f>
        <v xml:space="preserve"> </v>
      </c>
      <c r="H54" s="177" t="str">
        <f>IF(ISBLANK(Math!AB15)," ",IF(Math!AB15&gt;=50,IF(Math!AB15&lt;75,Math!AB15," ")," "))</f>
        <v xml:space="preserve"> </v>
      </c>
      <c r="I54" s="177" t="str">
        <f>IF(ISBLANK(Math!AF15)," ",IF(Math!AF15&gt;=50,IF(Math!AF15&lt;75,Math!AF15," ")," "))</f>
        <v xml:space="preserve"> </v>
      </c>
      <c r="J54" s="177" t="str">
        <f>IF(ISBLANK(Math!AJ15)," ",IF(Math!AJ15&gt;=50,IF(Math!AJ15&lt;75,Math!AJ15," ")," "))</f>
        <v xml:space="preserve"> </v>
      </c>
      <c r="K54" s="177" t="str">
        <f>IF(ISBLANK(Math!AN15)," ",IF(Math!AN15&gt;=50,IF(Math!AN15&lt;75,Math!AN15," ")," "))</f>
        <v xml:space="preserve"> </v>
      </c>
      <c r="L54" s="177" t="str">
        <f>IF(ISBLANK(Math!AR15)," ",IF(Math!AR15&gt;=50,IF(Math!AR15&lt;75,Math!AR15," ")," "))</f>
        <v xml:space="preserve"> </v>
      </c>
      <c r="M54" s="177" t="str">
        <f>IF(ISBLANK(Math!AY15)," ",IF(Math!AY15&gt;=50,IF(Math!AY15&lt;75,Math!AY15," ")," "))</f>
        <v xml:space="preserve"> </v>
      </c>
      <c r="N54" s="177" t="str">
        <f>IF(ISBLANK(Math!BC15)," ",IF(Math!BC15&gt;=50,IF(Math!BC15&lt;75,Math!BC15," ")," "))</f>
        <v xml:space="preserve"> </v>
      </c>
      <c r="O54" s="177" t="str">
        <f>IF(ISBLANK(Math!BG15)," ",IF(Math!BG15&gt;=50,IF(Math!BG15&lt;75,Math!BG15," ")," "))</f>
        <v xml:space="preserve"> </v>
      </c>
      <c r="P54" s="177" t="str">
        <f>IF(ISBLANK(Math!BK15)," ",IF(Math!BK15&gt;=50,IF(Math!BK15&lt;75,Math!BK15," ")," "))</f>
        <v xml:space="preserve"> </v>
      </c>
      <c r="Q54" s="177" t="str">
        <f>IF(ISBLANK(Math!BO15)," ",IF(Math!BO15&gt;=50,IF(Math!BO15&lt;75,Math!BO15," ")," "))</f>
        <v xml:space="preserve"> </v>
      </c>
      <c r="R54" s="177" t="str">
        <f>IF(ISBLANK(Math!BV15)," ",IF(Math!BV15&gt;=50,IF(Math!BV15&lt;75,Math!BV15," ")," "))</f>
        <v xml:space="preserve"> </v>
      </c>
      <c r="S54" s="177" t="str">
        <f>IF(ISBLANK(Math!BZ15)," ",IF(Math!BZ15&gt;=50,IF(Math!BZ15&lt;75,Math!BZ15," ")," "))</f>
        <v xml:space="preserve"> </v>
      </c>
      <c r="T54" s="177" t="str">
        <f>IF(ISBLANK(Math!CD15)," ",IF(Math!CD15&gt;=50,IF(Math!CD15&lt;75,Math!CD15," ")," "))</f>
        <v xml:space="preserve"> </v>
      </c>
      <c r="U54" s="177" t="str">
        <f>IF(ISBLANK(Math!CH15)," ",IF(Math!CH15&gt;=50,IF(Math!CH15&lt;75,Math!CH15," ")," "))</f>
        <v xml:space="preserve"> </v>
      </c>
      <c r="V54" s="177" t="str">
        <f>IF(ISBLANK(Math!CL15)," ",IF(Math!CL15&gt;=50,IF(Math!CL15&lt;75,Math!CL15," ")," "))</f>
        <v xml:space="preserve"> </v>
      </c>
      <c r="W54" s="178" t="str">
        <f>IF(ISBLANK(Math!CS15)," ",IF(Math!CS15&gt;=50,IF(Math!CS15&lt;75,Math!CS15," ")," "))</f>
        <v xml:space="preserve"> </v>
      </c>
      <c r="X54" s="270"/>
      <c r="Y54" s="271"/>
      <c r="Z54" s="177" t="str">
        <f>IF(ISBLANK(Math!CW15)," ",IF(Math!CW15&gt;=50,IF(Math!CW15&lt;75,Math!CW15," ")," "))</f>
        <v xml:space="preserve"> </v>
      </c>
      <c r="AA54" s="177" t="str">
        <f>IF(ISBLANK(Math!DA15)," ",IF(Math!DA15&gt;=50,IF(Math!DA15&lt;75,Math!DA15," ")," "))</f>
        <v xml:space="preserve"> </v>
      </c>
      <c r="AB54" s="177" t="str">
        <f>IF(ISBLANK(Math!DE15)," ",IF(Math!DE15&gt;=50,IF(Math!DE15&lt;75,Math!DE15," ")," "))</f>
        <v xml:space="preserve"> </v>
      </c>
      <c r="AC54" s="177" t="str">
        <f>IF(ISBLANK(Math!DI15)," ",IF(Math!DI15&gt;=50,IF(Math!DI15&lt;75,Math!DI15," ")," "))</f>
        <v xml:space="preserve"> </v>
      </c>
      <c r="AD54" s="177" t="str">
        <f>IF(ISBLANK(Math!DP15)," ",IF(Math!DP15&gt;=50,IF(Math!DP15&lt;75,Math!DP15," ")," "))</f>
        <v xml:space="preserve"> </v>
      </c>
      <c r="AE54" s="177" t="str">
        <f>IF(ISBLANK(Math!DT15)," ",IF(Math!DT15&gt;=50,IF(Math!DT15&lt;75,Math!DT15," ")," "))</f>
        <v xml:space="preserve"> </v>
      </c>
      <c r="AF54" s="177" t="str">
        <f>IF(ISBLANK(Math!DX15)," ",IF(Math!DX15&gt;=50,IF(Math!DX15&lt;75,Math!DX15," ")," "))</f>
        <v xml:space="preserve"> </v>
      </c>
      <c r="AG54" s="177" t="str">
        <f>IF(ISBLANK(Math!EB15)," ",IF(Math!EB15&gt;=50,IF(Math!EB15&lt;75,Math!EB15," ")," "))</f>
        <v xml:space="preserve"> </v>
      </c>
      <c r="AH54" s="177" t="str">
        <f>IF(ISBLANK(Math!EF15)," ",IF(Math!EF15&gt;=50,IF(Math!EF15&lt;75,Math!EF15," ")," "))</f>
        <v xml:space="preserve"> </v>
      </c>
      <c r="AI54" s="177" t="str">
        <f>IF(ISBLANK(Math!EM15)," ",IF(Math!EM15&gt;=50,IF(Math!EM15&lt;75,Math!EM15," ")," "))</f>
        <v xml:space="preserve"> </v>
      </c>
      <c r="AJ54" s="177" t="str">
        <f>IF(ISBLANK(Math!EQ15)," ",IF(Math!EQ15&gt;=50,IF(Math!EQ15&lt;75,Math!EQ15," ")," "))</f>
        <v xml:space="preserve"> </v>
      </c>
      <c r="AK54" s="177" t="str">
        <f>IF(ISBLANK(Math!EU15)," ",IF(Math!EU15&gt;=50,IF(Math!EU15&lt;75,Math!EU15," ")," "))</f>
        <v xml:space="preserve"> </v>
      </c>
      <c r="AL54" s="177" t="str">
        <f>IF(ISBLANK(Math!EY15)," ",IF(Math!EY15&gt;=50,IF(Math!EY15&lt;75,Math!EY15," ")," "))</f>
        <v xml:space="preserve"> </v>
      </c>
      <c r="AM54" s="177" t="str">
        <f>IF(ISBLANK(Math!FC15)," ",IF(Math!FC15&gt;=50,IF(Math!FC15&lt;75,Math!FC15," ")," "))</f>
        <v xml:space="preserve"> </v>
      </c>
      <c r="AN54" s="177" t="str">
        <f>IF(ISBLANK(Math!FJ15)," ",IF(Math!FJ15&gt;=50,IF(Math!FJ15&lt;75,Math!FJ15," ")," "))</f>
        <v xml:space="preserve"> </v>
      </c>
      <c r="AO54" s="177" t="str">
        <f>IF(ISBLANK(Math!FN15)," ",IF(Math!FN15&gt;=50,IF(Math!FN15&lt;75,Math!FN15," ")," "))</f>
        <v xml:space="preserve"> </v>
      </c>
      <c r="AP54" s="177" t="str">
        <f>IF(ISBLANK(Math!FR15)," ",IF(Math!FR15&gt;=50,IF(Math!FR15&lt;75,Math!FR15," ")," "))</f>
        <v xml:space="preserve"> </v>
      </c>
      <c r="AQ54" s="177" t="str">
        <f>IF(ISBLANK(Math!FV15)," ",IF(Math!FV15&gt;=50,IF(Math!FV15&lt;75,Math!FV15," ")," "))</f>
        <v xml:space="preserve"> </v>
      </c>
      <c r="AR54" s="177" t="str">
        <f>IF(ISBLANK(Math!FZ15)," ",IF(Math!FZ15&gt;=50,IF(Math!FZ15&lt;75,Math!FZ15," ")," "))</f>
        <v xml:space="preserve"> </v>
      </c>
      <c r="AS54" s="177" t="str">
        <f>IF(ISBLANK(Math!GG15)," ",IF(Math!GG15&gt;=50,IF(Math!GG15&lt;75,Math!GG15," ")," "))</f>
        <v xml:space="preserve"> </v>
      </c>
      <c r="AT54" s="178" t="str">
        <f>IF(ISBLANK(Math!GK15)," ",IF(Math!GK15&gt;=50,IF(Math!GK15&lt;75,Math!GK15," ")," "))</f>
        <v xml:space="preserve"> </v>
      </c>
      <c r="AU54" s="270"/>
      <c r="AV54" s="271"/>
      <c r="AW54" s="177" t="str">
        <f>IF(ISBLANK(Math!GO15)," ",IF(Math!GO15&gt;=50,IF(Math!GO15&lt;75,Math!GO15," ")," "))</f>
        <v xml:space="preserve"> </v>
      </c>
      <c r="AX54" s="177" t="str">
        <f>IF(ISBLANK(Math!GS15)," ",IF(Math!GS15&gt;=50,IF(Math!GS15&lt;75,Math!GS15," ")," "))</f>
        <v xml:space="preserve"> </v>
      </c>
      <c r="AY54" s="177" t="str">
        <f>IF(ISBLANK(Math!GW15)," ",IF(Math!GW15&gt;=50,IF(Math!GW15&lt;75,Math!GW15," ")," "))</f>
        <v xml:space="preserve"> </v>
      </c>
      <c r="AZ54" s="177" t="str">
        <f>IF(ISBLANK(Math!HD15)," ",IF(Math!HD15&gt;=50,IF(Math!HD15&lt;75,Math!HD15," ")," "))</f>
        <v xml:space="preserve"> </v>
      </c>
      <c r="BA54" s="177" t="str">
        <f>IF(ISBLANK(Math!HH15)," ",IF(Math!HH15&gt;=50,IF(Math!HH15&lt;75,Math!HH15," ")," "))</f>
        <v xml:space="preserve"> </v>
      </c>
      <c r="BB54" s="177" t="str">
        <f>IF(ISBLANK(Math!HL15)," ",IF(Math!HL15&gt;=50,IF(Math!HL15&lt;75,Math!HL15," ")," "))</f>
        <v xml:space="preserve"> </v>
      </c>
      <c r="BC54" s="177" t="str">
        <f>IF(ISBLANK(Math!HP15)," ",IF(Math!HP15&gt;=50,IF(Math!HP15&lt;75,Math!HP15," ")," "))</f>
        <v xml:space="preserve"> </v>
      </c>
      <c r="BD54" s="177" t="str">
        <f>IF(ISBLANK(Math!HT15)," ",IF(Math!HT15&gt;=50,IF(Math!HT15&lt;75,Math!HT15," ")," "))</f>
        <v xml:space="preserve"> </v>
      </c>
      <c r="BE54" s="177" t="str">
        <f>IF(ISBLANK(Math!IA15)," ",IF(Math!IA15&gt;=50,IF(Math!IA15&lt;75,Math!IA15," ")," "))</f>
        <v xml:space="preserve"> </v>
      </c>
      <c r="BF54" s="177" t="str">
        <f>IF(ISBLANK(Math!IE15)," ",IF(Math!IE15&gt;=50,IF(Math!IE15&lt;75,Math!IE15," ")," "))</f>
        <v xml:space="preserve"> </v>
      </c>
      <c r="BG54" s="177" t="str">
        <f>IF(ISBLANK(Math!II15)," ",IF(Math!II15&gt;=50,IF(Math!II15&lt;75,Math!II15," ")," "))</f>
        <v xml:space="preserve"> </v>
      </c>
      <c r="BH54" s="177" t="str">
        <f>IF(ISBLANK(Math!IM15)," ",IF(Math!IM15&gt;=50,IF(Math!IM15&lt;75,Math!IM15," ")," "))</f>
        <v xml:space="preserve"> </v>
      </c>
      <c r="BI54" s="177" t="str">
        <f>IF(ISBLANK(Math!IQ15)," ",IF(Math!IQ15&gt;=50,IF(Math!IQ15&lt;75,Math!IQ15," ")," "))</f>
        <v xml:space="preserve"> </v>
      </c>
      <c r="BJ54" s="177" t="str">
        <f>IF(ISBLANK(Math!IX15)," ",IF(Math!IX15&gt;=50,IF(Math!IX15&lt;75,Math!IX15," ")," "))</f>
        <v xml:space="preserve"> </v>
      </c>
      <c r="BK54" s="177" t="str">
        <f>IF(ISBLANK(Math!JB15)," ",IF(Math!JB15&gt;=50,IF(Math!JB15&lt;75,Math!JB15," ")," "))</f>
        <v xml:space="preserve"> </v>
      </c>
      <c r="BL54" s="177" t="str">
        <f>IF(ISBLANK(Math!JF15)," ",IF(Math!JF15&gt;=50,IF(Math!JF15&lt;75,Math!JF15," ")," "))</f>
        <v xml:space="preserve"> </v>
      </c>
      <c r="BM54" s="177" t="str">
        <f>IF(ISBLANK(Math!JJ15)," ",IF(Math!JJ15&gt;=50,IF(Math!JJ15&lt;75,Math!JJ15," ")," "))</f>
        <v xml:space="preserve"> </v>
      </c>
      <c r="BN54" s="177" t="str">
        <f>IF(ISBLANK(Math!JN15)," ",IF(Math!JN15&gt;=50,IF(Math!JN15&lt;75,Math!JN15," ")," "))</f>
        <v xml:space="preserve"> </v>
      </c>
      <c r="BO54" s="177" t="str">
        <f>IF(ISBLANK(Math!JU15)," ",IF(Math!JU15&gt;=50,IF(Math!JU15&lt;75,Math!JU15," ")," "))</f>
        <v xml:space="preserve"> </v>
      </c>
      <c r="BP54" s="177" t="str">
        <f>IF(ISBLANK(Math!JY15)," ",IF(Math!JY15&gt;=50,IF(Math!JY15&lt;75,Math!JY15," ")," "))</f>
        <v xml:space="preserve"> </v>
      </c>
      <c r="BQ54" s="177" t="str">
        <f>IF(ISBLANK(Math!KC15)," ",IF(Math!KC15&gt;=50,IF(Math!KC15&lt;75,Math!KC15," ")," "))</f>
        <v xml:space="preserve"> </v>
      </c>
      <c r="BR54" s="178" t="str">
        <f>IF(ISBLANK(Math!KG15)," ",IF(Math!KG15&gt;=50,IF(Math!KG15&lt;75,Math!KG15," ")," "))</f>
        <v xml:space="preserve"> </v>
      </c>
      <c r="BS54" s="270"/>
      <c r="BT54" s="271"/>
      <c r="BU54" s="177" t="str">
        <f>IF(ISBLANK(Math!KK15)," ",IF(Math!KK15&gt;=50,IF(Math!KK15&lt;75,Math!KK15," ")," "))</f>
        <v xml:space="preserve"> </v>
      </c>
      <c r="BV54" s="177" t="str">
        <f>IF(ISBLANK(Math!KR15)," ",IF(Math!KR15&gt;=50,IF(Math!KR15&lt;75,Math!KR15," ")," "))</f>
        <v xml:space="preserve"> </v>
      </c>
      <c r="BW54" s="177" t="str">
        <f>IF(ISBLANK(Math!KV15)," ",IF(Math!KV15&gt;=50,IF(Math!KV15&lt;75,Math!KV15," ")," "))</f>
        <v xml:space="preserve"> </v>
      </c>
    </row>
    <row r="55" spans="1:75" s="1" customFormat="1" ht="20.100000000000001" hidden="1" customHeight="1" thickBot="1">
      <c r="A55" s="271"/>
      <c r="B55" s="271"/>
      <c r="C55" s="179" t="str">
        <f>IF(ISBLANK(Math!E15)," ",IF(Math!E15&lt;50,Math!E15," "))</f>
        <v xml:space="preserve"> </v>
      </c>
      <c r="D55" s="179" t="str">
        <f>IF(ISBLANK(Math!I15)," ",IF(Math!I15&lt;50,Math!I15," "))</f>
        <v xml:space="preserve"> </v>
      </c>
      <c r="E55" s="179" t="str">
        <f>IF(ISBLANK(Math!M15)," ",IF(Math!M15&lt;50,Math!M15," "))</f>
        <v xml:space="preserve"> </v>
      </c>
      <c r="F55" s="179" t="str">
        <f>IF(ISBLANK(Math!Q15)," ",IF(Math!Q15&lt;50,Math!Q15," "))</f>
        <v xml:space="preserve"> </v>
      </c>
      <c r="G55" s="179" t="str">
        <f>IF(ISBLANK(Math!U15)," ",IF(Math!U15&lt;50,Math!U15," "))</f>
        <v xml:space="preserve"> </v>
      </c>
      <c r="H55" s="179" t="str">
        <f>IF(ISBLANK(Math!AB15)," ",IF(Math!AB15&lt;50,Math!AB15," "))</f>
        <v xml:space="preserve"> </v>
      </c>
      <c r="I55" s="179" t="str">
        <f>IF(ISBLANK(Math!AF15)," ",IF(Math!AF15&lt;50,Math!AF15," "))</f>
        <v xml:space="preserve"> </v>
      </c>
      <c r="J55" s="179" t="str">
        <f>IF(ISBLANK(Math!AJ15)," ",IF(Math!AJ15&lt;50,Math!AJ15," "))</f>
        <v xml:space="preserve"> </v>
      </c>
      <c r="K55" s="179" t="str">
        <f>IF(ISBLANK(Math!AN15)," ",IF(Math!AN15&lt;50,Math!AN15," "))</f>
        <v xml:space="preserve"> </v>
      </c>
      <c r="L55" s="179" t="str">
        <f>IF(ISBLANK(Math!AR15)," ",IF(Math!AR15&lt;50,Math!AR15," "))</f>
        <v xml:space="preserve"> </v>
      </c>
      <c r="M55" s="179" t="str">
        <f>IF(ISBLANK(Math!AY15)," ",IF(Math!AY15&lt;50,Math!AY15," "))</f>
        <v xml:space="preserve"> </v>
      </c>
      <c r="N55" s="179" t="str">
        <f>IF(ISBLANK(Math!BC15)," ",IF(Math!BC15&lt;50,Math!BC15," "))</f>
        <v xml:space="preserve"> </v>
      </c>
      <c r="O55" s="179" t="str">
        <f>IF(ISBLANK(Math!BG15)," ",IF(Math!BG15&lt;50,Math!BG15," "))</f>
        <v xml:space="preserve"> </v>
      </c>
      <c r="P55" s="179" t="str">
        <f>IF(ISBLANK(Math!BK15)," ",IF(Math!BK15&lt;50,Math!BK15," "))</f>
        <v xml:space="preserve"> </v>
      </c>
      <c r="Q55" s="179" t="str">
        <f>IF(ISBLANK(Math!BO15)," ",IF(Math!BO15&lt;50,Math!BO15," "))</f>
        <v xml:space="preserve"> </v>
      </c>
      <c r="R55" s="179" t="str">
        <f>IF(ISBLANK(Math!BV15)," ",IF(Math!BV15&lt;50,Math!BV15," "))</f>
        <v xml:space="preserve"> </v>
      </c>
      <c r="S55" s="179" t="str">
        <f>IF(ISBLANK(Math!BZ15)," ",IF(Math!BZ15&lt;50,Math!BZ15," "))</f>
        <v xml:space="preserve"> </v>
      </c>
      <c r="T55" s="179" t="str">
        <f>IF(ISBLANK(Math!CD15)," ",IF(Math!CD15&lt;50,Math!CD15," "))</f>
        <v xml:space="preserve"> </v>
      </c>
      <c r="U55" s="179" t="str">
        <f>IF(ISBLANK(Math!CH15)," ",IF(Math!CH15&lt;50,Math!CH15," "))</f>
        <v xml:space="preserve"> </v>
      </c>
      <c r="V55" s="179" t="str">
        <f>IF(ISBLANK(Math!CL15)," ",IF(Math!CL15&lt;50,Math!CL15," "))</f>
        <v xml:space="preserve"> </v>
      </c>
      <c r="W55" s="180" t="str">
        <f>IF(ISBLANK(Math!CS15)," ",IF(Math!CS15&lt;50,Math!CS15," "))</f>
        <v xml:space="preserve"> </v>
      </c>
      <c r="X55" s="272"/>
      <c r="Y55" s="273"/>
      <c r="Z55" s="179" t="str">
        <f>IF(ISBLANK(Math!CW15)," ",IF(Math!CW15&lt;50,Math!CW15," "))</f>
        <v xml:space="preserve"> </v>
      </c>
      <c r="AA55" s="179" t="str">
        <f>IF(ISBLANK(Math!DA15)," ",IF(Math!DA15&lt;50,Math!DA15," "))</f>
        <v xml:space="preserve"> </v>
      </c>
      <c r="AB55" s="179" t="str">
        <f>IF(ISBLANK(Math!DE15)," ",IF(Math!DE15&lt;50,Math!DE15," "))</f>
        <v xml:space="preserve"> </v>
      </c>
      <c r="AC55" s="179" t="str">
        <f>IF(ISBLANK(Math!DI15)," ",IF(Math!DI15&lt;50,Math!DI15," "))</f>
        <v xml:space="preserve"> </v>
      </c>
      <c r="AD55" s="179" t="str">
        <f>IF(ISBLANK(Math!DP15)," ",IF(Math!DP15&lt;50,Math!DP15," "))</f>
        <v xml:space="preserve"> </v>
      </c>
      <c r="AE55" s="179" t="str">
        <f>IF(ISBLANK(Math!DT15)," ",IF(Math!DT15&lt;50,Math!DT15," "))</f>
        <v xml:space="preserve"> </v>
      </c>
      <c r="AF55" s="179" t="str">
        <f>IF(ISBLANK(Math!DX15)," ",IF(Math!DX15&lt;50,Math!DX15," "))</f>
        <v xml:space="preserve"> </v>
      </c>
      <c r="AG55" s="179" t="str">
        <f>IF(ISBLANK(Math!EB15)," ",IF(Math!EB15&lt;50,Math!EB15," "))</f>
        <v xml:space="preserve"> </v>
      </c>
      <c r="AH55" s="179" t="str">
        <f>IF(ISBLANK(Math!EF15)," ",IF(Math!EF15&lt;50,Math!EF15," "))</f>
        <v xml:space="preserve"> </v>
      </c>
      <c r="AI55" s="179" t="str">
        <f>IF(ISBLANK(Math!EM15)," ",IF(Math!EM15&lt;50,Math!EM15," "))</f>
        <v xml:space="preserve"> </v>
      </c>
      <c r="AJ55" s="179" t="str">
        <f>IF(ISBLANK(Math!EQ15)," ",IF(Math!EQ15&lt;50,Math!EQ15," "))</f>
        <v xml:space="preserve"> </v>
      </c>
      <c r="AK55" s="179" t="str">
        <f>IF(ISBLANK(Math!EU15)," ",IF(Math!EU15&lt;50,Math!EU15," "))</f>
        <v xml:space="preserve"> </v>
      </c>
      <c r="AL55" s="179" t="str">
        <f>IF(ISBLANK(Math!EY15)," ",IF(Math!EY15&lt;50,Math!EY15," "))</f>
        <v xml:space="preserve"> </v>
      </c>
      <c r="AM55" s="179" t="str">
        <f>IF(ISBLANK(Math!FC15)," ",IF(Math!FC15&lt;50,Math!FC15," "))</f>
        <v xml:space="preserve"> </v>
      </c>
      <c r="AN55" s="179" t="str">
        <f>IF(ISBLANK(Math!FJ15)," ",IF(Math!FJ15&lt;50,Math!FJ15," "))</f>
        <v xml:space="preserve"> </v>
      </c>
      <c r="AO55" s="179" t="str">
        <f>IF(ISBLANK(Math!FN15)," ",IF(Math!FN15&lt;50,Math!FN15," "))</f>
        <v xml:space="preserve"> </v>
      </c>
      <c r="AP55" s="179" t="str">
        <f>IF(ISBLANK(Math!FR15)," ",IF(Math!FR15&lt;50,Math!FR15," "))</f>
        <v xml:space="preserve"> </v>
      </c>
      <c r="AQ55" s="179" t="str">
        <f>IF(ISBLANK(Math!FV15)," ",IF(Math!FV15&lt;50,Math!FV15," "))</f>
        <v xml:space="preserve"> </v>
      </c>
      <c r="AR55" s="179" t="str">
        <f>IF(ISBLANK(Math!FZ15)," ",IF(Math!FZ15&lt;50,Math!FZ15," "))</f>
        <v xml:space="preserve"> </v>
      </c>
      <c r="AS55" s="179" t="str">
        <f>IF(ISBLANK(Math!GG15)," ",IF(Math!GG15&lt;50,Math!GG15," "))</f>
        <v xml:space="preserve"> </v>
      </c>
      <c r="AT55" s="180" t="str">
        <f>IF(ISBLANK(Math!GK15)," ",IF(Math!GK15&lt;50,Math!GK15," "))</f>
        <v xml:space="preserve"> </v>
      </c>
      <c r="AU55" s="272"/>
      <c r="AV55" s="273"/>
      <c r="AW55" s="179" t="str">
        <f>IF(ISBLANK(Math!GO15)," ",IF(Math!GO15&lt;50,Math!GO15," "))</f>
        <v xml:space="preserve"> </v>
      </c>
      <c r="AX55" s="179" t="str">
        <f>IF(ISBLANK(Math!GS15)," ",IF(Math!GS15&lt;50,Math!GS15," "))</f>
        <v xml:space="preserve"> </v>
      </c>
      <c r="AY55" s="179" t="str">
        <f>IF(ISBLANK(Math!GW15)," ",IF(Math!GW15&lt;50,Math!GW15," "))</f>
        <v xml:space="preserve"> </v>
      </c>
      <c r="AZ55" s="179" t="str">
        <f>IF(ISBLANK(Math!HD15)," ",IF(Math!HD15&lt;50,Math!HD15," "))</f>
        <v xml:space="preserve"> </v>
      </c>
      <c r="BA55" s="179" t="str">
        <f>IF(ISBLANK(Math!HH15)," ",IF(Math!HH15&lt;50,Math!HH15," "))</f>
        <v xml:space="preserve"> </v>
      </c>
      <c r="BB55" s="179" t="str">
        <f>IF(ISBLANK(Math!HL15)," ",IF(Math!HL15&lt;50,Math!HL15," "))</f>
        <v xml:space="preserve"> </v>
      </c>
      <c r="BC55" s="179" t="str">
        <f>IF(ISBLANK(Math!HP15)," ",IF(Math!HP15&lt;50,Math!HP15," "))</f>
        <v xml:space="preserve"> </v>
      </c>
      <c r="BD55" s="179" t="str">
        <f>IF(ISBLANK(Math!HT15)," ",IF(Math!HT15&lt;50,Math!HT15," "))</f>
        <v xml:space="preserve"> </v>
      </c>
      <c r="BE55" s="179" t="str">
        <f>IF(ISBLANK(Math!IA15)," ",IF(Math!IA15&lt;50,Math!IA15," "))</f>
        <v xml:space="preserve"> </v>
      </c>
      <c r="BF55" s="179" t="str">
        <f>IF(ISBLANK(Math!IE15)," ",IF(Math!IE15&lt;50,Math!IE15," "))</f>
        <v xml:space="preserve"> </v>
      </c>
      <c r="BG55" s="179" t="str">
        <f>IF(ISBLANK(Math!II15)," ",IF(Math!II15&lt;50,Math!II15," "))</f>
        <v xml:space="preserve"> </v>
      </c>
      <c r="BH55" s="179" t="str">
        <f>IF(ISBLANK(Math!IM15)," ",IF(Math!IM15&lt;50,Math!IM15," "))</f>
        <v xml:space="preserve"> </v>
      </c>
      <c r="BI55" s="179" t="str">
        <f>IF(ISBLANK(Math!IQ15)," ",IF(Math!IQ15&lt;50,Math!IQ15," "))</f>
        <v xml:space="preserve"> </v>
      </c>
      <c r="BJ55" s="179" t="str">
        <f>IF(ISBLANK(Math!IX15)," ",IF(Math!IX15&lt;50,Math!IX15," "))</f>
        <v xml:space="preserve"> </v>
      </c>
      <c r="BK55" s="179" t="str">
        <f>IF(ISBLANK(Math!JB15)," ",IF(Math!JB15&lt;50,Math!JB15," "))</f>
        <v xml:space="preserve"> </v>
      </c>
      <c r="BL55" s="179" t="str">
        <f>IF(ISBLANK(Math!JF15)," ",IF(Math!JF15&lt;50,Math!JF15," "))</f>
        <v xml:space="preserve"> </v>
      </c>
      <c r="BM55" s="179" t="str">
        <f>IF(ISBLANK(Math!JJ15)," ",IF(Math!JJ15&lt;50,Math!JJ15," "))</f>
        <v xml:space="preserve"> </v>
      </c>
      <c r="BN55" s="179" t="str">
        <f>IF(ISBLANK(Math!JN15)," ",IF(Math!JN15&lt;50,Math!JN15," "))</f>
        <v xml:space="preserve"> </v>
      </c>
      <c r="BO55" s="179" t="str">
        <f>IF(ISBLANK(Math!JU15)," ",IF(Math!JU15&lt;50,Math!JU15," "))</f>
        <v xml:space="preserve"> </v>
      </c>
      <c r="BP55" s="179" t="str">
        <f>IF(ISBLANK(Math!JY15)," ",IF(Math!JY15&lt;50,Math!JY15," "))</f>
        <v xml:space="preserve"> </v>
      </c>
      <c r="BQ55" s="179" t="str">
        <f>IF(ISBLANK(Math!KC15)," ",IF(Math!KC15&lt;50,Math!KC15," "))</f>
        <v xml:space="preserve"> </v>
      </c>
      <c r="BR55" s="180" t="str">
        <f>IF(ISBLANK(Math!KG15)," ",IF(Math!KG15&lt;50,Math!KG15," "))</f>
        <v xml:space="preserve"> </v>
      </c>
      <c r="BS55" s="272"/>
      <c r="BT55" s="273"/>
      <c r="BU55" s="179" t="str">
        <f>IF(ISBLANK(Math!KK15)," ",IF(Math!KK15&lt;50,Math!KK15," "))</f>
        <v xml:space="preserve"> </v>
      </c>
      <c r="BV55" s="179" t="str">
        <f>IF(ISBLANK(Math!KR15)," ",IF(Math!KR15&lt;50,Math!KR15," "))</f>
        <v xml:space="preserve"> </v>
      </c>
      <c r="BW55" s="179" t="str">
        <f>IF(ISBLANK(Math!KV15)," ",IF(Math!KV15&lt;50,Math!KV15," "))</f>
        <v xml:space="preserve"> </v>
      </c>
    </row>
    <row r="56" spans="1:75" s="1" customFormat="1" ht="200.1" customHeight="1">
      <c r="A56" s="15" t="str">
        <f>LEFT(Math!$A1,8)&amp;" - 1.2    "&amp;Math!$A2</f>
        <v>Maths -  - 1.2    C2</v>
      </c>
      <c r="B56" s="16" t="str">
        <f>Math!$A3&amp;"      "&amp;Math!$A4</f>
        <v>2010 - 2011      1er Trimestre</v>
      </c>
      <c r="C56" s="184" t="str">
        <f t="shared" ref="C56:W56" si="0">C28</f>
        <v>Ecrit la suite des nombres  jusqu'à  99.1</v>
      </c>
      <c r="D56" s="184" t="str">
        <f t="shared" si="0"/>
        <v>Ecrit des nombres dictés jusqu'à 99.2</v>
      </c>
      <c r="E56" s="184" t="str">
        <f t="shared" si="0"/>
        <v>Chiffre une quantité.3</v>
      </c>
      <c r="F56" s="184" t="str">
        <f t="shared" si="0"/>
        <v>Dénombre une quantité .4</v>
      </c>
      <c r="G56" s="184" t="str">
        <f t="shared" si="0"/>
        <v>Dessine une quantité.5</v>
      </c>
      <c r="H56" s="184" t="str">
        <f t="shared" si="0"/>
        <v>Compare des nombres.6</v>
      </c>
      <c r="I56" s="184" t="str">
        <f t="shared" si="0"/>
        <v>Range des nombres.7</v>
      </c>
      <c r="J56" s="184" t="str">
        <f t="shared" si="0"/>
        <v>Décompose des nombres.8</v>
      </c>
      <c r="K56" s="184" t="str">
        <f t="shared" si="0"/>
        <v>Connaît la suite écrite de 2 en 2.9</v>
      </c>
      <c r="L56" s="184" t="str">
        <f t="shared" si="0"/>
        <v>Connaît la suite écrite de 5 en 5.10</v>
      </c>
      <c r="M56" s="184" t="str">
        <f t="shared" si="0"/>
        <v>Connaît la suite écrite de 10 en 10.11</v>
      </c>
      <c r="N56" s="184" t="str">
        <f t="shared" si="0"/>
        <v>Connaît les compléments à 10.12</v>
      </c>
      <c r="O56" s="184" t="str">
        <f t="shared" si="0"/>
        <v>Connaît quelques doubles et moitié.13</v>
      </c>
      <c r="P56" s="184" t="str">
        <f t="shared" si="0"/>
        <v>Ecrit, nomme, compare, range les nombres.14</v>
      </c>
      <c r="Q56" s="184" t="str">
        <f t="shared" si="0"/>
        <v>Résout des problèmes de dénombrement.15</v>
      </c>
      <c r="R56" s="184" t="str">
        <f t="shared" si="0"/>
        <v>Maîtrise la technique opératoire de l'ad.16</v>
      </c>
      <c r="S56" s="184" t="str">
        <f t="shared" si="0"/>
        <v>Maîtrise la technique opératoire de l'ad.17</v>
      </c>
      <c r="T56" s="184" t="str">
        <f t="shared" si="0"/>
        <v>Maîtrise la technique opératoire de la s.18</v>
      </c>
      <c r="U56" s="184" t="str">
        <f t="shared" si="0"/>
        <v>Maîtrise la technique opératoire de la s.19</v>
      </c>
      <c r="V56" s="184" t="str">
        <f t="shared" si="0"/>
        <v>Maîtrise la technique opératoire de la m.20</v>
      </c>
      <c r="W56" s="184" t="str">
        <f t="shared" si="0"/>
        <v>Calculs : additions, soustractions, mul.21</v>
      </c>
      <c r="X56" s="17" t="str">
        <f>LEFT(Math!$A1,8)&amp;"   2.2    "&amp;Math!$A2</f>
        <v>Maths -    2.2    C2</v>
      </c>
      <c r="Y56" s="18" t="str">
        <f>Math!$A3&amp;"      "&amp;Math!$A4</f>
        <v>2010 - 2011      1er Trimestre</v>
      </c>
      <c r="Z56" s="184" t="str">
        <f t="shared" ref="Z56:AT56" si="1">Z28</f>
        <v>Divise par 2  dans le cas où le quotien.22</v>
      </c>
      <c r="AA56" s="184" t="str">
        <f t="shared" si="1"/>
        <v>Divise par 5 dans le cas où le quotient .23</v>
      </c>
      <c r="AB56" s="184" t="str">
        <f t="shared" si="1"/>
        <v>Divise par 2 et par 5 dans le cas où le .24</v>
      </c>
      <c r="AC56" s="184" t="str">
        <f t="shared" si="1"/>
        <v>Connaît les tables d'additions de  1 à 6.25</v>
      </c>
      <c r="AD56" s="184" t="str">
        <f t="shared" si="1"/>
        <v>Connaît les tables de multiplication par.26</v>
      </c>
      <c r="AE56" s="184" t="str">
        <f t="shared" si="1"/>
        <v>Restitue et utilise les tables d'additio.27</v>
      </c>
      <c r="AF56" s="184" t="str">
        <f t="shared" si="1"/>
        <v>Calcule mentalement en utilisant des ad.28</v>
      </c>
      <c r="AG56" s="184" t="str">
        <f t="shared" si="1"/>
        <v>Calcule mentalement en utilisant des sou.29</v>
      </c>
      <c r="AH56" s="184" t="str">
        <f t="shared" si="1"/>
        <v>Calcule mentalement en utilisant des mul.30</v>
      </c>
      <c r="AI56" s="184" t="str">
        <f t="shared" si="1"/>
        <v>Calcule mentalement en utilisant des add.31</v>
      </c>
      <c r="AJ56" s="184" t="str">
        <f t="shared" si="1"/>
        <v>Reconnaît des situations additives.32</v>
      </c>
      <c r="AK56" s="184" t="str">
        <f t="shared" si="1"/>
        <v>Reconnaît des situations soustractives.33</v>
      </c>
      <c r="AL56" s="184" t="str">
        <f t="shared" si="1"/>
        <v>Reconnaît des situations multiplicatives.34</v>
      </c>
      <c r="AM56" s="184" t="str">
        <f t="shared" si="1"/>
        <v>Expose clairement le résultat (dessin, p.35</v>
      </c>
      <c r="AN56" s="184" t="str">
        <f t="shared" si="1"/>
        <v>Résout des problèmes relevant de l'addit.36</v>
      </c>
      <c r="AO56" s="184" t="str">
        <f t="shared" si="1"/>
        <v>Utilise les fonctions de base de la calc.37</v>
      </c>
      <c r="AP56" s="184" t="str">
        <f t="shared" si="1"/>
        <v>Situe un objet ou une personne (droite, .38</v>
      </c>
      <c r="AQ56" s="184" t="str">
        <f t="shared" si="1"/>
        <v>Code et décode un déplacement.39</v>
      </c>
      <c r="AR56" s="184" t="str">
        <f t="shared" si="1"/>
        <v>Situe un objet par rapport à soi ou à un.40</v>
      </c>
      <c r="AS56" s="184" t="str">
        <f t="shared" si="1"/>
        <v>Reconnaît et nomme les figures planes.41</v>
      </c>
      <c r="AT56" s="184" t="str">
        <f t="shared" si="1"/>
        <v>Reconnaît et nomme les solides.42</v>
      </c>
      <c r="AU56" s="17" t="str">
        <f>LEFT(Math!$A1,8)&amp;"   3.2    "&amp;Math!$A2</f>
        <v>Maths -    3.2    C2</v>
      </c>
      <c r="AV56" s="18" t="str">
        <f>Math!$A3&amp;"      "&amp;Math!$A4</f>
        <v>2010 - 2011      1er Trimestre</v>
      </c>
      <c r="AW56" s="184" t="str">
        <f t="shared" ref="AW56:BR56" si="2">AW28</f>
        <v>Décrit les figures planes .43</v>
      </c>
      <c r="AX56" s="184" t="str">
        <f t="shared" si="2"/>
        <v>Décrit les figures  solides.44</v>
      </c>
      <c r="AY56" s="184" t="str">
        <f t="shared" si="2"/>
        <v>Reconnaît, nomme et décrit les figures p.45</v>
      </c>
      <c r="AZ56" s="184" t="str">
        <f t="shared" si="2"/>
        <v>Utilise la règle.46</v>
      </c>
      <c r="BA56" s="184" t="str">
        <f t="shared" si="2"/>
        <v>Utilise l'équerre.47</v>
      </c>
      <c r="BB56" s="184" t="str">
        <f t="shared" si="2"/>
        <v>Trace un carré, un rectangle, un triangl.48</v>
      </c>
      <c r="BC56" s="184" t="str">
        <f t="shared" si="2"/>
        <v>Reproduit une figure.49</v>
      </c>
      <c r="BD56" s="184" t="str">
        <f t="shared" si="2"/>
        <v>Utilise la règle et l'équerre pour trace.50</v>
      </c>
      <c r="BE56" s="184" t="str">
        <f t="shared" si="2"/>
        <v>Trace un carré, un rectangle, un triangl.51</v>
      </c>
      <c r="BF56" s="184" t="str">
        <f t="shared" si="2"/>
        <v>Trace un alignement.52</v>
      </c>
      <c r="BG56" s="184" t="str">
        <f t="shared" si="2"/>
        <v>Trace un angle droit.53</v>
      </c>
      <c r="BH56" s="184" t="str">
        <f t="shared" si="2"/>
        <v>Trace le symétrique.54</v>
      </c>
      <c r="BI56" s="184" t="str">
        <f t="shared" si="2"/>
        <v>Perçoit et reconnaît quelques relations .55</v>
      </c>
      <c r="BJ56" s="184" t="str">
        <f t="shared" si="2"/>
        <v>Repère les nœuds.56</v>
      </c>
      <c r="BK56" s="184" t="str">
        <f t="shared" si="2"/>
        <v>Repère les cases.57</v>
      </c>
      <c r="BL56" s="184" t="str">
        <f t="shared" si="2"/>
        <v>Repère des cases, des nœuds d'un quadril.58</v>
      </c>
      <c r="BM56" s="184" t="str">
        <f t="shared" si="2"/>
        <v>Résout un problème géométrique.59</v>
      </c>
      <c r="BN56" s="184" t="str">
        <f t="shared" si="2"/>
        <v>Mesure des longueurs.60</v>
      </c>
      <c r="BO56" s="184" t="str">
        <f t="shared" si="2"/>
        <v>Compare des longueurs.61</v>
      </c>
      <c r="BP56" s="184" t="str">
        <f t="shared" si="2"/>
        <v>Utilise les unités usuelles de mesure ; .62</v>
      </c>
      <c r="BQ56" s="184" t="str">
        <f t="shared" si="2"/>
        <v>Trace des longueurs.63</v>
      </c>
      <c r="BR56" s="184" t="str">
        <f t="shared" si="2"/>
        <v>Est précis et soigneux dans les tracés, .64</v>
      </c>
      <c r="BS56" s="17" t="str">
        <f>LEFT(Math!$A1,8)&amp;"   4.2    "&amp;Math!$A2</f>
        <v>Maths -    4.2    C2</v>
      </c>
      <c r="BT56" s="18" t="str">
        <f>Math!$A3&amp;"      "&amp;Math!$A4</f>
        <v>2010 - 2011      1er Trimestre</v>
      </c>
      <c r="BU56" s="184" t="str">
        <f>BU28</f>
        <v>Résout des problèmes de longueur et de m.65</v>
      </c>
      <c r="BV56" s="184" t="str">
        <f>BV28</f>
        <v>Utilise un tableau, un graphique.66</v>
      </c>
      <c r="BW56" s="184" t="str">
        <f>BW28</f>
        <v>Organise les données d'un énoncé.67</v>
      </c>
    </row>
    <row r="57" spans="1:75" s="1" customFormat="1" ht="20.100000000000001" hidden="1" customHeight="1">
      <c r="A57" s="271" t="str">
        <f>LEFT(Math!$A32,1)&amp;LEFT(Math!$B32,1)</f>
        <v xml:space="preserve">  </v>
      </c>
      <c r="B57" s="271"/>
      <c r="C57" s="175" t="str">
        <f>IF(ISBLANK(Math!E32)," ",IF(Math!E32&gt;=75,Math!E32," "))</f>
        <v/>
      </c>
      <c r="D57" s="175" t="str">
        <f>IF(ISBLANK(Math!I32)," ",IF(Math!I32&gt;=75,Math!I32," "))</f>
        <v/>
      </c>
      <c r="E57" s="175" t="str">
        <f>IF(ISBLANK(Math!M32)," ",IF(Math!M32&gt;=75,Math!M32," "))</f>
        <v/>
      </c>
      <c r="F57" s="175" t="str">
        <f>IF(ISBLANK(Math!Q32)," ",IF(Math!Q32&gt;=75,Math!Q32," "))</f>
        <v/>
      </c>
      <c r="G57" s="175" t="str">
        <f>IF(ISBLANK(Math!U32)," ",IF(Math!U32&gt;=75,Math!U32," "))</f>
        <v/>
      </c>
      <c r="H57" s="175" t="str">
        <f>IF(ISBLANK(Math!AB32)," ",IF(Math!AB32&gt;=75,Math!AB32," "))</f>
        <v/>
      </c>
      <c r="I57" s="175" t="str">
        <f>IF(ISBLANK(Math!AF32)," ",IF(Math!AF32&gt;=75,Math!AF32," "))</f>
        <v/>
      </c>
      <c r="J57" s="175" t="str">
        <f>IF(ISBLANK(Math!AJ32)," ",IF(Math!AJ32&gt;=75,Math!AJ32," "))</f>
        <v/>
      </c>
      <c r="K57" s="175" t="str">
        <f>IF(ISBLANK(Math!AN32)," ",IF(Math!AN32&gt;=75,Math!AN32," "))</f>
        <v/>
      </c>
      <c r="L57" s="175" t="str">
        <f>IF(ISBLANK(Math!AR32)," ",IF(Math!AR32&gt;=75,Math!AR32," "))</f>
        <v/>
      </c>
      <c r="M57" s="175" t="str">
        <f>IF(ISBLANK(Math!AY32)," ",IF(Math!AY32&gt;=75,Math!AY32," "))</f>
        <v/>
      </c>
      <c r="N57" s="175" t="str">
        <f>IF(ISBLANK(Math!BC32)," ",IF(Math!BC32&gt;=75,Math!BC32," "))</f>
        <v/>
      </c>
      <c r="O57" s="175" t="str">
        <f>IF(ISBLANK(Math!BG32)," ",IF(Math!BG32&gt;=75,Math!BG32," "))</f>
        <v/>
      </c>
      <c r="P57" s="175" t="str">
        <f>IF(ISBLANK(Math!BK32)," ",IF(Math!BK32&gt;=75,Math!BK32," "))</f>
        <v/>
      </c>
      <c r="Q57" s="175" t="str">
        <f>IF(ISBLANK(Math!BO32)," ",IF(Math!BO32&gt;=75,Math!BO32," "))</f>
        <v/>
      </c>
      <c r="R57" s="175" t="str">
        <f>IF(ISBLANK(Math!BV32)," ",IF(Math!BV32&gt;=75,Math!BV32," "))</f>
        <v/>
      </c>
      <c r="S57" s="175" t="str">
        <f>IF(ISBLANK(Math!BZ32)," ",IF(Math!BZ32&gt;=75,Math!BZ32," "))</f>
        <v/>
      </c>
      <c r="T57" s="175" t="str">
        <f>IF(ISBLANK(Math!CD32)," ",IF(Math!CD32&gt;=75,Math!CD32," "))</f>
        <v/>
      </c>
      <c r="U57" s="175" t="str">
        <f>IF(ISBLANK(Math!CH32)," ",IF(Math!CH32&gt;=75,Math!CH32," "))</f>
        <v/>
      </c>
      <c r="V57" s="175" t="str">
        <f>IF(ISBLANK(Math!CL32)," ",IF(Math!CL32&gt;=75,Math!CL32," "))</f>
        <v/>
      </c>
      <c r="W57" s="176" t="str">
        <f>IF(ISBLANK(Math!CS32)," ",IF(Math!CS32&gt;=75,Math!CS32," "))</f>
        <v/>
      </c>
      <c r="X57" s="268" t="str">
        <f>A57</f>
        <v xml:space="preserve">  </v>
      </c>
      <c r="Y57" s="269"/>
      <c r="Z57" s="175" t="str">
        <f>IF(ISBLANK(Math!CW32)," ",IF(Math!CW32&gt;=75,Math!CW32," "))</f>
        <v/>
      </c>
      <c r="AA57" s="175" t="str">
        <f>IF(ISBLANK(Math!DA32)," ",IF(Math!DA32&gt;=75,Math!DA32," "))</f>
        <v/>
      </c>
      <c r="AB57" s="175" t="str">
        <f>IF(ISBLANK(Math!DE32)," ",IF(Math!DE32&gt;=75,Math!DE32," "))</f>
        <v/>
      </c>
      <c r="AC57" s="175" t="str">
        <f>IF(ISBLANK(Math!DI32)," ",IF(Math!DI32&gt;=75,Math!DI32," "))</f>
        <v/>
      </c>
      <c r="AD57" s="175" t="str">
        <f>IF(ISBLANK(Math!DP32)," ",IF(Math!DP32&gt;=75,Math!DP32," "))</f>
        <v/>
      </c>
      <c r="AE57" s="175" t="str">
        <f>IF(ISBLANK(Math!DT32)," ",IF(Math!DT32&gt;=75,Math!DT32," "))</f>
        <v/>
      </c>
      <c r="AF57" s="175" t="str">
        <f>IF(ISBLANK(Math!DX32)," ",IF(Math!DX32&gt;=75,Math!DX32," "))</f>
        <v/>
      </c>
      <c r="AG57" s="175" t="str">
        <f>IF(ISBLANK(Math!EB32)," ",IF(Math!EB32&gt;=75,Math!EB32," "))</f>
        <v/>
      </c>
      <c r="AH57" s="175" t="str">
        <f>IF(ISBLANK(Math!EF32)," ",IF(Math!EF32&gt;=75,Math!EF32," "))</f>
        <v/>
      </c>
      <c r="AI57" s="175" t="str">
        <f>IF(ISBLANK(Math!EM32)," ",IF(Math!EM32&gt;=75,Math!EM32," "))</f>
        <v/>
      </c>
      <c r="AJ57" s="175" t="str">
        <f>IF(ISBLANK(Math!EQ32)," ",IF(Math!EQ32&gt;=75,Math!EQ32," "))</f>
        <v/>
      </c>
      <c r="AK57" s="175" t="str">
        <f>IF(ISBLANK(Math!EU32)," ",IF(Math!EU32&gt;=75,Math!EU32," "))</f>
        <v/>
      </c>
      <c r="AL57" s="175" t="str">
        <f>IF(ISBLANK(Math!EY32)," ",IF(Math!EY32&gt;=75,Math!EY32," "))</f>
        <v/>
      </c>
      <c r="AM57" s="175" t="str">
        <f>IF(ISBLANK(Math!FC32)," ",IF(Math!FC32&gt;=75,Math!FC32," "))</f>
        <v/>
      </c>
      <c r="AN57" s="175" t="str">
        <f>IF(ISBLANK(Math!FJ32)," ",IF(Math!FJ32&gt;=75,Math!FJ32," "))</f>
        <v/>
      </c>
      <c r="AO57" s="175" t="str">
        <f>IF(ISBLANK(Math!FN32)," ",IF(Math!FN32&gt;=75,Math!FN32," "))</f>
        <v/>
      </c>
      <c r="AP57" s="175" t="str">
        <f>IF(ISBLANK(Math!FR32)," ",IF(Math!FR32&gt;=75,Math!FR32," "))</f>
        <v/>
      </c>
      <c r="AQ57" s="175" t="str">
        <f>IF(ISBLANK(Math!FV32)," ",IF(Math!FV32&gt;=75,Math!FV32," "))</f>
        <v/>
      </c>
      <c r="AR57" s="175" t="str">
        <f>IF(ISBLANK(Math!FZ32)," ",IF(Math!FZ32&gt;=75,Math!FZ32," "))</f>
        <v/>
      </c>
      <c r="AS57" s="175" t="str">
        <f>IF(ISBLANK(Math!GG32)," ",IF(Math!GG32&gt;=75,Math!GG32," "))</f>
        <v/>
      </c>
      <c r="AT57" s="176" t="str">
        <f>IF(ISBLANK(Math!GK32)," ",IF(Math!GK32&gt;=75,Math!GK32," "))</f>
        <v/>
      </c>
      <c r="AU57" s="268" t="str">
        <f>X57</f>
        <v xml:space="preserve">  </v>
      </c>
      <c r="AV57" s="269"/>
      <c r="AW57" s="175" t="str">
        <f>IF(ISBLANK(Math!GO32)," ",IF(Math!GO32&gt;=75,Math!GO32," "))</f>
        <v/>
      </c>
      <c r="AX57" s="175" t="str">
        <f>IF(ISBLANK(Math!GS32)," ",IF(Math!GS32&gt;=75,Math!GS32," "))</f>
        <v/>
      </c>
      <c r="AY57" s="175" t="str">
        <f>IF(ISBLANK(Math!GW32)," ",IF(Math!GW32&gt;=75,Math!GW32," "))</f>
        <v/>
      </c>
      <c r="AZ57" s="175" t="str">
        <f>IF(ISBLANK(Math!HD32)," ",IF(Math!HD32&gt;=75,Math!HD32," "))</f>
        <v/>
      </c>
      <c r="BA57" s="175" t="str">
        <f>IF(ISBLANK(Math!HH32)," ",IF(Math!HH32&gt;=75,Math!HH32," "))</f>
        <v/>
      </c>
      <c r="BB57" s="175" t="str">
        <f>IF(ISBLANK(Math!HL32)," ",IF(Math!HL32&gt;=75,Math!HL32," "))</f>
        <v/>
      </c>
      <c r="BC57" s="175" t="str">
        <f>IF(ISBLANK(Math!HP32)," ",IF(Math!HP32&gt;=75,Math!HP32," "))</f>
        <v/>
      </c>
      <c r="BD57" s="175" t="str">
        <f>IF(ISBLANK(Math!HT32)," ",IF(Math!HT32&gt;=75,Math!HT32," "))</f>
        <v/>
      </c>
      <c r="BE57" s="175" t="str">
        <f>IF(ISBLANK(Math!IA32)," ",IF(Math!IA32&gt;=75,Math!IA32," "))</f>
        <v/>
      </c>
      <c r="BF57" s="175" t="str">
        <f>IF(ISBLANK(Math!IE32)," ",IF(Math!IE32&gt;=75,Math!IE32," "))</f>
        <v/>
      </c>
      <c r="BG57" s="175" t="str">
        <f>IF(ISBLANK(Math!II32)," ",IF(Math!II32&gt;=75,Math!II32," "))</f>
        <v/>
      </c>
      <c r="BH57" s="175" t="str">
        <f>IF(ISBLANK(Math!IM32)," ",IF(Math!IM32&gt;=75,Math!IM32," "))</f>
        <v/>
      </c>
      <c r="BI57" s="175" t="str">
        <f>IF(ISBLANK(Math!IQ32)," ",IF(Math!IQ32&gt;=75,Math!IQ32," "))</f>
        <v/>
      </c>
      <c r="BJ57" s="175" t="str">
        <f>IF(ISBLANK(Math!IX32)," ",IF(Math!IX32&gt;=75,Math!IX32," "))</f>
        <v/>
      </c>
      <c r="BK57" s="175" t="str">
        <f>IF(ISBLANK(Math!JB32)," ",IF(Math!JB32&gt;=75,Math!JB32," "))</f>
        <v/>
      </c>
      <c r="BL57" s="175" t="str">
        <f>IF(ISBLANK(Math!JF32)," ",IF(Math!JF32&gt;=75,Math!JF32," "))</f>
        <v/>
      </c>
      <c r="BM57" s="175" t="str">
        <f>IF(ISBLANK(Math!JJ32)," ",IF(Math!JJ32&gt;=75,Math!JJ32," "))</f>
        <v/>
      </c>
      <c r="BN57" s="175" t="str">
        <f>IF(ISBLANK(Math!JN32)," ",IF(Math!JN32&gt;=75,Math!JN32," "))</f>
        <v/>
      </c>
      <c r="BO57" s="175" t="str">
        <f>IF(ISBLANK(Math!JU32)," ",IF(Math!JU32&gt;=75,Math!JU32," "))</f>
        <v/>
      </c>
      <c r="BP57" s="175" t="str">
        <f>IF(ISBLANK(Math!JY32)," ",IF(Math!JY32&gt;=75,Math!JY32," "))</f>
        <v/>
      </c>
      <c r="BQ57" s="175" t="str">
        <f>IF(ISBLANK(Math!KC32)," ",IF(Math!KC32&gt;=75,Math!KC32," "))</f>
        <v/>
      </c>
      <c r="BR57" s="176" t="str">
        <f>IF(ISBLANK(Math!KG32)," ",IF(Math!KG32&gt;=75,Math!KG32," "))</f>
        <v/>
      </c>
      <c r="BS57" s="268" t="str">
        <f>AU57</f>
        <v xml:space="preserve">  </v>
      </c>
      <c r="BT57" s="269"/>
      <c r="BU57" s="175" t="str">
        <f>IF(ISBLANK(Math!KK32)," ",IF(Math!KK32&gt;=75,Math!KK32," "))</f>
        <v/>
      </c>
      <c r="BV57" s="175" t="str">
        <f>IF(ISBLANK(Math!KR32)," ",IF(Math!KR32&gt;=75,Math!KR32," "))</f>
        <v/>
      </c>
      <c r="BW57" s="175" t="str">
        <f>IF(ISBLANK(Math!KV32)," ",IF(Math!KV32&gt;=75,Math!KV32," "))</f>
        <v/>
      </c>
    </row>
    <row r="58" spans="1:75" s="1" customFormat="1" ht="20.100000000000001" hidden="1" customHeight="1">
      <c r="A58" s="271"/>
      <c r="B58" s="271"/>
      <c r="C58" s="177" t="str">
        <f>IF(ISBLANK(Math!E32)," ",IF(Math!E32&gt;=50,IF(Math!E32&lt;75,Math!E32," ")," "))</f>
        <v xml:space="preserve"> </v>
      </c>
      <c r="D58" s="177" t="str">
        <f>IF(ISBLANK(Math!I32)," ",IF(Math!I32&gt;=50,IF(Math!I32&lt;75,Math!I32," ")," "))</f>
        <v xml:space="preserve"> </v>
      </c>
      <c r="E58" s="177" t="str">
        <f>IF(ISBLANK(Math!M32)," ",IF(Math!M32&gt;=50,IF(Math!M32&lt;75,Math!M32," ")," "))</f>
        <v xml:space="preserve"> </v>
      </c>
      <c r="F58" s="177" t="str">
        <f>IF(ISBLANK(Math!Q32)," ",IF(Math!Q32&gt;=50,IF(Math!Q32&lt;75,Math!Q32," ")," "))</f>
        <v xml:space="preserve"> </v>
      </c>
      <c r="G58" s="177" t="str">
        <f>IF(ISBLANK(Math!U32)," ",IF(Math!U32&gt;=50,IF(Math!U32&lt;75,Math!U32," ")," "))</f>
        <v xml:space="preserve"> </v>
      </c>
      <c r="H58" s="177" t="str">
        <f>IF(ISBLANK(Math!AB32)," ",IF(Math!AB32&gt;=50,IF(Math!AB32&lt;75,Math!AB32," ")," "))</f>
        <v xml:space="preserve"> </v>
      </c>
      <c r="I58" s="177" t="str">
        <f>IF(ISBLANK(Math!AF32)," ",IF(Math!AF32&gt;=50,IF(Math!AF32&lt;75,Math!AF32," ")," "))</f>
        <v xml:space="preserve"> </v>
      </c>
      <c r="J58" s="177" t="str">
        <f>IF(ISBLANK(Math!AJ32)," ",IF(Math!AJ32&gt;=50,IF(Math!AJ32&lt;75,Math!AJ32," ")," "))</f>
        <v xml:space="preserve"> </v>
      </c>
      <c r="K58" s="177" t="str">
        <f>IF(ISBLANK(Math!AN32)," ",IF(Math!AN32&gt;=50,IF(Math!AN32&lt;75,Math!AN32," ")," "))</f>
        <v xml:space="preserve"> </v>
      </c>
      <c r="L58" s="177" t="str">
        <f>IF(ISBLANK(Math!AR32)," ",IF(Math!AR32&gt;=50,IF(Math!AR32&lt;75,Math!AR32," ")," "))</f>
        <v xml:space="preserve"> </v>
      </c>
      <c r="M58" s="177" t="str">
        <f>IF(ISBLANK(Math!AY32)," ",IF(Math!AY32&gt;=50,IF(Math!AY32&lt;75,Math!AY32," ")," "))</f>
        <v xml:space="preserve"> </v>
      </c>
      <c r="N58" s="177" t="str">
        <f>IF(ISBLANK(Math!BC32)," ",IF(Math!BC32&gt;=50,IF(Math!BC32&lt;75,Math!BC32," ")," "))</f>
        <v xml:space="preserve"> </v>
      </c>
      <c r="O58" s="177" t="str">
        <f>IF(ISBLANK(Math!BG32)," ",IF(Math!BG32&gt;=50,IF(Math!BG32&lt;75,Math!BG32," ")," "))</f>
        <v xml:space="preserve"> </v>
      </c>
      <c r="P58" s="177" t="str">
        <f>IF(ISBLANK(Math!BK32)," ",IF(Math!BK32&gt;=50,IF(Math!BK32&lt;75,Math!BK32," ")," "))</f>
        <v xml:space="preserve"> </v>
      </c>
      <c r="Q58" s="177" t="str">
        <f>IF(ISBLANK(Math!BO32)," ",IF(Math!BO32&gt;=50,IF(Math!BO32&lt;75,Math!BO32," ")," "))</f>
        <v xml:space="preserve"> </v>
      </c>
      <c r="R58" s="177" t="str">
        <f>IF(ISBLANK(Math!BV32)," ",IF(Math!BV32&gt;=50,IF(Math!BV32&lt;75,Math!BV32," ")," "))</f>
        <v xml:space="preserve"> </v>
      </c>
      <c r="S58" s="177" t="str">
        <f>IF(ISBLANK(Math!BZ32)," ",IF(Math!BZ32&gt;=50,IF(Math!BZ32&lt;75,Math!BZ32," ")," "))</f>
        <v xml:space="preserve"> </v>
      </c>
      <c r="T58" s="177" t="str">
        <f>IF(ISBLANK(Math!CD32)," ",IF(Math!CD32&gt;=50,IF(Math!CD32&lt;75,Math!CD32," ")," "))</f>
        <v xml:space="preserve"> </v>
      </c>
      <c r="U58" s="177" t="str">
        <f>IF(ISBLANK(Math!CH32)," ",IF(Math!CH32&gt;=50,IF(Math!CH32&lt;75,Math!CH32," ")," "))</f>
        <v xml:space="preserve"> </v>
      </c>
      <c r="V58" s="177" t="str">
        <f>IF(ISBLANK(Math!CL32)," ",IF(Math!CL32&gt;=50,IF(Math!CL32&lt;75,Math!CL32," ")," "))</f>
        <v xml:space="preserve"> </v>
      </c>
      <c r="W58" s="178" t="str">
        <f>IF(ISBLANK(Math!CS32)," ",IF(Math!CS32&gt;=50,IF(Math!CS32&lt;75,Math!CS32," ")," "))</f>
        <v xml:space="preserve"> </v>
      </c>
      <c r="X58" s="270"/>
      <c r="Y58" s="271"/>
      <c r="Z58" s="177" t="str">
        <f>IF(ISBLANK(Math!CW32)," ",IF(Math!CW32&gt;=50,IF(Math!CW32&lt;75,Math!CW32," ")," "))</f>
        <v xml:space="preserve"> </v>
      </c>
      <c r="AA58" s="177" t="str">
        <f>IF(ISBLANK(Math!DA32)," ",IF(Math!DA32&gt;=50,IF(Math!DA32&lt;75,Math!DA32," ")," "))</f>
        <v xml:space="preserve"> </v>
      </c>
      <c r="AB58" s="177" t="str">
        <f>IF(ISBLANK(Math!DE32)," ",IF(Math!DE32&gt;=50,IF(Math!DE32&lt;75,Math!DE32," ")," "))</f>
        <v xml:space="preserve"> </v>
      </c>
      <c r="AC58" s="177" t="str">
        <f>IF(ISBLANK(Math!DI32)," ",IF(Math!DI32&gt;=50,IF(Math!DI32&lt;75,Math!DI32," ")," "))</f>
        <v xml:space="preserve"> </v>
      </c>
      <c r="AD58" s="177" t="str">
        <f>IF(ISBLANK(Math!DP32)," ",IF(Math!DP32&gt;=50,IF(Math!DP32&lt;75,Math!DP32," ")," "))</f>
        <v xml:space="preserve"> </v>
      </c>
      <c r="AE58" s="177" t="str">
        <f>IF(ISBLANK(Math!DT32)," ",IF(Math!DT32&gt;=50,IF(Math!DT32&lt;75,Math!DT32," ")," "))</f>
        <v xml:space="preserve"> </v>
      </c>
      <c r="AF58" s="177" t="str">
        <f>IF(ISBLANK(Math!DX32)," ",IF(Math!DX32&gt;=50,IF(Math!DX32&lt;75,Math!DX32," ")," "))</f>
        <v xml:space="preserve"> </v>
      </c>
      <c r="AG58" s="177" t="str">
        <f>IF(ISBLANK(Math!EB32)," ",IF(Math!EB32&gt;=50,IF(Math!EB32&lt;75,Math!EB32," ")," "))</f>
        <v xml:space="preserve"> </v>
      </c>
      <c r="AH58" s="177" t="str">
        <f>IF(ISBLANK(Math!EF32)," ",IF(Math!EF32&gt;=50,IF(Math!EF32&lt;75,Math!EF32," ")," "))</f>
        <v xml:space="preserve"> </v>
      </c>
      <c r="AI58" s="177" t="str">
        <f>IF(ISBLANK(Math!EM32)," ",IF(Math!EM32&gt;=50,IF(Math!EM32&lt;75,Math!EM32," ")," "))</f>
        <v xml:space="preserve"> </v>
      </c>
      <c r="AJ58" s="177" t="str">
        <f>IF(ISBLANK(Math!EQ32)," ",IF(Math!EQ32&gt;=50,IF(Math!EQ32&lt;75,Math!EQ32," ")," "))</f>
        <v xml:space="preserve"> </v>
      </c>
      <c r="AK58" s="177" t="str">
        <f>IF(ISBLANK(Math!EU32)," ",IF(Math!EU32&gt;=50,IF(Math!EU32&lt;75,Math!EU32," ")," "))</f>
        <v xml:space="preserve"> </v>
      </c>
      <c r="AL58" s="177" t="str">
        <f>IF(ISBLANK(Math!EY32)," ",IF(Math!EY32&gt;=50,IF(Math!EY32&lt;75,Math!EY32," ")," "))</f>
        <v xml:space="preserve"> </v>
      </c>
      <c r="AM58" s="177" t="str">
        <f>IF(ISBLANK(Math!FC32)," ",IF(Math!FC32&gt;=50,IF(Math!FC32&lt;75,Math!FC32," ")," "))</f>
        <v xml:space="preserve"> </v>
      </c>
      <c r="AN58" s="177" t="str">
        <f>IF(ISBLANK(Math!FJ32)," ",IF(Math!FJ32&gt;=50,IF(Math!FJ32&lt;75,Math!FJ32," ")," "))</f>
        <v xml:space="preserve"> </v>
      </c>
      <c r="AO58" s="177" t="str">
        <f>IF(ISBLANK(Math!FN32)," ",IF(Math!FN32&gt;=50,IF(Math!FN32&lt;75,Math!FN32," ")," "))</f>
        <v xml:space="preserve"> </v>
      </c>
      <c r="AP58" s="177" t="str">
        <f>IF(ISBLANK(Math!FR32)," ",IF(Math!FR32&gt;=50,IF(Math!FR32&lt;75,Math!FR32," ")," "))</f>
        <v xml:space="preserve"> </v>
      </c>
      <c r="AQ58" s="177" t="str">
        <f>IF(ISBLANK(Math!FV32)," ",IF(Math!FV32&gt;=50,IF(Math!FV32&lt;75,Math!FV32," ")," "))</f>
        <v xml:space="preserve"> </v>
      </c>
      <c r="AR58" s="177" t="str">
        <f>IF(ISBLANK(Math!FZ32)," ",IF(Math!FZ32&gt;=50,IF(Math!FZ32&lt;75,Math!FZ32," ")," "))</f>
        <v xml:space="preserve"> </v>
      </c>
      <c r="AS58" s="177" t="str">
        <f>IF(ISBLANK(Math!GG32)," ",IF(Math!GG32&gt;=50,IF(Math!GG32&lt;75,Math!GG32," ")," "))</f>
        <v xml:space="preserve"> </v>
      </c>
      <c r="AT58" s="178" t="str">
        <f>IF(ISBLANK(Math!GK32)," ",IF(Math!GK32&gt;=50,IF(Math!GK32&lt;75,Math!GK32," ")," "))</f>
        <v xml:space="preserve"> </v>
      </c>
      <c r="AU58" s="270"/>
      <c r="AV58" s="271"/>
      <c r="AW58" s="177" t="str">
        <f>IF(ISBLANK(Math!GO32)," ",IF(Math!GO32&gt;=50,IF(Math!GO32&lt;75,Math!GO32," ")," "))</f>
        <v xml:space="preserve"> </v>
      </c>
      <c r="AX58" s="177" t="str">
        <f>IF(ISBLANK(Math!GS32)," ",IF(Math!GS32&gt;=50,IF(Math!GS32&lt;75,Math!GS32," ")," "))</f>
        <v xml:space="preserve"> </v>
      </c>
      <c r="AY58" s="177" t="str">
        <f>IF(ISBLANK(Math!GW32)," ",IF(Math!GW32&gt;=50,IF(Math!GW32&lt;75,Math!GW32," ")," "))</f>
        <v xml:space="preserve"> </v>
      </c>
      <c r="AZ58" s="177" t="str">
        <f>IF(ISBLANK(Math!HD32)," ",IF(Math!HD32&gt;=50,IF(Math!HD32&lt;75,Math!HD32," ")," "))</f>
        <v xml:space="preserve"> </v>
      </c>
      <c r="BA58" s="177" t="str">
        <f>IF(ISBLANK(Math!HH32)," ",IF(Math!HH32&gt;=50,IF(Math!HH32&lt;75,Math!HH32," ")," "))</f>
        <v xml:space="preserve"> </v>
      </c>
      <c r="BB58" s="177" t="str">
        <f>IF(ISBLANK(Math!HL32)," ",IF(Math!HL32&gt;=50,IF(Math!HL32&lt;75,Math!HL32," ")," "))</f>
        <v xml:space="preserve"> </v>
      </c>
      <c r="BC58" s="177" t="str">
        <f>IF(ISBLANK(Math!HP32)," ",IF(Math!HP32&gt;=50,IF(Math!HP32&lt;75,Math!HP32," ")," "))</f>
        <v xml:space="preserve"> </v>
      </c>
      <c r="BD58" s="177" t="str">
        <f>IF(ISBLANK(Math!HT32)," ",IF(Math!HT32&gt;=50,IF(Math!HT32&lt;75,Math!HT32," ")," "))</f>
        <v xml:space="preserve"> </v>
      </c>
      <c r="BE58" s="177" t="str">
        <f>IF(ISBLANK(Math!IA32)," ",IF(Math!IA32&gt;=50,IF(Math!IA32&lt;75,Math!IA32," ")," "))</f>
        <v xml:space="preserve"> </v>
      </c>
      <c r="BF58" s="177" t="str">
        <f>IF(ISBLANK(Math!IE32)," ",IF(Math!IE32&gt;=50,IF(Math!IE32&lt;75,Math!IE32," ")," "))</f>
        <v xml:space="preserve"> </v>
      </c>
      <c r="BG58" s="177" t="str">
        <f>IF(ISBLANK(Math!II32)," ",IF(Math!II32&gt;=50,IF(Math!II32&lt;75,Math!II32," ")," "))</f>
        <v xml:space="preserve"> </v>
      </c>
      <c r="BH58" s="177" t="str">
        <f>IF(ISBLANK(Math!IM32)," ",IF(Math!IM32&gt;=50,IF(Math!IM32&lt;75,Math!IM32," ")," "))</f>
        <v xml:space="preserve"> </v>
      </c>
      <c r="BI58" s="177" t="str">
        <f>IF(ISBLANK(Math!IQ32)," ",IF(Math!IQ32&gt;=50,IF(Math!IQ32&lt;75,Math!IQ32," ")," "))</f>
        <v xml:space="preserve"> </v>
      </c>
      <c r="BJ58" s="177" t="str">
        <f>IF(ISBLANK(Math!IX32)," ",IF(Math!IX32&gt;=50,IF(Math!IX32&lt;75,Math!IX32," ")," "))</f>
        <v xml:space="preserve"> </v>
      </c>
      <c r="BK58" s="177" t="str">
        <f>IF(ISBLANK(Math!JB32)," ",IF(Math!JB32&gt;=50,IF(Math!JB32&lt;75,Math!JB32," ")," "))</f>
        <v xml:space="preserve"> </v>
      </c>
      <c r="BL58" s="177" t="str">
        <f>IF(ISBLANK(Math!JF32)," ",IF(Math!JF32&gt;=50,IF(Math!JF32&lt;75,Math!JF32," ")," "))</f>
        <v xml:space="preserve"> </v>
      </c>
      <c r="BM58" s="177" t="str">
        <f>IF(ISBLANK(Math!JJ32)," ",IF(Math!JJ32&gt;=50,IF(Math!JJ32&lt;75,Math!JJ32," ")," "))</f>
        <v xml:space="preserve"> </v>
      </c>
      <c r="BN58" s="177" t="str">
        <f>IF(ISBLANK(Math!JN32)," ",IF(Math!JN32&gt;=50,IF(Math!JN32&lt;75,Math!JN32," ")," "))</f>
        <v xml:space="preserve"> </v>
      </c>
      <c r="BO58" s="177" t="str">
        <f>IF(ISBLANK(Math!JU32)," ",IF(Math!JU32&gt;=50,IF(Math!JU32&lt;75,Math!JU32," ")," "))</f>
        <v xml:space="preserve"> </v>
      </c>
      <c r="BP58" s="177" t="str">
        <f>IF(ISBLANK(Math!JY32)," ",IF(Math!JY32&gt;=50,IF(Math!JY32&lt;75,Math!JY32," ")," "))</f>
        <v xml:space="preserve"> </v>
      </c>
      <c r="BQ58" s="177" t="str">
        <f>IF(ISBLANK(Math!KC32)," ",IF(Math!KC32&gt;=50,IF(Math!KC32&lt;75,Math!KC32," ")," "))</f>
        <v xml:space="preserve"> </v>
      </c>
      <c r="BR58" s="178" t="str">
        <f>IF(ISBLANK(Math!KG32)," ",IF(Math!KG32&gt;=50,IF(Math!KG32&lt;75,Math!KG32," ")," "))</f>
        <v xml:space="preserve"> </v>
      </c>
      <c r="BS58" s="270"/>
      <c r="BT58" s="271"/>
      <c r="BU58" s="177" t="str">
        <f>IF(ISBLANK(Math!KK32)," ",IF(Math!KK32&gt;=50,IF(Math!KK32&lt;75,Math!KK32," ")," "))</f>
        <v xml:space="preserve"> </v>
      </c>
      <c r="BV58" s="177" t="str">
        <f>IF(ISBLANK(Math!KR32)," ",IF(Math!KR32&gt;=50,IF(Math!KR32&lt;75,Math!KR32," ")," "))</f>
        <v xml:space="preserve"> </v>
      </c>
      <c r="BW58" s="177" t="str">
        <f>IF(ISBLANK(Math!KV32)," ",IF(Math!KV32&gt;=50,IF(Math!KV32&lt;75,Math!KV32," ")," "))</f>
        <v xml:space="preserve"> </v>
      </c>
    </row>
    <row r="59" spans="1:75" s="1" customFormat="1" ht="20.100000000000001" hidden="1" customHeight="1" thickBot="1">
      <c r="A59" s="271"/>
      <c r="B59" s="271"/>
      <c r="C59" s="179" t="str">
        <f>IF(ISBLANK(Math!E32)," ",IF(Math!E32&lt;50,Math!E32," "))</f>
        <v xml:space="preserve"> </v>
      </c>
      <c r="D59" s="179" t="str">
        <f>IF(ISBLANK(Math!I32)," ",IF(Math!I32&lt;50,Math!I32," "))</f>
        <v xml:space="preserve"> </v>
      </c>
      <c r="E59" s="179" t="str">
        <f>IF(ISBLANK(Math!M32)," ",IF(Math!M32&lt;50,Math!M32," "))</f>
        <v xml:space="preserve"> </v>
      </c>
      <c r="F59" s="179" t="str">
        <f>IF(ISBLANK(Math!Q32)," ",IF(Math!Q32&lt;50,Math!Q32," "))</f>
        <v xml:space="preserve"> </v>
      </c>
      <c r="G59" s="179" t="str">
        <f>IF(ISBLANK(Math!U32)," ",IF(Math!U32&lt;50,Math!U32," "))</f>
        <v xml:space="preserve"> </v>
      </c>
      <c r="H59" s="179" t="str">
        <f>IF(ISBLANK(Math!AB32)," ",IF(Math!AB32&lt;50,Math!AB32," "))</f>
        <v xml:space="preserve"> </v>
      </c>
      <c r="I59" s="179" t="str">
        <f>IF(ISBLANK(Math!AF32)," ",IF(Math!AF32&lt;50,Math!AF32," "))</f>
        <v xml:space="preserve"> </v>
      </c>
      <c r="J59" s="179" t="str">
        <f>IF(ISBLANK(Math!AJ32)," ",IF(Math!AJ32&lt;50,Math!AJ32," "))</f>
        <v xml:space="preserve"> </v>
      </c>
      <c r="K59" s="179" t="str">
        <f>IF(ISBLANK(Math!AN32)," ",IF(Math!AN32&lt;50,Math!AN32," "))</f>
        <v xml:space="preserve"> </v>
      </c>
      <c r="L59" s="179" t="str">
        <f>IF(ISBLANK(Math!AR32)," ",IF(Math!AR32&lt;50,Math!AR32," "))</f>
        <v xml:space="preserve"> </v>
      </c>
      <c r="M59" s="179" t="str">
        <f>IF(ISBLANK(Math!AY32)," ",IF(Math!AY32&lt;50,Math!AY32," "))</f>
        <v xml:space="preserve"> </v>
      </c>
      <c r="N59" s="179" t="str">
        <f>IF(ISBLANK(Math!BC32)," ",IF(Math!BC32&lt;50,Math!BC32," "))</f>
        <v xml:space="preserve"> </v>
      </c>
      <c r="O59" s="179" t="str">
        <f>IF(ISBLANK(Math!BG32)," ",IF(Math!BG32&lt;50,Math!BG32," "))</f>
        <v xml:space="preserve"> </v>
      </c>
      <c r="P59" s="179" t="str">
        <f>IF(ISBLANK(Math!BK32)," ",IF(Math!BK32&lt;50,Math!BK32," "))</f>
        <v xml:space="preserve"> </v>
      </c>
      <c r="Q59" s="179" t="str">
        <f>IF(ISBLANK(Math!BO32)," ",IF(Math!BO32&lt;50,Math!BO32," "))</f>
        <v xml:space="preserve"> </v>
      </c>
      <c r="R59" s="179" t="str">
        <f>IF(ISBLANK(Math!BV32)," ",IF(Math!BV32&lt;50,Math!BV32," "))</f>
        <v xml:space="preserve"> </v>
      </c>
      <c r="S59" s="179" t="str">
        <f>IF(ISBLANK(Math!BZ32)," ",IF(Math!BZ32&lt;50,Math!BZ32," "))</f>
        <v xml:space="preserve"> </v>
      </c>
      <c r="T59" s="179" t="str">
        <f>IF(ISBLANK(Math!CD32)," ",IF(Math!CD32&lt;50,Math!CD32," "))</f>
        <v xml:space="preserve"> </v>
      </c>
      <c r="U59" s="179" t="str">
        <f>IF(ISBLANK(Math!CH32)," ",IF(Math!CH32&lt;50,Math!CH32," "))</f>
        <v xml:space="preserve"> </v>
      </c>
      <c r="V59" s="179" t="str">
        <f>IF(ISBLANK(Math!CL32)," ",IF(Math!CL32&lt;50,Math!CL32," "))</f>
        <v xml:space="preserve"> </v>
      </c>
      <c r="W59" s="180" t="str">
        <f>IF(ISBLANK(Math!CS32)," ",IF(Math!CS32&lt;50,Math!CS32," "))</f>
        <v xml:space="preserve"> </v>
      </c>
      <c r="X59" s="272"/>
      <c r="Y59" s="273"/>
      <c r="Z59" s="179" t="str">
        <f>IF(ISBLANK(Math!CW32)," ",IF(Math!CW32&lt;50,Math!CW32," "))</f>
        <v xml:space="preserve"> </v>
      </c>
      <c r="AA59" s="179" t="str">
        <f>IF(ISBLANK(Math!DA32)," ",IF(Math!DA32&lt;50,Math!DA32," "))</f>
        <v xml:space="preserve"> </v>
      </c>
      <c r="AB59" s="179" t="str">
        <f>IF(ISBLANK(Math!DE32)," ",IF(Math!DE32&lt;50,Math!DE32," "))</f>
        <v xml:space="preserve"> </v>
      </c>
      <c r="AC59" s="179" t="str">
        <f>IF(ISBLANK(Math!DI32)," ",IF(Math!DI32&lt;50,Math!DI32," "))</f>
        <v xml:space="preserve"> </v>
      </c>
      <c r="AD59" s="179" t="str">
        <f>IF(ISBLANK(Math!DP32)," ",IF(Math!DP32&lt;50,Math!DP32," "))</f>
        <v xml:space="preserve"> </v>
      </c>
      <c r="AE59" s="179" t="str">
        <f>IF(ISBLANK(Math!DT32)," ",IF(Math!DT32&lt;50,Math!DT32," "))</f>
        <v xml:space="preserve"> </v>
      </c>
      <c r="AF59" s="179" t="str">
        <f>IF(ISBLANK(Math!DX32)," ",IF(Math!DX32&lt;50,Math!DX32," "))</f>
        <v xml:space="preserve"> </v>
      </c>
      <c r="AG59" s="179" t="str">
        <f>IF(ISBLANK(Math!EB32)," ",IF(Math!EB32&lt;50,Math!EB32," "))</f>
        <v xml:space="preserve"> </v>
      </c>
      <c r="AH59" s="179" t="str">
        <f>IF(ISBLANK(Math!EF32)," ",IF(Math!EF32&lt;50,Math!EF32," "))</f>
        <v xml:space="preserve"> </v>
      </c>
      <c r="AI59" s="179" t="str">
        <f>IF(ISBLANK(Math!EM32)," ",IF(Math!EM32&lt;50,Math!EM32," "))</f>
        <v xml:space="preserve"> </v>
      </c>
      <c r="AJ59" s="179" t="str">
        <f>IF(ISBLANK(Math!EQ32)," ",IF(Math!EQ32&lt;50,Math!EQ32," "))</f>
        <v xml:space="preserve"> </v>
      </c>
      <c r="AK59" s="179" t="str">
        <f>IF(ISBLANK(Math!EU32)," ",IF(Math!EU32&lt;50,Math!EU32," "))</f>
        <v xml:space="preserve"> </v>
      </c>
      <c r="AL59" s="179" t="str">
        <f>IF(ISBLANK(Math!EY32)," ",IF(Math!EY32&lt;50,Math!EY32," "))</f>
        <v xml:space="preserve"> </v>
      </c>
      <c r="AM59" s="179" t="str">
        <f>IF(ISBLANK(Math!FC32)," ",IF(Math!FC32&lt;50,Math!FC32," "))</f>
        <v xml:space="preserve"> </v>
      </c>
      <c r="AN59" s="179" t="str">
        <f>IF(ISBLANK(Math!FJ32)," ",IF(Math!FJ32&lt;50,Math!FJ32," "))</f>
        <v xml:space="preserve"> </v>
      </c>
      <c r="AO59" s="179" t="str">
        <f>IF(ISBLANK(Math!FN32)," ",IF(Math!FN32&lt;50,Math!FN32," "))</f>
        <v xml:space="preserve"> </v>
      </c>
      <c r="AP59" s="179" t="str">
        <f>IF(ISBLANK(Math!FR32)," ",IF(Math!FR32&lt;50,Math!FR32," "))</f>
        <v xml:space="preserve"> </v>
      </c>
      <c r="AQ59" s="179" t="str">
        <f>IF(ISBLANK(Math!FV32)," ",IF(Math!FV32&lt;50,Math!FV32," "))</f>
        <v xml:space="preserve"> </v>
      </c>
      <c r="AR59" s="179" t="str">
        <f>IF(ISBLANK(Math!FZ32)," ",IF(Math!FZ32&lt;50,Math!FZ32," "))</f>
        <v xml:space="preserve"> </v>
      </c>
      <c r="AS59" s="179" t="str">
        <f>IF(ISBLANK(Math!GG32)," ",IF(Math!GG32&lt;50,Math!GG32," "))</f>
        <v xml:space="preserve"> </v>
      </c>
      <c r="AT59" s="180" t="str">
        <f>IF(ISBLANK(Math!GK32)," ",IF(Math!GK32&lt;50,Math!GK32," "))</f>
        <v xml:space="preserve"> </v>
      </c>
      <c r="AU59" s="272"/>
      <c r="AV59" s="273"/>
      <c r="AW59" s="179" t="str">
        <f>IF(ISBLANK(Math!GO32)," ",IF(Math!GO32&lt;50,Math!GO32," "))</f>
        <v xml:space="preserve"> </v>
      </c>
      <c r="AX59" s="179" t="str">
        <f>IF(ISBLANK(Math!GS32)," ",IF(Math!GS32&lt;50,Math!GS32," "))</f>
        <v xml:space="preserve"> </v>
      </c>
      <c r="AY59" s="179" t="str">
        <f>IF(ISBLANK(Math!GW32)," ",IF(Math!GW32&lt;50,Math!GW32," "))</f>
        <v xml:space="preserve"> </v>
      </c>
      <c r="AZ59" s="179" t="str">
        <f>IF(ISBLANK(Math!HD32)," ",IF(Math!HD32&lt;50,Math!HD32," "))</f>
        <v xml:space="preserve"> </v>
      </c>
      <c r="BA59" s="179" t="str">
        <f>IF(ISBLANK(Math!HH32)," ",IF(Math!HH32&lt;50,Math!HH32," "))</f>
        <v xml:space="preserve"> </v>
      </c>
      <c r="BB59" s="179" t="str">
        <f>IF(ISBLANK(Math!HL32)," ",IF(Math!HL32&lt;50,Math!HL32," "))</f>
        <v xml:space="preserve"> </v>
      </c>
      <c r="BC59" s="179" t="str">
        <f>IF(ISBLANK(Math!HP32)," ",IF(Math!HP32&lt;50,Math!HP32," "))</f>
        <v xml:space="preserve"> </v>
      </c>
      <c r="BD59" s="179" t="str">
        <f>IF(ISBLANK(Math!HT32)," ",IF(Math!HT32&lt;50,Math!HT32," "))</f>
        <v xml:space="preserve"> </v>
      </c>
      <c r="BE59" s="179" t="str">
        <f>IF(ISBLANK(Math!IA32)," ",IF(Math!IA32&lt;50,Math!IA32," "))</f>
        <v xml:space="preserve"> </v>
      </c>
      <c r="BF59" s="179" t="str">
        <f>IF(ISBLANK(Math!IE32)," ",IF(Math!IE32&lt;50,Math!IE32," "))</f>
        <v xml:space="preserve"> </v>
      </c>
      <c r="BG59" s="179" t="str">
        <f>IF(ISBLANK(Math!II32)," ",IF(Math!II32&lt;50,Math!II32," "))</f>
        <v xml:space="preserve"> </v>
      </c>
      <c r="BH59" s="179" t="str">
        <f>IF(ISBLANK(Math!IM32)," ",IF(Math!IM32&lt;50,Math!IM32," "))</f>
        <v xml:space="preserve"> </v>
      </c>
      <c r="BI59" s="179" t="str">
        <f>IF(ISBLANK(Math!IQ32)," ",IF(Math!IQ32&lt;50,Math!IQ32," "))</f>
        <v xml:space="preserve"> </v>
      </c>
      <c r="BJ59" s="179" t="str">
        <f>IF(ISBLANK(Math!IX32)," ",IF(Math!IX32&lt;50,Math!IX32," "))</f>
        <v xml:space="preserve"> </v>
      </c>
      <c r="BK59" s="179" t="str">
        <f>IF(ISBLANK(Math!JB32)," ",IF(Math!JB32&lt;50,Math!JB32," "))</f>
        <v xml:space="preserve"> </v>
      </c>
      <c r="BL59" s="179" t="str">
        <f>IF(ISBLANK(Math!JF32)," ",IF(Math!JF32&lt;50,Math!JF32," "))</f>
        <v xml:space="preserve"> </v>
      </c>
      <c r="BM59" s="179" t="str">
        <f>IF(ISBLANK(Math!JJ32)," ",IF(Math!JJ32&lt;50,Math!JJ32," "))</f>
        <v xml:space="preserve"> </v>
      </c>
      <c r="BN59" s="179" t="str">
        <f>IF(ISBLANK(Math!JN32)," ",IF(Math!JN32&lt;50,Math!JN32," "))</f>
        <v xml:space="preserve"> </v>
      </c>
      <c r="BO59" s="179" t="str">
        <f>IF(ISBLANK(Math!JU32)," ",IF(Math!JU32&lt;50,Math!JU32," "))</f>
        <v xml:space="preserve"> </v>
      </c>
      <c r="BP59" s="179" t="str">
        <f>IF(ISBLANK(Math!JY32)," ",IF(Math!JY32&lt;50,Math!JY32," "))</f>
        <v xml:space="preserve"> </v>
      </c>
      <c r="BQ59" s="179" t="str">
        <f>IF(ISBLANK(Math!KC32)," ",IF(Math!KC32&lt;50,Math!KC32," "))</f>
        <v xml:space="preserve"> </v>
      </c>
      <c r="BR59" s="180" t="str">
        <f>IF(ISBLANK(Math!KG32)," ",IF(Math!KG32&lt;50,Math!KG32," "))</f>
        <v xml:space="preserve"> </v>
      </c>
      <c r="BS59" s="272"/>
      <c r="BT59" s="273"/>
      <c r="BU59" s="179" t="str">
        <f>IF(ISBLANK(Math!KK32)," ",IF(Math!KK32&lt;50,Math!KK32," "))</f>
        <v xml:space="preserve"> </v>
      </c>
      <c r="BV59" s="179" t="str">
        <f>IF(ISBLANK(Math!KR32)," ",IF(Math!KR32&lt;50,Math!KR32," "))</f>
        <v xml:space="preserve"> </v>
      </c>
      <c r="BW59" s="179" t="str">
        <f>IF(ISBLANK(Math!KV32)," ",IF(Math!KV32&lt;50,Math!KV32," "))</f>
        <v xml:space="preserve"> </v>
      </c>
    </row>
    <row r="60" spans="1:75" s="1" customFormat="1" ht="20.100000000000001" hidden="1" customHeight="1">
      <c r="A60" s="271" t="str">
        <f>LEFT(Math!$A31,1)&amp;LEFT(Math!$B31,1)</f>
        <v xml:space="preserve">  </v>
      </c>
      <c r="B60" s="271"/>
      <c r="C60" s="175" t="str">
        <f>IF(ISBLANK(Math!E31)," ",IF(Math!E31&gt;=75,Math!E31," "))</f>
        <v/>
      </c>
      <c r="D60" s="175" t="str">
        <f>IF(ISBLANK(Math!I31)," ",IF(Math!I31&gt;=75,Math!I31," "))</f>
        <v/>
      </c>
      <c r="E60" s="175" t="str">
        <f>IF(ISBLANK(Math!M31)," ",IF(Math!M31&gt;=75,Math!M31," "))</f>
        <v/>
      </c>
      <c r="F60" s="175" t="str">
        <f>IF(ISBLANK(Math!Q31)," ",IF(Math!Q31&gt;=75,Math!Q31," "))</f>
        <v/>
      </c>
      <c r="G60" s="175" t="str">
        <f>IF(ISBLANK(Math!U31)," ",IF(Math!U31&gt;=75,Math!U31," "))</f>
        <v/>
      </c>
      <c r="H60" s="175" t="str">
        <f>IF(ISBLANK(Math!AB31)," ",IF(Math!AB31&gt;=75,Math!AB31," "))</f>
        <v/>
      </c>
      <c r="I60" s="175" t="str">
        <f>IF(ISBLANK(Math!AF31)," ",IF(Math!AF31&gt;=75,Math!AF31," "))</f>
        <v/>
      </c>
      <c r="J60" s="175" t="str">
        <f>IF(ISBLANK(Math!AJ31)," ",IF(Math!AJ31&gt;=75,Math!AJ31," "))</f>
        <v/>
      </c>
      <c r="K60" s="175" t="str">
        <f>IF(ISBLANK(Math!AN31)," ",IF(Math!AN31&gt;=75,Math!AN31," "))</f>
        <v/>
      </c>
      <c r="L60" s="175" t="str">
        <f>IF(ISBLANK(Math!AR31)," ",IF(Math!AR31&gt;=75,Math!AR31," "))</f>
        <v/>
      </c>
      <c r="M60" s="175" t="str">
        <f>IF(ISBLANK(Math!AY31)," ",IF(Math!AY31&gt;=75,Math!AY31," "))</f>
        <v/>
      </c>
      <c r="N60" s="175" t="str">
        <f>IF(ISBLANK(Math!BC31)," ",IF(Math!BC31&gt;=75,Math!BC31," "))</f>
        <v/>
      </c>
      <c r="O60" s="175" t="str">
        <f>IF(ISBLANK(Math!BG31)," ",IF(Math!BG31&gt;=75,Math!BG31," "))</f>
        <v/>
      </c>
      <c r="P60" s="175" t="str">
        <f>IF(ISBLANK(Math!BK31)," ",IF(Math!BK31&gt;=75,Math!BK31," "))</f>
        <v/>
      </c>
      <c r="Q60" s="175" t="str">
        <f>IF(ISBLANK(Math!BO31)," ",IF(Math!BO31&gt;=75,Math!BO31," "))</f>
        <v/>
      </c>
      <c r="R60" s="175" t="str">
        <f>IF(ISBLANK(Math!BV31)," ",IF(Math!BV31&gt;=75,Math!BV31," "))</f>
        <v/>
      </c>
      <c r="S60" s="175" t="str">
        <f>IF(ISBLANK(Math!BZ31)," ",IF(Math!BZ31&gt;=75,Math!BZ31," "))</f>
        <v/>
      </c>
      <c r="T60" s="175" t="str">
        <f>IF(ISBLANK(Math!CD31)," ",IF(Math!CD31&gt;=75,Math!CD31," "))</f>
        <v/>
      </c>
      <c r="U60" s="175" t="str">
        <f>IF(ISBLANK(Math!CH31)," ",IF(Math!CH31&gt;=75,Math!CH31," "))</f>
        <v/>
      </c>
      <c r="V60" s="175" t="str">
        <f>IF(ISBLANK(Math!CL31)," ",IF(Math!CL31&gt;=75,Math!CL31," "))</f>
        <v/>
      </c>
      <c r="W60" s="176" t="str">
        <f>IF(ISBLANK(Math!CS31)," ",IF(Math!CS31&gt;=75,Math!CS31," "))</f>
        <v/>
      </c>
      <c r="X60" s="268" t="str">
        <f>A60</f>
        <v xml:space="preserve">  </v>
      </c>
      <c r="Y60" s="269"/>
      <c r="Z60" s="175" t="str">
        <f>IF(ISBLANK(Math!CW31)," ",IF(Math!CW31&gt;=75,Math!CW31," "))</f>
        <v/>
      </c>
      <c r="AA60" s="175" t="str">
        <f>IF(ISBLANK(Math!DA31)," ",IF(Math!DA31&gt;=75,Math!DA31," "))</f>
        <v/>
      </c>
      <c r="AB60" s="175" t="str">
        <f>IF(ISBLANK(Math!DE31)," ",IF(Math!DE31&gt;=75,Math!DE31," "))</f>
        <v/>
      </c>
      <c r="AC60" s="175" t="str">
        <f>IF(ISBLANK(Math!DI31)," ",IF(Math!DI31&gt;=75,Math!DI31," "))</f>
        <v/>
      </c>
      <c r="AD60" s="175" t="str">
        <f>IF(ISBLANK(Math!DP31)," ",IF(Math!DP31&gt;=75,Math!DP31," "))</f>
        <v/>
      </c>
      <c r="AE60" s="175" t="str">
        <f>IF(ISBLANK(Math!DT31)," ",IF(Math!DT31&gt;=75,Math!DT31," "))</f>
        <v/>
      </c>
      <c r="AF60" s="175" t="str">
        <f>IF(ISBLANK(Math!DX31)," ",IF(Math!DX31&gt;=75,Math!DX31," "))</f>
        <v/>
      </c>
      <c r="AG60" s="175" t="str">
        <f>IF(ISBLANK(Math!EB31)," ",IF(Math!EB31&gt;=75,Math!EB31," "))</f>
        <v/>
      </c>
      <c r="AH60" s="175" t="str">
        <f>IF(ISBLANK(Math!EF31)," ",IF(Math!EF31&gt;=75,Math!EF31," "))</f>
        <v/>
      </c>
      <c r="AI60" s="175" t="str">
        <f>IF(ISBLANK(Math!EM31)," ",IF(Math!EM31&gt;=75,Math!EM31," "))</f>
        <v/>
      </c>
      <c r="AJ60" s="175" t="str">
        <f>IF(ISBLANK(Math!EQ31)," ",IF(Math!EQ31&gt;=75,Math!EQ31," "))</f>
        <v/>
      </c>
      <c r="AK60" s="175" t="str">
        <f>IF(ISBLANK(Math!EU31)," ",IF(Math!EU31&gt;=75,Math!EU31," "))</f>
        <v/>
      </c>
      <c r="AL60" s="175" t="str">
        <f>IF(ISBLANK(Math!EY31)," ",IF(Math!EY31&gt;=75,Math!EY31," "))</f>
        <v/>
      </c>
      <c r="AM60" s="175" t="str">
        <f>IF(ISBLANK(Math!FC31)," ",IF(Math!FC31&gt;=75,Math!FC31," "))</f>
        <v/>
      </c>
      <c r="AN60" s="175" t="str">
        <f>IF(ISBLANK(Math!FJ31)," ",IF(Math!FJ31&gt;=75,Math!FJ31," "))</f>
        <v/>
      </c>
      <c r="AO60" s="175" t="str">
        <f>IF(ISBLANK(Math!FN31)," ",IF(Math!FN31&gt;=75,Math!FN31," "))</f>
        <v/>
      </c>
      <c r="AP60" s="175" t="str">
        <f>IF(ISBLANK(Math!FR31)," ",IF(Math!FR31&gt;=75,Math!FR31," "))</f>
        <v/>
      </c>
      <c r="AQ60" s="175" t="str">
        <f>IF(ISBLANK(Math!FV31)," ",IF(Math!FV31&gt;=75,Math!FV31," "))</f>
        <v/>
      </c>
      <c r="AR60" s="175" t="str">
        <f>IF(ISBLANK(Math!FZ31)," ",IF(Math!FZ31&gt;=75,Math!FZ31," "))</f>
        <v/>
      </c>
      <c r="AS60" s="175" t="str">
        <f>IF(ISBLANK(Math!GG31)," ",IF(Math!GG31&gt;=75,Math!GG31," "))</f>
        <v/>
      </c>
      <c r="AT60" s="176" t="str">
        <f>IF(ISBLANK(Math!GK31)," ",IF(Math!GK31&gt;=75,Math!GK31," "))</f>
        <v/>
      </c>
      <c r="AU60" s="268" t="str">
        <f>X60</f>
        <v xml:space="preserve">  </v>
      </c>
      <c r="AV60" s="269"/>
      <c r="AW60" s="175" t="str">
        <f>IF(ISBLANK(Math!GO31)," ",IF(Math!GO31&gt;=75,Math!GO31," "))</f>
        <v/>
      </c>
      <c r="AX60" s="175" t="str">
        <f>IF(ISBLANK(Math!GS31)," ",IF(Math!GS31&gt;=75,Math!GS31," "))</f>
        <v/>
      </c>
      <c r="AY60" s="175" t="str">
        <f>IF(ISBLANK(Math!GW31)," ",IF(Math!GW31&gt;=75,Math!GW31," "))</f>
        <v/>
      </c>
      <c r="AZ60" s="175" t="str">
        <f>IF(ISBLANK(Math!HD31)," ",IF(Math!HD31&gt;=75,Math!HD31," "))</f>
        <v/>
      </c>
      <c r="BA60" s="175" t="str">
        <f>IF(ISBLANK(Math!HH31)," ",IF(Math!HH31&gt;=75,Math!HH31," "))</f>
        <v/>
      </c>
      <c r="BB60" s="175" t="str">
        <f>IF(ISBLANK(Math!HL31)," ",IF(Math!HL31&gt;=75,Math!HL31," "))</f>
        <v/>
      </c>
      <c r="BC60" s="175" t="str">
        <f>IF(ISBLANK(Math!HP31)," ",IF(Math!HP31&gt;=75,Math!HP31," "))</f>
        <v/>
      </c>
      <c r="BD60" s="175" t="str">
        <f>IF(ISBLANK(Math!HT31)," ",IF(Math!HT31&gt;=75,Math!HT31," "))</f>
        <v/>
      </c>
      <c r="BE60" s="175" t="str">
        <f>IF(ISBLANK(Math!IA31)," ",IF(Math!IA31&gt;=75,Math!IA31," "))</f>
        <v/>
      </c>
      <c r="BF60" s="175" t="str">
        <f>IF(ISBLANK(Math!IE31)," ",IF(Math!IE31&gt;=75,Math!IE31," "))</f>
        <v/>
      </c>
      <c r="BG60" s="175" t="str">
        <f>IF(ISBLANK(Math!II31)," ",IF(Math!II31&gt;=75,Math!II31," "))</f>
        <v/>
      </c>
      <c r="BH60" s="175" t="str">
        <f>IF(ISBLANK(Math!IM31)," ",IF(Math!IM31&gt;=75,Math!IM31," "))</f>
        <v/>
      </c>
      <c r="BI60" s="175" t="str">
        <f>IF(ISBLANK(Math!IQ31)," ",IF(Math!IQ31&gt;=75,Math!IQ31," "))</f>
        <v/>
      </c>
      <c r="BJ60" s="175" t="str">
        <f>IF(ISBLANK(Math!IX31)," ",IF(Math!IX31&gt;=75,Math!IX31," "))</f>
        <v/>
      </c>
      <c r="BK60" s="175" t="str">
        <f>IF(ISBLANK(Math!JB31)," ",IF(Math!JB31&gt;=75,Math!JB31," "))</f>
        <v/>
      </c>
      <c r="BL60" s="175" t="str">
        <f>IF(ISBLANK(Math!JF31)," ",IF(Math!JF31&gt;=75,Math!JF31," "))</f>
        <v/>
      </c>
      <c r="BM60" s="175" t="str">
        <f>IF(ISBLANK(Math!JJ31)," ",IF(Math!JJ31&gt;=75,Math!JJ31," "))</f>
        <v/>
      </c>
      <c r="BN60" s="175" t="str">
        <f>IF(ISBLANK(Math!JN31)," ",IF(Math!JN31&gt;=75,Math!JN31," "))</f>
        <v/>
      </c>
      <c r="BO60" s="175" t="str">
        <f>IF(ISBLANK(Math!JU31)," ",IF(Math!JU31&gt;=75,Math!JU31," "))</f>
        <v/>
      </c>
      <c r="BP60" s="175" t="str">
        <f>IF(ISBLANK(Math!JY31)," ",IF(Math!JY31&gt;=75,Math!JY31," "))</f>
        <v/>
      </c>
      <c r="BQ60" s="175" t="str">
        <f>IF(ISBLANK(Math!KC31)," ",IF(Math!KC31&gt;=75,Math!KC31," "))</f>
        <v/>
      </c>
      <c r="BR60" s="176" t="str">
        <f>IF(ISBLANK(Math!KG31)," ",IF(Math!KG31&gt;=75,Math!KG31," "))</f>
        <v/>
      </c>
      <c r="BS60" s="268" t="str">
        <f>AU60</f>
        <v xml:space="preserve">  </v>
      </c>
      <c r="BT60" s="269"/>
      <c r="BU60" s="175" t="str">
        <f>IF(ISBLANK(Math!KK31)," ",IF(Math!KK31&gt;=75,Math!KK31," "))</f>
        <v/>
      </c>
      <c r="BV60" s="175" t="str">
        <f>IF(ISBLANK(Math!KR31)," ",IF(Math!KR31&gt;=75,Math!KR31," "))</f>
        <v/>
      </c>
      <c r="BW60" s="175" t="str">
        <f>IF(ISBLANK(Math!KV31)," ",IF(Math!KV31&gt;=75,Math!KV31," "))</f>
        <v/>
      </c>
    </row>
    <row r="61" spans="1:75" s="1" customFormat="1" ht="20.100000000000001" hidden="1" customHeight="1">
      <c r="A61" s="271"/>
      <c r="B61" s="271"/>
      <c r="C61" s="177" t="str">
        <f>IF(ISBLANK(Math!E31)," ",IF(Math!E31&gt;=50,IF(Math!E31&lt;75,Math!E131," ")," "))</f>
        <v xml:space="preserve"> </v>
      </c>
      <c r="D61" s="177" t="str">
        <f>IF(ISBLANK(Math!I31)," ",IF(Math!I31&gt;=50,IF(Math!I31&lt;75,Math!I131," ")," "))</f>
        <v xml:space="preserve"> </v>
      </c>
      <c r="E61" s="177" t="str">
        <f>IF(ISBLANK(Math!M31)," ",IF(Math!M31&gt;=50,IF(Math!M31&lt;75,Math!M131," ")," "))</f>
        <v xml:space="preserve"> </v>
      </c>
      <c r="F61" s="177" t="str">
        <f>IF(ISBLANK(Math!Q31)," ",IF(Math!Q31&gt;=50,IF(Math!Q31&lt;75,Math!Q131," ")," "))</f>
        <v xml:space="preserve"> </v>
      </c>
      <c r="G61" s="177" t="str">
        <f>IF(ISBLANK(Math!U31)," ",IF(Math!U31&gt;=50,IF(Math!U31&lt;75,Math!U131," ")," "))</f>
        <v xml:space="preserve"> </v>
      </c>
      <c r="H61" s="177" t="str">
        <f>IF(ISBLANK(Math!AB31)," ",IF(Math!AB31&gt;=50,IF(Math!AB31&lt;75,Math!AB131," ")," "))</f>
        <v xml:space="preserve"> </v>
      </c>
      <c r="I61" s="177" t="str">
        <f>IF(ISBLANK(Math!AF31)," ",IF(Math!AF31&gt;=50,IF(Math!AF31&lt;75,Math!AF131," ")," "))</f>
        <v xml:space="preserve"> </v>
      </c>
      <c r="J61" s="177" t="str">
        <f>IF(ISBLANK(Math!AJ31)," ",IF(Math!AJ31&gt;=50,IF(Math!AJ31&lt;75,Math!AJ131," ")," "))</f>
        <v xml:space="preserve"> </v>
      </c>
      <c r="K61" s="177" t="str">
        <f>IF(ISBLANK(Math!AN31)," ",IF(Math!AN31&gt;=50,IF(Math!AN31&lt;75,Math!AN131," ")," "))</f>
        <v xml:space="preserve"> </v>
      </c>
      <c r="L61" s="177" t="str">
        <f>IF(ISBLANK(Math!AR31)," ",IF(Math!AR31&gt;=50,IF(Math!AR31&lt;75,Math!AR131," ")," "))</f>
        <v xml:space="preserve"> </v>
      </c>
      <c r="M61" s="177" t="str">
        <f>IF(ISBLANK(Math!AY31)," ",IF(Math!AY31&gt;=50,IF(Math!AY31&lt;75,Math!AY131," ")," "))</f>
        <v xml:space="preserve"> </v>
      </c>
      <c r="N61" s="177" t="str">
        <f>IF(ISBLANK(Math!BC31)," ",IF(Math!BC31&gt;=50,IF(Math!BC31&lt;75,Math!BC131," ")," "))</f>
        <v xml:space="preserve"> </v>
      </c>
      <c r="O61" s="177" t="str">
        <f>IF(ISBLANK(Math!BG31)," ",IF(Math!BG31&gt;=50,IF(Math!BG31&lt;75,Math!BG131," ")," "))</f>
        <v xml:space="preserve"> </v>
      </c>
      <c r="P61" s="177" t="str">
        <f>IF(ISBLANK(Math!BK31)," ",IF(Math!BK31&gt;=50,IF(Math!BK31&lt;75,Math!BK131," ")," "))</f>
        <v xml:space="preserve"> </v>
      </c>
      <c r="Q61" s="177" t="str">
        <f>IF(ISBLANK(Math!BO31)," ",IF(Math!BO31&gt;=50,IF(Math!BO31&lt;75,Math!BO131," ")," "))</f>
        <v xml:space="preserve"> </v>
      </c>
      <c r="R61" s="177" t="str">
        <f>IF(ISBLANK(Math!BV31)," ",IF(Math!BV31&gt;=50,IF(Math!BV31&lt;75,Math!BV131," ")," "))</f>
        <v xml:space="preserve"> </v>
      </c>
      <c r="S61" s="177" t="str">
        <f>IF(ISBLANK(Math!BZ31)," ",IF(Math!BZ31&gt;=50,IF(Math!BZ31&lt;75,Math!BZ131," ")," "))</f>
        <v xml:space="preserve"> </v>
      </c>
      <c r="T61" s="177" t="str">
        <f>IF(ISBLANK(Math!CD31)," ",IF(Math!CD31&gt;=50,IF(Math!CD31&lt;75,Math!CD131," ")," "))</f>
        <v xml:space="preserve"> </v>
      </c>
      <c r="U61" s="177" t="str">
        <f>IF(ISBLANK(Math!CH31)," ",IF(Math!CH31&gt;=50,IF(Math!CH31&lt;75,Math!CH131," ")," "))</f>
        <v xml:space="preserve"> </v>
      </c>
      <c r="V61" s="177" t="str">
        <f>IF(ISBLANK(Math!CL31)," ",IF(Math!CL31&gt;=50,IF(Math!CL31&lt;75,Math!CL131," ")," "))</f>
        <v xml:space="preserve"> </v>
      </c>
      <c r="W61" s="178" t="str">
        <f>IF(ISBLANK(Math!CS31)," ",IF(Math!CS31&gt;=50,IF(Math!CS31&lt;75,Math!CS131," ")," "))</f>
        <v xml:space="preserve"> </v>
      </c>
      <c r="X61" s="270"/>
      <c r="Y61" s="271"/>
      <c r="Z61" s="177" t="str">
        <f>IF(ISBLANK(Math!CW31)," ",IF(Math!CW31&gt;=50,IF(Math!CW31&lt;75,Math!CW131," ")," "))</f>
        <v xml:space="preserve"> </v>
      </c>
      <c r="AA61" s="177" t="str">
        <f>IF(ISBLANK(Math!DA31)," ",IF(Math!DA31&gt;=50,IF(Math!DA31&lt;75,Math!DA131," ")," "))</f>
        <v xml:space="preserve"> </v>
      </c>
      <c r="AB61" s="177" t="str">
        <f>IF(ISBLANK(Math!DE31)," ",IF(Math!DE31&gt;=50,IF(Math!DE31&lt;75,Math!DE131," ")," "))</f>
        <v xml:space="preserve"> </v>
      </c>
      <c r="AC61" s="177" t="str">
        <f>IF(ISBLANK(Math!DI31)," ",IF(Math!DI31&gt;=50,IF(Math!DI31&lt;75,Math!DI131," ")," "))</f>
        <v xml:space="preserve"> </v>
      </c>
      <c r="AD61" s="177" t="str">
        <f>IF(ISBLANK(Math!DP31)," ",IF(Math!DP31&gt;=50,IF(Math!DP31&lt;75,Math!DP131," ")," "))</f>
        <v xml:space="preserve"> </v>
      </c>
      <c r="AE61" s="177" t="str">
        <f>IF(ISBLANK(Math!DT31)," ",IF(Math!DT31&gt;=50,IF(Math!DT31&lt;75,Math!DT131," ")," "))</f>
        <v xml:space="preserve"> </v>
      </c>
      <c r="AF61" s="177" t="str">
        <f>IF(ISBLANK(Math!DX31)," ",IF(Math!DX31&gt;=50,IF(Math!DX31&lt;75,Math!DX131," ")," "))</f>
        <v xml:space="preserve"> </v>
      </c>
      <c r="AG61" s="177" t="str">
        <f>IF(ISBLANK(Math!EB31)," ",IF(Math!EB31&gt;=50,IF(Math!EB31&lt;75,Math!EB131," ")," "))</f>
        <v xml:space="preserve"> </v>
      </c>
      <c r="AH61" s="177" t="str">
        <f>IF(ISBLANK(Math!EF31)," ",IF(Math!EF31&gt;=50,IF(Math!EF31&lt;75,Math!EF131," ")," "))</f>
        <v xml:space="preserve"> </v>
      </c>
      <c r="AI61" s="177" t="str">
        <f>IF(ISBLANK(Math!EM31)," ",IF(Math!EM31&gt;=50,IF(Math!EM31&lt;75,Math!EM131," ")," "))</f>
        <v xml:space="preserve"> </v>
      </c>
      <c r="AJ61" s="177" t="str">
        <f>IF(ISBLANK(Math!EQ31)," ",IF(Math!EQ31&gt;=50,IF(Math!EQ31&lt;75,Math!EQ131," ")," "))</f>
        <v xml:space="preserve"> </v>
      </c>
      <c r="AK61" s="177" t="str">
        <f>IF(ISBLANK(Math!EU31)," ",IF(Math!EU31&gt;=50,IF(Math!EU31&lt;75,Math!EU131," ")," "))</f>
        <v xml:space="preserve"> </v>
      </c>
      <c r="AL61" s="177" t="str">
        <f>IF(ISBLANK(Math!EY31)," ",IF(Math!EY31&gt;=50,IF(Math!EY31&lt;75,Math!EY131," ")," "))</f>
        <v xml:space="preserve"> </v>
      </c>
      <c r="AM61" s="177" t="str">
        <f>IF(ISBLANK(Math!FC31)," ",IF(Math!FC31&gt;=50,IF(Math!FC31&lt;75,Math!FC131," ")," "))</f>
        <v xml:space="preserve"> </v>
      </c>
      <c r="AN61" s="177" t="str">
        <f>IF(ISBLANK(Math!FJ31)," ",IF(Math!FJ31&gt;=50,IF(Math!FJ31&lt;75,Math!FJ131," ")," "))</f>
        <v xml:space="preserve"> </v>
      </c>
      <c r="AO61" s="177" t="str">
        <f>IF(ISBLANK(Math!FN31)," ",IF(Math!FN31&gt;=50,IF(Math!FN31&lt;75,Math!FN131," ")," "))</f>
        <v xml:space="preserve"> </v>
      </c>
      <c r="AP61" s="177" t="str">
        <f>IF(ISBLANK(Math!FR31)," ",IF(Math!FR31&gt;=50,IF(Math!FR31&lt;75,Math!FR131," ")," "))</f>
        <v xml:space="preserve"> </v>
      </c>
      <c r="AQ61" s="177" t="str">
        <f>IF(ISBLANK(Math!FV31)," ",IF(Math!FV31&gt;=50,IF(Math!FV31&lt;75,Math!FV131," ")," "))</f>
        <v xml:space="preserve"> </v>
      </c>
      <c r="AR61" s="177" t="str">
        <f>IF(ISBLANK(Math!FZ31)," ",IF(Math!FZ31&gt;=50,IF(Math!FZ31&lt;75,Math!FZ131," ")," "))</f>
        <v xml:space="preserve"> </v>
      </c>
      <c r="AS61" s="177" t="str">
        <f>IF(ISBLANK(Math!GG31)," ",IF(Math!GG31&gt;=50,IF(Math!GG31&lt;75,Math!GG131," ")," "))</f>
        <v xml:space="preserve"> </v>
      </c>
      <c r="AT61" s="178" t="str">
        <f>IF(ISBLANK(Math!GK31)," ",IF(Math!GK31&gt;=50,IF(Math!GK31&lt;75,Math!GK131," ")," "))</f>
        <v xml:space="preserve"> </v>
      </c>
      <c r="AU61" s="270"/>
      <c r="AV61" s="271"/>
      <c r="AW61" s="177" t="str">
        <f>IF(ISBLANK(Math!GO31)," ",IF(Math!GO31&gt;=50,IF(Math!GO31&lt;75,Math!GO131," ")," "))</f>
        <v xml:space="preserve"> </v>
      </c>
      <c r="AX61" s="177" t="str">
        <f>IF(ISBLANK(Math!GS31)," ",IF(Math!GS31&gt;=50,IF(Math!GS31&lt;75,Math!GS131," ")," "))</f>
        <v xml:space="preserve"> </v>
      </c>
      <c r="AY61" s="177" t="str">
        <f>IF(ISBLANK(Math!GW31)," ",IF(Math!GW31&gt;=50,IF(Math!GW31&lt;75,Math!GW131," ")," "))</f>
        <v xml:space="preserve"> </v>
      </c>
      <c r="AZ61" s="177" t="str">
        <f>IF(ISBLANK(Math!HD31)," ",IF(Math!HD31&gt;=50,IF(Math!HD31&lt;75,Math!HD131," ")," "))</f>
        <v xml:space="preserve"> </v>
      </c>
      <c r="BA61" s="177" t="str">
        <f>IF(ISBLANK(Math!HH31)," ",IF(Math!HH31&gt;=50,IF(Math!HH31&lt;75,Math!HH131," ")," "))</f>
        <v xml:space="preserve"> </v>
      </c>
      <c r="BB61" s="177" t="str">
        <f>IF(ISBLANK(Math!HL31)," ",IF(Math!HL31&gt;=50,IF(Math!HL31&lt;75,Math!HL131," ")," "))</f>
        <v xml:space="preserve"> </v>
      </c>
      <c r="BC61" s="177" t="str">
        <f>IF(ISBLANK(Math!HP31)," ",IF(Math!HP31&gt;=50,IF(Math!HP31&lt;75,Math!HP131," ")," "))</f>
        <v xml:space="preserve"> </v>
      </c>
      <c r="BD61" s="177" t="str">
        <f>IF(ISBLANK(Math!HT31)," ",IF(Math!HT31&gt;=50,IF(Math!HT31&lt;75,Math!HT131," ")," "))</f>
        <v xml:space="preserve"> </v>
      </c>
      <c r="BE61" s="177" t="str">
        <f>IF(ISBLANK(Math!IA31)," ",IF(Math!IA31&gt;=50,IF(Math!IA31&lt;75,Math!IA131," ")," "))</f>
        <v xml:space="preserve"> </v>
      </c>
      <c r="BF61" s="177" t="str">
        <f>IF(ISBLANK(Math!IE31)," ",IF(Math!IE31&gt;=50,IF(Math!IE31&lt;75,Math!IE131," ")," "))</f>
        <v xml:space="preserve"> </v>
      </c>
      <c r="BG61" s="177" t="str">
        <f>IF(ISBLANK(Math!II31)," ",IF(Math!II31&gt;=50,IF(Math!II31&lt;75,Math!II131," ")," "))</f>
        <v xml:space="preserve"> </v>
      </c>
      <c r="BH61" s="177" t="str">
        <f>IF(ISBLANK(Math!IM31)," ",IF(Math!IM31&gt;=50,IF(Math!IM31&lt;75,Math!IM131," ")," "))</f>
        <v xml:space="preserve"> </v>
      </c>
      <c r="BI61" s="177" t="str">
        <f>IF(ISBLANK(Math!IQ31)," ",IF(Math!IQ31&gt;=50,IF(Math!IQ31&lt;75,Math!IQ131," ")," "))</f>
        <v xml:space="preserve"> </v>
      </c>
      <c r="BJ61" s="177" t="str">
        <f>IF(ISBLANK(Math!IX31)," ",IF(Math!IX31&gt;=50,IF(Math!IX31&lt;75,Math!IX131," ")," "))</f>
        <v xml:space="preserve"> </v>
      </c>
      <c r="BK61" s="177" t="str">
        <f>IF(ISBLANK(Math!JB31)," ",IF(Math!JB31&gt;=50,IF(Math!JB31&lt;75,Math!JB131," ")," "))</f>
        <v xml:space="preserve"> </v>
      </c>
      <c r="BL61" s="177" t="str">
        <f>IF(ISBLANK(Math!JF31)," ",IF(Math!JF31&gt;=50,IF(Math!JF31&lt;75,Math!JF131," ")," "))</f>
        <v xml:space="preserve"> </v>
      </c>
      <c r="BM61" s="177" t="str">
        <f>IF(ISBLANK(Math!JJ31)," ",IF(Math!JJ31&gt;=50,IF(Math!JJ31&lt;75,Math!JJ131," ")," "))</f>
        <v xml:space="preserve"> </v>
      </c>
      <c r="BN61" s="177" t="str">
        <f>IF(ISBLANK(Math!JN31)," ",IF(Math!JN31&gt;=50,IF(Math!JN31&lt;75,Math!JN131," ")," "))</f>
        <v xml:space="preserve"> </v>
      </c>
      <c r="BO61" s="177" t="str">
        <f>IF(ISBLANK(Math!JU31)," ",IF(Math!JU31&gt;=50,IF(Math!JU31&lt;75,Math!JU131," ")," "))</f>
        <v xml:space="preserve"> </v>
      </c>
      <c r="BP61" s="177" t="str">
        <f>IF(ISBLANK(Math!JY31)," ",IF(Math!JY31&gt;=50,IF(Math!JY31&lt;75,Math!JY131," ")," "))</f>
        <v xml:space="preserve"> </v>
      </c>
      <c r="BQ61" s="177" t="str">
        <f>IF(ISBLANK(Math!KC31)," ",IF(Math!KC31&gt;=50,IF(Math!KC31&lt;75,Math!KC131," ")," "))</f>
        <v xml:space="preserve"> </v>
      </c>
      <c r="BR61" s="178" t="str">
        <f>IF(ISBLANK(Math!KG31)," ",IF(Math!KG31&gt;=50,IF(Math!KG31&lt;75,Math!KG131," ")," "))</f>
        <v xml:space="preserve"> </v>
      </c>
      <c r="BS61" s="270"/>
      <c r="BT61" s="271"/>
      <c r="BU61" s="177" t="str">
        <f>IF(ISBLANK(Math!KK31)," ",IF(Math!KK31&gt;=50,IF(Math!KK31&lt;75,Math!KK131," ")," "))</f>
        <v xml:space="preserve"> </v>
      </c>
      <c r="BV61" s="177" t="str">
        <f>IF(ISBLANK(Math!KR31)," ",IF(Math!KR31&gt;=50,IF(Math!KR31&lt;75,Math!KR131," ")," "))</f>
        <v xml:space="preserve"> </v>
      </c>
      <c r="BW61" s="177" t="str">
        <f>IF(ISBLANK(Math!KV31)," ",IF(Math!KV31&gt;=50,IF(Math!KV31&lt;75,Math!KV131," ")," "))</f>
        <v xml:space="preserve"> </v>
      </c>
    </row>
    <row r="62" spans="1:75" s="1" customFormat="1" ht="20.100000000000001" hidden="1" customHeight="1" thickBot="1">
      <c r="A62" s="271"/>
      <c r="B62" s="271"/>
      <c r="C62" s="179" t="str">
        <f>IF(ISBLANK(Math!E31)," ",IF(Math!E31&lt;50,Math!E31," "))</f>
        <v xml:space="preserve"> </v>
      </c>
      <c r="D62" s="179" t="str">
        <f>IF(ISBLANK(Math!I31)," ",IF(Math!I31&lt;50,Math!I31," "))</f>
        <v xml:space="preserve"> </v>
      </c>
      <c r="E62" s="179" t="str">
        <f>IF(ISBLANK(Math!M31)," ",IF(Math!M31&lt;50,Math!M31," "))</f>
        <v xml:space="preserve"> </v>
      </c>
      <c r="F62" s="179" t="str">
        <f>IF(ISBLANK(Math!Q31)," ",IF(Math!Q31&lt;50,Math!Q31," "))</f>
        <v xml:space="preserve"> </v>
      </c>
      <c r="G62" s="179" t="str">
        <f>IF(ISBLANK(Math!U31)," ",IF(Math!U31&lt;50,Math!U31," "))</f>
        <v xml:space="preserve"> </v>
      </c>
      <c r="H62" s="179" t="str">
        <f>IF(ISBLANK(Math!AB31)," ",IF(Math!AB31&lt;50,Math!AB31," "))</f>
        <v xml:space="preserve"> </v>
      </c>
      <c r="I62" s="179" t="str">
        <f>IF(ISBLANK(Math!AF31)," ",IF(Math!AF31&lt;50,Math!AF31," "))</f>
        <v xml:space="preserve"> </v>
      </c>
      <c r="J62" s="179" t="str">
        <f>IF(ISBLANK(Math!AJ31)," ",IF(Math!AJ31&lt;50,Math!AJ31," "))</f>
        <v xml:space="preserve"> </v>
      </c>
      <c r="K62" s="179" t="str">
        <f>IF(ISBLANK(Math!AN31)," ",IF(Math!AN31&lt;50,Math!AN31," "))</f>
        <v xml:space="preserve"> </v>
      </c>
      <c r="L62" s="179" t="str">
        <f>IF(ISBLANK(Math!AR31)," ",IF(Math!AR31&lt;50,Math!AR31," "))</f>
        <v xml:space="preserve"> </v>
      </c>
      <c r="M62" s="179" t="str">
        <f>IF(ISBLANK(Math!AY31)," ",IF(Math!AY31&lt;50,Math!AY31," "))</f>
        <v xml:space="preserve"> </v>
      </c>
      <c r="N62" s="179" t="str">
        <f>IF(ISBLANK(Math!BC31)," ",IF(Math!BC31&lt;50,Math!BC31," "))</f>
        <v xml:space="preserve"> </v>
      </c>
      <c r="O62" s="179" t="str">
        <f>IF(ISBLANK(Math!BG31)," ",IF(Math!BG31&lt;50,Math!BG31," "))</f>
        <v xml:space="preserve"> </v>
      </c>
      <c r="P62" s="179" t="str">
        <f>IF(ISBLANK(Math!BK31)," ",IF(Math!BK31&lt;50,Math!BK31," "))</f>
        <v xml:space="preserve"> </v>
      </c>
      <c r="Q62" s="179" t="str">
        <f>IF(ISBLANK(Math!BO31)," ",IF(Math!BO31&lt;50,Math!BO31," "))</f>
        <v xml:space="preserve"> </v>
      </c>
      <c r="R62" s="179" t="str">
        <f>IF(ISBLANK(Math!BV31)," ",IF(Math!BV31&lt;50,Math!BV31," "))</f>
        <v xml:space="preserve"> </v>
      </c>
      <c r="S62" s="179" t="str">
        <f>IF(ISBLANK(Math!BZ31)," ",IF(Math!BZ31&lt;50,Math!BZ31," "))</f>
        <v xml:space="preserve"> </v>
      </c>
      <c r="T62" s="179" t="str">
        <f>IF(ISBLANK(Math!CD31)," ",IF(Math!CD31&lt;50,Math!CD31," "))</f>
        <v xml:space="preserve"> </v>
      </c>
      <c r="U62" s="179" t="str">
        <f>IF(ISBLANK(Math!CH31)," ",IF(Math!CH31&lt;50,Math!CH31," "))</f>
        <v xml:space="preserve"> </v>
      </c>
      <c r="V62" s="179" t="str">
        <f>IF(ISBLANK(Math!CL31)," ",IF(Math!CL31&lt;50,Math!CL31," "))</f>
        <v xml:space="preserve"> </v>
      </c>
      <c r="W62" s="180" t="str">
        <f>IF(ISBLANK(Math!CS31)," ",IF(Math!CS31&lt;50,Math!CS31," "))</f>
        <v xml:space="preserve"> </v>
      </c>
      <c r="X62" s="272"/>
      <c r="Y62" s="273"/>
      <c r="Z62" s="179" t="str">
        <f>IF(ISBLANK(Math!CW31)," ",IF(Math!CW31&lt;50,Math!CW31," "))</f>
        <v xml:space="preserve"> </v>
      </c>
      <c r="AA62" s="179" t="str">
        <f>IF(ISBLANK(Math!DA31)," ",IF(Math!DA31&lt;50,Math!DA31," "))</f>
        <v xml:space="preserve"> </v>
      </c>
      <c r="AB62" s="179" t="str">
        <f>IF(ISBLANK(Math!DE31)," ",IF(Math!DE31&lt;50,Math!DE31," "))</f>
        <v xml:space="preserve"> </v>
      </c>
      <c r="AC62" s="179" t="str">
        <f>IF(ISBLANK(Math!DI31)," ",IF(Math!DI31&lt;50,Math!DI31," "))</f>
        <v xml:space="preserve"> </v>
      </c>
      <c r="AD62" s="179" t="str">
        <f>IF(ISBLANK(Math!DP31)," ",IF(Math!DP31&lt;50,Math!DP31," "))</f>
        <v xml:space="preserve"> </v>
      </c>
      <c r="AE62" s="179" t="str">
        <f>IF(ISBLANK(Math!DT31)," ",IF(Math!DT31&lt;50,Math!DT31," "))</f>
        <v xml:space="preserve"> </v>
      </c>
      <c r="AF62" s="179" t="str">
        <f>IF(ISBLANK(Math!DX31)," ",IF(Math!DX31&lt;50,Math!DX31," "))</f>
        <v xml:space="preserve"> </v>
      </c>
      <c r="AG62" s="179" t="str">
        <f>IF(ISBLANK(Math!EB31)," ",IF(Math!EB31&lt;50,Math!EB31," "))</f>
        <v xml:space="preserve"> </v>
      </c>
      <c r="AH62" s="179" t="str">
        <f>IF(ISBLANK(Math!EF31)," ",IF(Math!EF31&lt;50,Math!EF31," "))</f>
        <v xml:space="preserve"> </v>
      </c>
      <c r="AI62" s="179" t="str">
        <f>IF(ISBLANK(Math!EM31)," ",IF(Math!EM31&lt;50,Math!EM31," "))</f>
        <v xml:space="preserve"> </v>
      </c>
      <c r="AJ62" s="179" t="str">
        <f>IF(ISBLANK(Math!EQ31)," ",IF(Math!EQ31&lt;50,Math!EQ31," "))</f>
        <v xml:space="preserve"> </v>
      </c>
      <c r="AK62" s="179" t="str">
        <f>IF(ISBLANK(Math!EU31)," ",IF(Math!EU31&lt;50,Math!EU31," "))</f>
        <v xml:space="preserve"> </v>
      </c>
      <c r="AL62" s="179" t="str">
        <f>IF(ISBLANK(Math!EY31)," ",IF(Math!EY31&lt;50,Math!EY31," "))</f>
        <v xml:space="preserve"> </v>
      </c>
      <c r="AM62" s="179" t="str">
        <f>IF(ISBLANK(Math!FC31)," ",IF(Math!FC31&lt;50,Math!FC31," "))</f>
        <v xml:space="preserve"> </v>
      </c>
      <c r="AN62" s="179" t="str">
        <f>IF(ISBLANK(Math!FJ31)," ",IF(Math!FJ31&lt;50,Math!FJ31," "))</f>
        <v xml:space="preserve"> </v>
      </c>
      <c r="AO62" s="179" t="str">
        <f>IF(ISBLANK(Math!FN31)," ",IF(Math!FN31&lt;50,Math!FN31," "))</f>
        <v xml:space="preserve"> </v>
      </c>
      <c r="AP62" s="179" t="str">
        <f>IF(ISBLANK(Math!FR31)," ",IF(Math!FR31&lt;50,Math!FR31," "))</f>
        <v xml:space="preserve"> </v>
      </c>
      <c r="AQ62" s="179" t="str">
        <f>IF(ISBLANK(Math!FV31)," ",IF(Math!FV31&lt;50,Math!FV31," "))</f>
        <v xml:space="preserve"> </v>
      </c>
      <c r="AR62" s="179" t="str">
        <f>IF(ISBLANK(Math!FZ31)," ",IF(Math!FZ31&lt;50,Math!FZ31," "))</f>
        <v xml:space="preserve"> </v>
      </c>
      <c r="AS62" s="179" t="str">
        <f>IF(ISBLANK(Math!GG31)," ",IF(Math!GG31&lt;50,Math!GG31," "))</f>
        <v xml:space="preserve"> </v>
      </c>
      <c r="AT62" s="180" t="str">
        <f>IF(ISBLANK(Math!GK31)," ",IF(Math!GK31&lt;50,Math!GK31," "))</f>
        <v xml:space="preserve"> </v>
      </c>
      <c r="AU62" s="272"/>
      <c r="AV62" s="273"/>
      <c r="AW62" s="179" t="str">
        <f>IF(ISBLANK(Math!GO31)," ",IF(Math!GO31&lt;50,Math!GO31," "))</f>
        <v xml:space="preserve"> </v>
      </c>
      <c r="AX62" s="179" t="str">
        <f>IF(ISBLANK(Math!GS31)," ",IF(Math!GS31&lt;50,Math!GS31," "))</f>
        <v xml:space="preserve"> </v>
      </c>
      <c r="AY62" s="179" t="str">
        <f>IF(ISBLANK(Math!GW31)," ",IF(Math!GW31&lt;50,Math!GW31," "))</f>
        <v xml:space="preserve"> </v>
      </c>
      <c r="AZ62" s="179" t="str">
        <f>IF(ISBLANK(Math!HD31)," ",IF(Math!HD31&lt;50,Math!HD31," "))</f>
        <v xml:space="preserve"> </v>
      </c>
      <c r="BA62" s="179" t="str">
        <f>IF(ISBLANK(Math!HH31)," ",IF(Math!HH31&lt;50,Math!HH31," "))</f>
        <v xml:space="preserve"> </v>
      </c>
      <c r="BB62" s="179" t="str">
        <f>IF(ISBLANK(Math!HL31)," ",IF(Math!HL31&lt;50,Math!HL31," "))</f>
        <v xml:space="preserve"> </v>
      </c>
      <c r="BC62" s="179" t="str">
        <f>IF(ISBLANK(Math!HP31)," ",IF(Math!HP31&lt;50,Math!HP31," "))</f>
        <v xml:space="preserve"> </v>
      </c>
      <c r="BD62" s="179" t="str">
        <f>IF(ISBLANK(Math!HT31)," ",IF(Math!HT31&lt;50,Math!HT31," "))</f>
        <v xml:space="preserve"> </v>
      </c>
      <c r="BE62" s="179" t="str">
        <f>IF(ISBLANK(Math!IA31)," ",IF(Math!IA31&lt;50,Math!IA31," "))</f>
        <v xml:space="preserve"> </v>
      </c>
      <c r="BF62" s="179" t="str">
        <f>IF(ISBLANK(Math!IE31)," ",IF(Math!IE31&lt;50,Math!IE31," "))</f>
        <v xml:space="preserve"> </v>
      </c>
      <c r="BG62" s="179" t="str">
        <f>IF(ISBLANK(Math!II31)," ",IF(Math!II31&lt;50,Math!II31," "))</f>
        <v xml:space="preserve"> </v>
      </c>
      <c r="BH62" s="179" t="str">
        <f>IF(ISBLANK(Math!IM31)," ",IF(Math!IM31&lt;50,Math!IM31," "))</f>
        <v xml:space="preserve"> </v>
      </c>
      <c r="BI62" s="179" t="str">
        <f>IF(ISBLANK(Math!IQ31)," ",IF(Math!IQ31&lt;50,Math!IQ31," "))</f>
        <v xml:space="preserve"> </v>
      </c>
      <c r="BJ62" s="179" t="str">
        <f>IF(ISBLANK(Math!IX31)," ",IF(Math!IX31&lt;50,Math!IX31," "))</f>
        <v xml:space="preserve"> </v>
      </c>
      <c r="BK62" s="179" t="str">
        <f>IF(ISBLANK(Math!JB31)," ",IF(Math!JB31&lt;50,Math!JB31," "))</f>
        <v xml:space="preserve"> </v>
      </c>
      <c r="BL62" s="179" t="str">
        <f>IF(ISBLANK(Math!JF31)," ",IF(Math!JF31&lt;50,Math!JF31," "))</f>
        <v xml:space="preserve"> </v>
      </c>
      <c r="BM62" s="179" t="str">
        <f>IF(ISBLANK(Math!JJ31)," ",IF(Math!JJ31&lt;50,Math!JJ31," "))</f>
        <v xml:space="preserve"> </v>
      </c>
      <c r="BN62" s="179" t="str">
        <f>IF(ISBLANK(Math!JN31)," ",IF(Math!JN31&lt;50,Math!JN31," "))</f>
        <v xml:space="preserve"> </v>
      </c>
      <c r="BO62" s="179" t="str">
        <f>IF(ISBLANK(Math!JU31)," ",IF(Math!JU31&lt;50,Math!JU31," "))</f>
        <v xml:space="preserve"> </v>
      </c>
      <c r="BP62" s="179" t="str">
        <f>IF(ISBLANK(Math!JY31)," ",IF(Math!JY31&lt;50,Math!JY31," "))</f>
        <v xml:space="preserve"> </v>
      </c>
      <c r="BQ62" s="179" t="str">
        <f>IF(ISBLANK(Math!KC31)," ",IF(Math!KC31&lt;50,Math!KC31," "))</f>
        <v xml:space="preserve"> </v>
      </c>
      <c r="BR62" s="180" t="str">
        <f>IF(ISBLANK(Math!KG31)," ",IF(Math!KG31&lt;50,Math!KG31," "))</f>
        <v xml:space="preserve"> </v>
      </c>
      <c r="BS62" s="272"/>
      <c r="BT62" s="273"/>
      <c r="BU62" s="179" t="str">
        <f>IF(ISBLANK(Math!KK31)," ",IF(Math!KK31&lt;50,Math!KK31," "))</f>
        <v xml:space="preserve"> </v>
      </c>
      <c r="BV62" s="179" t="str">
        <f>IF(ISBLANK(Math!KR31)," ",IF(Math!KR31&lt;50,Math!KR31," "))</f>
        <v xml:space="preserve"> </v>
      </c>
      <c r="BW62" s="179" t="str">
        <f>IF(ISBLANK(Math!KV31)," ",IF(Math!KV31&lt;50,Math!KV31," "))</f>
        <v xml:space="preserve"> </v>
      </c>
    </row>
    <row r="63" spans="1:75" s="1" customFormat="1" ht="20.100000000000001" hidden="1" customHeight="1">
      <c r="A63" s="271" t="str">
        <f>LEFT(Math!$A30,1)&amp;LEFT(Math!$B30,1)</f>
        <v xml:space="preserve">  </v>
      </c>
      <c r="B63" s="271"/>
      <c r="C63" s="175" t="str">
        <f>IF(ISBLANK(Math!E30)," ",IF(Math!E30&gt;=75,Math!E30," "))</f>
        <v/>
      </c>
      <c r="D63" s="175" t="str">
        <f>IF(ISBLANK(Math!I30)," ",IF(Math!I30&gt;=75,Math!I30," "))</f>
        <v/>
      </c>
      <c r="E63" s="175" t="str">
        <f>IF(ISBLANK(Math!M30)," ",IF(Math!M30&gt;=75,Math!M30," "))</f>
        <v/>
      </c>
      <c r="F63" s="175" t="str">
        <f>IF(ISBLANK(Math!Q30)," ",IF(Math!Q30&gt;=75,Math!Q30," "))</f>
        <v/>
      </c>
      <c r="G63" s="175" t="str">
        <f>IF(ISBLANK(Math!U30)," ",IF(Math!U30&gt;=75,Math!U30," "))</f>
        <v/>
      </c>
      <c r="H63" s="175" t="str">
        <f>IF(ISBLANK(Math!AB30)," ",IF(Math!AB30&gt;=75,Math!AB30," "))</f>
        <v/>
      </c>
      <c r="I63" s="175" t="str">
        <f>IF(ISBLANK(Math!AF30)," ",IF(Math!AF30&gt;=75,Math!AF30," "))</f>
        <v/>
      </c>
      <c r="J63" s="175" t="str">
        <f>IF(ISBLANK(Math!AJ30)," ",IF(Math!AJ30&gt;=75,Math!AJ30," "))</f>
        <v/>
      </c>
      <c r="K63" s="175" t="str">
        <f>IF(ISBLANK(Math!AN30)," ",IF(Math!AN30&gt;=75,Math!AN30," "))</f>
        <v/>
      </c>
      <c r="L63" s="175" t="str">
        <f>IF(ISBLANK(Math!AR30)," ",IF(Math!AR30&gt;=75,Math!AR30," "))</f>
        <v/>
      </c>
      <c r="M63" s="175" t="str">
        <f>IF(ISBLANK(Math!AY30)," ",IF(Math!AY30&gt;=75,Math!AY30," "))</f>
        <v/>
      </c>
      <c r="N63" s="175" t="str">
        <f>IF(ISBLANK(Math!BC30)," ",IF(Math!BC30&gt;=75,Math!BC30," "))</f>
        <v/>
      </c>
      <c r="O63" s="175" t="str">
        <f>IF(ISBLANK(Math!BG30)," ",IF(Math!BG30&gt;=75,Math!BG30," "))</f>
        <v/>
      </c>
      <c r="P63" s="175" t="str">
        <f>IF(ISBLANK(Math!BK30)," ",IF(Math!BK30&gt;=75,Math!BK30," "))</f>
        <v/>
      </c>
      <c r="Q63" s="175" t="str">
        <f>IF(ISBLANK(Math!BO30)," ",IF(Math!BO30&gt;=75,Math!BO30," "))</f>
        <v/>
      </c>
      <c r="R63" s="175" t="str">
        <f>IF(ISBLANK(Math!BV30)," ",IF(Math!BV30&gt;=75,Math!BV30," "))</f>
        <v/>
      </c>
      <c r="S63" s="175" t="str">
        <f>IF(ISBLANK(Math!BZ30)," ",IF(Math!BZ30&gt;=75,Math!BZ30," "))</f>
        <v/>
      </c>
      <c r="T63" s="175" t="str">
        <f>IF(ISBLANK(Math!CD30)," ",IF(Math!CD30&gt;=75,Math!CD30," "))</f>
        <v/>
      </c>
      <c r="U63" s="175" t="str">
        <f>IF(ISBLANK(Math!CH30)," ",IF(Math!CH30&gt;=75,Math!CH30," "))</f>
        <v/>
      </c>
      <c r="V63" s="175" t="str">
        <f>IF(ISBLANK(Math!CL30)," ",IF(Math!CL30&gt;=75,Math!CL30," "))</f>
        <v/>
      </c>
      <c r="W63" s="176" t="str">
        <f>IF(ISBLANK(Math!CS30)," ",IF(Math!CS30&gt;=75,Math!CS30," "))</f>
        <v/>
      </c>
      <c r="X63" s="268" t="str">
        <f>A63</f>
        <v xml:space="preserve">  </v>
      </c>
      <c r="Y63" s="269"/>
      <c r="Z63" s="175" t="str">
        <f>IF(ISBLANK(Math!CW30)," ",IF(Math!CW30&gt;=75,Math!CW30," "))</f>
        <v/>
      </c>
      <c r="AA63" s="175" t="str">
        <f>IF(ISBLANK(Math!DA30)," ",IF(Math!DA30&gt;=75,Math!DA30," "))</f>
        <v/>
      </c>
      <c r="AB63" s="175" t="str">
        <f>IF(ISBLANK(Math!DE30)," ",IF(Math!DE30&gt;=75,Math!DE30," "))</f>
        <v/>
      </c>
      <c r="AC63" s="175" t="str">
        <f>IF(ISBLANK(Math!DI30)," ",IF(Math!DI30&gt;=75,Math!DI30," "))</f>
        <v/>
      </c>
      <c r="AD63" s="175" t="str">
        <f>IF(ISBLANK(Math!DP30)," ",IF(Math!DP30&gt;=75,Math!DP30," "))</f>
        <v/>
      </c>
      <c r="AE63" s="175" t="str">
        <f>IF(ISBLANK(Math!DT30)," ",IF(Math!DT30&gt;=75,Math!DT30," "))</f>
        <v/>
      </c>
      <c r="AF63" s="175" t="str">
        <f>IF(ISBLANK(Math!DX30)," ",IF(Math!DX30&gt;=75,Math!DX30," "))</f>
        <v/>
      </c>
      <c r="AG63" s="175" t="str">
        <f>IF(ISBLANK(Math!EB30)," ",IF(Math!EB30&gt;=75,Math!EB30," "))</f>
        <v/>
      </c>
      <c r="AH63" s="175" t="str">
        <f>IF(ISBLANK(Math!EF30)," ",IF(Math!EF30&gt;=75,Math!EF30," "))</f>
        <v/>
      </c>
      <c r="AI63" s="175" t="str">
        <f>IF(ISBLANK(Math!EM30)," ",IF(Math!EM30&gt;=75,Math!EM30," "))</f>
        <v/>
      </c>
      <c r="AJ63" s="175" t="str">
        <f>IF(ISBLANK(Math!EQ30)," ",IF(Math!EQ30&gt;=75,Math!EQ30," "))</f>
        <v/>
      </c>
      <c r="AK63" s="175" t="str">
        <f>IF(ISBLANK(Math!EU30)," ",IF(Math!EU30&gt;=75,Math!EU30," "))</f>
        <v/>
      </c>
      <c r="AL63" s="175" t="str">
        <f>IF(ISBLANK(Math!EY30)," ",IF(Math!EY30&gt;=75,Math!EY30," "))</f>
        <v/>
      </c>
      <c r="AM63" s="175" t="str">
        <f>IF(ISBLANK(Math!FC30)," ",IF(Math!FC30&gt;=75,Math!FC30," "))</f>
        <v/>
      </c>
      <c r="AN63" s="175" t="str">
        <f>IF(ISBLANK(Math!FJ30)," ",IF(Math!FJ30&gt;=75,Math!FJ30," "))</f>
        <v/>
      </c>
      <c r="AO63" s="175" t="str">
        <f>IF(ISBLANK(Math!FN30)," ",IF(Math!FN30&gt;=75,Math!FN30," "))</f>
        <v/>
      </c>
      <c r="AP63" s="175" t="str">
        <f>IF(ISBLANK(Math!FR30)," ",IF(Math!FR30&gt;=75,Math!FR30," "))</f>
        <v/>
      </c>
      <c r="AQ63" s="175" t="str">
        <f>IF(ISBLANK(Math!FV30)," ",IF(Math!FV30&gt;=75,Math!FV30," "))</f>
        <v/>
      </c>
      <c r="AR63" s="175" t="str">
        <f>IF(ISBLANK(Math!FZ30)," ",IF(Math!FZ30&gt;=75,Math!FZ30," "))</f>
        <v/>
      </c>
      <c r="AS63" s="175" t="str">
        <f>IF(ISBLANK(Math!GG30)," ",IF(Math!GG30&gt;=75,Math!GG30," "))</f>
        <v/>
      </c>
      <c r="AT63" s="176" t="str">
        <f>IF(ISBLANK(Math!GK30)," ",IF(Math!GK30&gt;=75,Math!GK30," "))</f>
        <v/>
      </c>
      <c r="AU63" s="268" t="str">
        <f>X63</f>
        <v xml:space="preserve">  </v>
      </c>
      <c r="AV63" s="269"/>
      <c r="AW63" s="175" t="str">
        <f>IF(ISBLANK(Math!GO30)," ",IF(Math!GO30&gt;=75,Math!GO30," "))</f>
        <v/>
      </c>
      <c r="AX63" s="175" t="str">
        <f>IF(ISBLANK(Math!GS30)," ",IF(Math!GS30&gt;=75,Math!GS30," "))</f>
        <v/>
      </c>
      <c r="AY63" s="175" t="str">
        <f>IF(ISBLANK(Math!GW30)," ",IF(Math!GW30&gt;=75,Math!GW30," "))</f>
        <v/>
      </c>
      <c r="AZ63" s="175" t="str">
        <f>IF(ISBLANK(Math!HD30)," ",IF(Math!HD30&gt;=75,Math!HD30," "))</f>
        <v/>
      </c>
      <c r="BA63" s="175" t="str">
        <f>IF(ISBLANK(Math!HH30)," ",IF(Math!HH30&gt;=75,Math!HH30," "))</f>
        <v/>
      </c>
      <c r="BB63" s="175" t="str">
        <f>IF(ISBLANK(Math!HL30)," ",IF(Math!HL30&gt;=75,Math!HL30," "))</f>
        <v/>
      </c>
      <c r="BC63" s="175" t="str">
        <f>IF(ISBLANK(Math!HP30)," ",IF(Math!HP30&gt;=75,Math!HP30," "))</f>
        <v/>
      </c>
      <c r="BD63" s="175" t="str">
        <f>IF(ISBLANK(Math!HT30)," ",IF(Math!HT30&gt;=75,Math!HT30," "))</f>
        <v/>
      </c>
      <c r="BE63" s="175" t="str">
        <f>IF(ISBLANK(Math!IA30)," ",IF(Math!IA30&gt;=75,Math!IA30," "))</f>
        <v/>
      </c>
      <c r="BF63" s="175" t="str">
        <f>IF(ISBLANK(Math!IE30)," ",IF(Math!IE30&gt;=75,Math!IE30," "))</f>
        <v/>
      </c>
      <c r="BG63" s="175" t="str">
        <f>IF(ISBLANK(Math!II30)," ",IF(Math!II30&gt;=75,Math!II30," "))</f>
        <v/>
      </c>
      <c r="BH63" s="175" t="str">
        <f>IF(ISBLANK(Math!IM30)," ",IF(Math!IM30&gt;=75,Math!IM30," "))</f>
        <v/>
      </c>
      <c r="BI63" s="175" t="str">
        <f>IF(ISBLANK(Math!IQ30)," ",IF(Math!IQ30&gt;=75,Math!IQ30," "))</f>
        <v/>
      </c>
      <c r="BJ63" s="175" t="str">
        <f>IF(ISBLANK(Math!IX30)," ",IF(Math!IX30&gt;=75,Math!IX30," "))</f>
        <v/>
      </c>
      <c r="BK63" s="175" t="str">
        <f>IF(ISBLANK(Math!JB30)," ",IF(Math!JB30&gt;=75,Math!JB30," "))</f>
        <v/>
      </c>
      <c r="BL63" s="175" t="str">
        <f>IF(ISBLANK(Math!JF30)," ",IF(Math!JF30&gt;=75,Math!JF30," "))</f>
        <v/>
      </c>
      <c r="BM63" s="175" t="str">
        <f>IF(ISBLANK(Math!JJ30)," ",IF(Math!JJ30&gt;=75,Math!JJ30," "))</f>
        <v/>
      </c>
      <c r="BN63" s="175" t="str">
        <f>IF(ISBLANK(Math!JN30)," ",IF(Math!JN30&gt;=75,Math!JN30," "))</f>
        <v/>
      </c>
      <c r="BO63" s="175" t="str">
        <f>IF(ISBLANK(Math!JU30)," ",IF(Math!JU30&gt;=75,Math!JU30," "))</f>
        <v/>
      </c>
      <c r="BP63" s="175" t="str">
        <f>IF(ISBLANK(Math!JY30)," ",IF(Math!JY30&gt;=75,Math!JY30," "))</f>
        <v/>
      </c>
      <c r="BQ63" s="175" t="str">
        <f>IF(ISBLANK(Math!KC30)," ",IF(Math!KC30&gt;=75,Math!KC30," "))</f>
        <v/>
      </c>
      <c r="BR63" s="176" t="str">
        <f>IF(ISBLANK(Math!KG30)," ",IF(Math!KG30&gt;=75,Math!KG30," "))</f>
        <v/>
      </c>
      <c r="BS63" s="268" t="str">
        <f>AU63</f>
        <v xml:space="preserve">  </v>
      </c>
      <c r="BT63" s="269"/>
      <c r="BU63" s="175" t="str">
        <f>IF(ISBLANK(Math!KK30)," ",IF(Math!KK30&gt;=75,Math!KK30," "))</f>
        <v/>
      </c>
      <c r="BV63" s="175" t="str">
        <f>IF(ISBLANK(Math!KR30)," ",IF(Math!KR30&gt;=75,Math!KR30," "))</f>
        <v/>
      </c>
      <c r="BW63" s="175" t="str">
        <f>IF(ISBLANK(Math!KV30)," ",IF(Math!KV30&gt;=75,Math!KV30," "))</f>
        <v/>
      </c>
    </row>
    <row r="64" spans="1:75" s="1" customFormat="1" ht="20.100000000000001" hidden="1" customHeight="1">
      <c r="A64" s="271"/>
      <c r="B64" s="271"/>
      <c r="C64" s="177" t="str">
        <f>IF(ISBLANK(Math!E30)," ",IF(Math!E30&gt;=50,IF(Math!E30&lt;75,Math!E30," ")," "))</f>
        <v xml:space="preserve"> </v>
      </c>
      <c r="D64" s="177" t="str">
        <f>IF(ISBLANK(Math!I30)," ",IF(Math!I30&gt;=50,IF(Math!I30&lt;75,Math!I30," ")," "))</f>
        <v xml:space="preserve"> </v>
      </c>
      <c r="E64" s="177" t="str">
        <f>IF(ISBLANK(Math!M30)," ",IF(Math!M30&gt;=50,IF(Math!M30&lt;75,Math!M30," ")," "))</f>
        <v xml:space="preserve"> </v>
      </c>
      <c r="F64" s="177" t="str">
        <f>IF(ISBLANK(Math!Q30)," ",IF(Math!Q30&gt;=50,IF(Math!Q30&lt;75,Math!Q30," ")," "))</f>
        <v xml:space="preserve"> </v>
      </c>
      <c r="G64" s="177" t="str">
        <f>IF(ISBLANK(Math!U30)," ",IF(Math!U30&gt;=50,IF(Math!U30&lt;75,Math!U30," ")," "))</f>
        <v xml:space="preserve"> </v>
      </c>
      <c r="H64" s="177" t="str">
        <f>IF(ISBLANK(Math!AB30)," ",IF(Math!AB30&gt;=50,IF(Math!AB30&lt;75,Math!AB30," ")," "))</f>
        <v xml:space="preserve"> </v>
      </c>
      <c r="I64" s="177" t="str">
        <f>IF(ISBLANK(Math!AF30)," ",IF(Math!AF30&gt;=50,IF(Math!AF30&lt;75,Math!AF30," ")," "))</f>
        <v xml:space="preserve"> </v>
      </c>
      <c r="J64" s="177" t="str">
        <f>IF(ISBLANK(Math!AJ30)," ",IF(Math!AJ30&gt;=50,IF(Math!AJ30&lt;75,Math!AJ30," ")," "))</f>
        <v xml:space="preserve"> </v>
      </c>
      <c r="K64" s="177" t="str">
        <f>IF(ISBLANK(Math!AN30)," ",IF(Math!AN30&gt;=50,IF(Math!AN30&lt;75,Math!AN30," ")," "))</f>
        <v xml:space="preserve"> </v>
      </c>
      <c r="L64" s="177" t="str">
        <f>IF(ISBLANK(Math!AR30)," ",IF(Math!AR30&gt;=50,IF(Math!AR30&lt;75,Math!AR30," ")," "))</f>
        <v xml:space="preserve"> </v>
      </c>
      <c r="M64" s="177" t="str">
        <f>IF(ISBLANK(Math!AY30)," ",IF(Math!AY30&gt;=50,IF(Math!AY30&lt;75,Math!AY30," ")," "))</f>
        <v xml:space="preserve"> </v>
      </c>
      <c r="N64" s="177" t="str">
        <f>IF(ISBLANK(Math!BC30)," ",IF(Math!BC30&gt;=50,IF(Math!BC30&lt;75,Math!BC30," ")," "))</f>
        <v xml:space="preserve"> </v>
      </c>
      <c r="O64" s="177" t="str">
        <f>IF(ISBLANK(Math!BG30)," ",IF(Math!BG30&gt;=50,IF(Math!BG30&lt;75,Math!BG30," ")," "))</f>
        <v xml:space="preserve"> </v>
      </c>
      <c r="P64" s="177" t="str">
        <f>IF(ISBLANK(Math!BK30)," ",IF(Math!BK30&gt;=50,IF(Math!BK30&lt;75,Math!BK30," ")," "))</f>
        <v xml:space="preserve"> </v>
      </c>
      <c r="Q64" s="177" t="str">
        <f>IF(ISBLANK(Math!BO30)," ",IF(Math!BO30&gt;=50,IF(Math!BO30&lt;75,Math!BO30," ")," "))</f>
        <v xml:space="preserve"> </v>
      </c>
      <c r="R64" s="177" t="str">
        <f>IF(ISBLANK(Math!BV30)," ",IF(Math!BV30&gt;=50,IF(Math!BV30&lt;75,Math!BV30," ")," "))</f>
        <v xml:space="preserve"> </v>
      </c>
      <c r="S64" s="177" t="str">
        <f>IF(ISBLANK(Math!BZ30)," ",IF(Math!BZ30&gt;=50,IF(Math!BZ30&lt;75,Math!BZ30," ")," "))</f>
        <v xml:space="preserve"> </v>
      </c>
      <c r="T64" s="177" t="str">
        <f>IF(ISBLANK(Math!CD30)," ",IF(Math!CD30&gt;=50,IF(Math!CD30&lt;75,Math!CD30," ")," "))</f>
        <v xml:space="preserve"> </v>
      </c>
      <c r="U64" s="177" t="str">
        <f>IF(ISBLANK(Math!CH30)," ",IF(Math!CH30&gt;=50,IF(Math!CH30&lt;75,Math!CH30," ")," "))</f>
        <v xml:space="preserve"> </v>
      </c>
      <c r="V64" s="177" t="str">
        <f>IF(ISBLANK(Math!CL30)," ",IF(Math!CL30&gt;=50,IF(Math!CL30&lt;75,Math!CL30," ")," "))</f>
        <v xml:space="preserve"> </v>
      </c>
      <c r="W64" s="178" t="str">
        <f>IF(ISBLANK(Math!CS30)," ",IF(Math!CS30&gt;=50,IF(Math!CS30&lt;75,Math!CS30," ")," "))</f>
        <v xml:space="preserve"> </v>
      </c>
      <c r="X64" s="270"/>
      <c r="Y64" s="271"/>
      <c r="Z64" s="177" t="str">
        <f>IF(ISBLANK(Math!CW30)," ",IF(Math!CW30&gt;=50,IF(Math!CW30&lt;75,Math!CW30," ")," "))</f>
        <v xml:space="preserve"> </v>
      </c>
      <c r="AA64" s="177" t="str">
        <f>IF(ISBLANK(Math!DA30)," ",IF(Math!DA30&gt;=50,IF(Math!DA30&lt;75,Math!DA30," ")," "))</f>
        <v xml:space="preserve"> </v>
      </c>
      <c r="AB64" s="177" t="str">
        <f>IF(ISBLANK(Math!DE30)," ",IF(Math!DE30&gt;=50,IF(Math!DE30&lt;75,Math!DE30," ")," "))</f>
        <v xml:space="preserve"> </v>
      </c>
      <c r="AC64" s="177" t="str">
        <f>IF(ISBLANK(Math!DI30)," ",IF(Math!DI30&gt;=50,IF(Math!DI30&lt;75,Math!DI30," ")," "))</f>
        <v xml:space="preserve"> </v>
      </c>
      <c r="AD64" s="177" t="str">
        <f>IF(ISBLANK(Math!DP30)," ",IF(Math!DP30&gt;=50,IF(Math!DP30&lt;75,Math!DP30," ")," "))</f>
        <v xml:space="preserve"> </v>
      </c>
      <c r="AE64" s="177" t="str">
        <f>IF(ISBLANK(Math!DT30)," ",IF(Math!DT30&gt;=50,IF(Math!DT30&lt;75,Math!DT30," ")," "))</f>
        <v xml:space="preserve"> </v>
      </c>
      <c r="AF64" s="177" t="str">
        <f>IF(ISBLANK(Math!DX30)," ",IF(Math!DX30&gt;=50,IF(Math!DX30&lt;75,Math!DX30," ")," "))</f>
        <v xml:space="preserve"> </v>
      </c>
      <c r="AG64" s="177" t="str">
        <f>IF(ISBLANK(Math!EB30)," ",IF(Math!EB30&gt;=50,IF(Math!EB30&lt;75,Math!EB30," ")," "))</f>
        <v xml:space="preserve"> </v>
      </c>
      <c r="AH64" s="177" t="str">
        <f>IF(ISBLANK(Math!EF30)," ",IF(Math!EF30&gt;=50,IF(Math!EF30&lt;75,Math!EF30," ")," "))</f>
        <v xml:space="preserve"> </v>
      </c>
      <c r="AI64" s="177" t="str">
        <f>IF(ISBLANK(Math!EM30)," ",IF(Math!EM30&gt;=50,IF(Math!EM30&lt;75,Math!EM30," ")," "))</f>
        <v xml:space="preserve"> </v>
      </c>
      <c r="AJ64" s="177" t="str">
        <f>IF(ISBLANK(Math!EQ30)," ",IF(Math!EQ30&gt;=50,IF(Math!EQ30&lt;75,Math!EQ30," ")," "))</f>
        <v xml:space="preserve"> </v>
      </c>
      <c r="AK64" s="177" t="str">
        <f>IF(ISBLANK(Math!EU30)," ",IF(Math!EU30&gt;=50,IF(Math!EU30&lt;75,Math!EU30," ")," "))</f>
        <v xml:space="preserve"> </v>
      </c>
      <c r="AL64" s="177" t="str">
        <f>IF(ISBLANK(Math!EY30)," ",IF(Math!EY30&gt;=50,IF(Math!EY30&lt;75,Math!EY30," ")," "))</f>
        <v xml:space="preserve"> </v>
      </c>
      <c r="AM64" s="177" t="str">
        <f>IF(ISBLANK(Math!FC30)," ",IF(Math!FC30&gt;=50,IF(Math!FC30&lt;75,Math!FC30," ")," "))</f>
        <v xml:space="preserve"> </v>
      </c>
      <c r="AN64" s="177" t="str">
        <f>IF(ISBLANK(Math!FJ30)," ",IF(Math!FJ30&gt;=50,IF(Math!FJ30&lt;75,Math!FJ30," ")," "))</f>
        <v xml:space="preserve"> </v>
      </c>
      <c r="AO64" s="177" t="str">
        <f>IF(ISBLANK(Math!FN30)," ",IF(Math!FN30&gt;=50,IF(Math!FN30&lt;75,Math!FN30," ")," "))</f>
        <v xml:space="preserve"> </v>
      </c>
      <c r="AP64" s="177" t="str">
        <f>IF(ISBLANK(Math!FR30)," ",IF(Math!FR30&gt;=50,IF(Math!FR30&lt;75,Math!FR30," ")," "))</f>
        <v xml:space="preserve"> </v>
      </c>
      <c r="AQ64" s="177" t="str">
        <f>IF(ISBLANK(Math!FV30)," ",IF(Math!FV30&gt;=50,IF(Math!FV30&lt;75,Math!FV30," ")," "))</f>
        <v xml:space="preserve"> </v>
      </c>
      <c r="AR64" s="177" t="str">
        <f>IF(ISBLANK(Math!FZ30)," ",IF(Math!FZ30&gt;=50,IF(Math!FZ30&lt;75,Math!FZ30," ")," "))</f>
        <v xml:space="preserve"> </v>
      </c>
      <c r="AS64" s="177" t="str">
        <f>IF(ISBLANK(Math!GG30)," ",IF(Math!GG30&gt;=50,IF(Math!GG30&lt;75,Math!GG30," ")," "))</f>
        <v xml:space="preserve"> </v>
      </c>
      <c r="AT64" s="178" t="str">
        <f>IF(ISBLANK(Math!GK30)," ",IF(Math!GK30&gt;=50,IF(Math!GK30&lt;75,Math!GK30," ")," "))</f>
        <v xml:space="preserve"> </v>
      </c>
      <c r="AU64" s="270"/>
      <c r="AV64" s="271"/>
      <c r="AW64" s="177" t="str">
        <f>IF(ISBLANK(Math!GO30)," ",IF(Math!GO30&gt;=50,IF(Math!GO30&lt;75,Math!GO30," ")," "))</f>
        <v xml:space="preserve"> </v>
      </c>
      <c r="AX64" s="177" t="str">
        <f>IF(ISBLANK(Math!GS30)," ",IF(Math!GS30&gt;=50,IF(Math!GS30&lt;75,Math!GS30," ")," "))</f>
        <v xml:space="preserve"> </v>
      </c>
      <c r="AY64" s="177" t="str">
        <f>IF(ISBLANK(Math!GW30)," ",IF(Math!GW30&gt;=50,IF(Math!GW30&lt;75,Math!GW30," ")," "))</f>
        <v xml:space="preserve"> </v>
      </c>
      <c r="AZ64" s="177" t="str">
        <f>IF(ISBLANK(Math!HD30)," ",IF(Math!HD30&gt;=50,IF(Math!HD30&lt;75,Math!HD30," ")," "))</f>
        <v xml:space="preserve"> </v>
      </c>
      <c r="BA64" s="177" t="str">
        <f>IF(ISBLANK(Math!HH30)," ",IF(Math!HH30&gt;=50,IF(Math!HH30&lt;75,Math!HH30," ")," "))</f>
        <v xml:space="preserve"> </v>
      </c>
      <c r="BB64" s="177" t="str">
        <f>IF(ISBLANK(Math!HL30)," ",IF(Math!HL30&gt;=50,IF(Math!HL30&lt;75,Math!HL30," ")," "))</f>
        <v xml:space="preserve"> </v>
      </c>
      <c r="BC64" s="177" t="str">
        <f>IF(ISBLANK(Math!HP30)," ",IF(Math!HP30&gt;=50,IF(Math!HP30&lt;75,Math!HP30," ")," "))</f>
        <v xml:space="preserve"> </v>
      </c>
      <c r="BD64" s="177" t="str">
        <f>IF(ISBLANK(Math!HT30)," ",IF(Math!HT30&gt;=50,IF(Math!HT30&lt;75,Math!HT30," ")," "))</f>
        <v xml:space="preserve"> </v>
      </c>
      <c r="BE64" s="177" t="str">
        <f>IF(ISBLANK(Math!IA30)," ",IF(Math!IA30&gt;=50,IF(Math!IA30&lt;75,Math!IA30," ")," "))</f>
        <v xml:space="preserve"> </v>
      </c>
      <c r="BF64" s="177" t="str">
        <f>IF(ISBLANK(Math!IE30)," ",IF(Math!IE30&gt;=50,IF(Math!IE30&lt;75,Math!IE30," ")," "))</f>
        <v xml:space="preserve"> </v>
      </c>
      <c r="BG64" s="177" t="str">
        <f>IF(ISBLANK(Math!II30)," ",IF(Math!II30&gt;=50,IF(Math!II30&lt;75,Math!II30," ")," "))</f>
        <v xml:space="preserve"> </v>
      </c>
      <c r="BH64" s="177" t="str">
        <f>IF(ISBLANK(Math!IM30)," ",IF(Math!IM30&gt;=50,IF(Math!IM30&lt;75,Math!IM30," ")," "))</f>
        <v xml:space="preserve"> </v>
      </c>
      <c r="BI64" s="177" t="str">
        <f>IF(ISBLANK(Math!IQ30)," ",IF(Math!IQ30&gt;=50,IF(Math!IQ30&lt;75,Math!IQ30," ")," "))</f>
        <v xml:space="preserve"> </v>
      </c>
      <c r="BJ64" s="177" t="str">
        <f>IF(ISBLANK(Math!IX30)," ",IF(Math!IX30&gt;=50,IF(Math!IX30&lt;75,Math!IX30," ")," "))</f>
        <v xml:space="preserve"> </v>
      </c>
      <c r="BK64" s="177" t="str">
        <f>IF(ISBLANK(Math!JB30)," ",IF(Math!JB30&gt;=50,IF(Math!JB30&lt;75,Math!JB30," ")," "))</f>
        <v xml:space="preserve"> </v>
      </c>
      <c r="BL64" s="177" t="str">
        <f>IF(ISBLANK(Math!JF30)," ",IF(Math!JF30&gt;=50,IF(Math!JF30&lt;75,Math!JF30," ")," "))</f>
        <v xml:space="preserve"> </v>
      </c>
      <c r="BM64" s="177" t="str">
        <f>IF(ISBLANK(Math!JJ30)," ",IF(Math!JJ30&gt;=50,IF(Math!JJ30&lt;75,Math!JJ30," ")," "))</f>
        <v xml:space="preserve"> </v>
      </c>
      <c r="BN64" s="177" t="str">
        <f>IF(ISBLANK(Math!JN30)," ",IF(Math!JN30&gt;=50,IF(Math!JN30&lt;75,Math!JN30," ")," "))</f>
        <v xml:space="preserve"> </v>
      </c>
      <c r="BO64" s="177" t="str">
        <f>IF(ISBLANK(Math!JU30)," ",IF(Math!JU30&gt;=50,IF(Math!JU30&lt;75,Math!JU30," ")," "))</f>
        <v xml:space="preserve"> </v>
      </c>
      <c r="BP64" s="177" t="str">
        <f>IF(ISBLANK(Math!JY30)," ",IF(Math!JY30&gt;=50,IF(Math!JY30&lt;75,Math!JY30," ")," "))</f>
        <v xml:space="preserve"> </v>
      </c>
      <c r="BQ64" s="177" t="str">
        <f>IF(ISBLANK(Math!KC30)," ",IF(Math!KC30&gt;=50,IF(Math!KC30&lt;75,Math!KC30," ")," "))</f>
        <v xml:space="preserve"> </v>
      </c>
      <c r="BR64" s="178" t="str">
        <f>IF(ISBLANK(Math!KG30)," ",IF(Math!KG30&gt;=50,IF(Math!KG30&lt;75,Math!KG30," ")," "))</f>
        <v xml:space="preserve"> </v>
      </c>
      <c r="BS64" s="270"/>
      <c r="BT64" s="271"/>
      <c r="BU64" s="177" t="str">
        <f>IF(ISBLANK(Math!KK30)," ",IF(Math!KK30&gt;=50,IF(Math!KK30&lt;75,Math!KK30," ")," "))</f>
        <v xml:space="preserve"> </v>
      </c>
      <c r="BV64" s="177" t="str">
        <f>IF(ISBLANK(Math!KR30)," ",IF(Math!KR30&gt;=50,IF(Math!KR30&lt;75,Math!KR30," ")," "))</f>
        <v xml:space="preserve"> </v>
      </c>
      <c r="BW64" s="177" t="str">
        <f>IF(ISBLANK(Math!KV30)," ",IF(Math!KV30&gt;=50,IF(Math!KV30&lt;75,Math!KV30," ")," "))</f>
        <v xml:space="preserve"> </v>
      </c>
    </row>
    <row r="65" spans="1:75" s="1" customFormat="1" ht="20.100000000000001" hidden="1" customHeight="1" thickBot="1">
      <c r="A65" s="271"/>
      <c r="B65" s="271"/>
      <c r="C65" s="179" t="str">
        <f>IF(ISBLANK(Math!E30)," ",IF(Math!E30&lt;50,Math!E30," "))</f>
        <v xml:space="preserve"> </v>
      </c>
      <c r="D65" s="179" t="str">
        <f>IF(ISBLANK(Math!I30)," ",IF(Math!I30&lt;50,Math!I30," "))</f>
        <v xml:space="preserve"> </v>
      </c>
      <c r="E65" s="179" t="str">
        <f>IF(ISBLANK(Math!M30)," ",IF(Math!M30&lt;50,Math!M30," "))</f>
        <v xml:space="preserve"> </v>
      </c>
      <c r="F65" s="179" t="str">
        <f>IF(ISBLANK(Math!Q30)," ",IF(Math!Q30&lt;50,Math!Q30," "))</f>
        <v xml:space="preserve"> </v>
      </c>
      <c r="G65" s="179" t="str">
        <f>IF(ISBLANK(Math!U30)," ",IF(Math!U30&lt;50,Math!U30," "))</f>
        <v xml:space="preserve"> </v>
      </c>
      <c r="H65" s="179" t="str">
        <f>IF(ISBLANK(Math!AB30)," ",IF(Math!AB30&lt;50,Math!AB30," "))</f>
        <v xml:space="preserve"> </v>
      </c>
      <c r="I65" s="179" t="str">
        <f>IF(ISBLANK(Math!AF30)," ",IF(Math!AF30&lt;50,Math!AF30," "))</f>
        <v xml:space="preserve"> </v>
      </c>
      <c r="J65" s="179" t="str">
        <f>IF(ISBLANK(Math!AJ30)," ",IF(Math!AJ30&lt;50,Math!AJ30," "))</f>
        <v xml:space="preserve"> </v>
      </c>
      <c r="K65" s="179" t="str">
        <f>IF(ISBLANK(Math!AN30)," ",IF(Math!AN30&lt;50,Math!AN30," "))</f>
        <v xml:space="preserve"> </v>
      </c>
      <c r="L65" s="179" t="str">
        <f>IF(ISBLANK(Math!AR30)," ",IF(Math!AR30&lt;50,Math!AR30," "))</f>
        <v xml:space="preserve"> </v>
      </c>
      <c r="M65" s="179" t="str">
        <f>IF(ISBLANK(Math!AY30)," ",IF(Math!AY30&lt;50,Math!AY30," "))</f>
        <v xml:space="preserve"> </v>
      </c>
      <c r="N65" s="179" t="str">
        <f>IF(ISBLANK(Math!BC30)," ",IF(Math!BC30&lt;50,Math!BC30," "))</f>
        <v xml:space="preserve"> </v>
      </c>
      <c r="O65" s="179" t="str">
        <f>IF(ISBLANK(Math!BG30)," ",IF(Math!BG30&lt;50,Math!BG30," "))</f>
        <v xml:space="preserve"> </v>
      </c>
      <c r="P65" s="179" t="str">
        <f>IF(ISBLANK(Math!BK30)," ",IF(Math!BK30&lt;50,Math!BK30," "))</f>
        <v xml:space="preserve"> </v>
      </c>
      <c r="Q65" s="179" t="str">
        <f>IF(ISBLANK(Math!BO30)," ",IF(Math!BO30&lt;50,Math!BO30," "))</f>
        <v xml:space="preserve"> </v>
      </c>
      <c r="R65" s="179" t="str">
        <f>IF(ISBLANK(Math!BV30)," ",IF(Math!BV30&lt;50,Math!BV30," "))</f>
        <v xml:space="preserve"> </v>
      </c>
      <c r="S65" s="179" t="str">
        <f>IF(ISBLANK(Math!BZ30)," ",IF(Math!BZ30&lt;50,Math!BZ30," "))</f>
        <v xml:space="preserve"> </v>
      </c>
      <c r="T65" s="179" t="str">
        <f>IF(ISBLANK(Math!CD30)," ",IF(Math!CD30&lt;50,Math!CD30," "))</f>
        <v xml:space="preserve"> </v>
      </c>
      <c r="U65" s="179" t="str">
        <f>IF(ISBLANK(Math!CH30)," ",IF(Math!CH30&lt;50,Math!CH30," "))</f>
        <v xml:space="preserve"> </v>
      </c>
      <c r="V65" s="179" t="str">
        <f>IF(ISBLANK(Math!CL30)," ",IF(Math!CL30&lt;50,Math!CL30," "))</f>
        <v xml:space="preserve"> </v>
      </c>
      <c r="W65" s="180" t="str">
        <f>IF(ISBLANK(Math!CS30)," ",IF(Math!CS30&lt;50,Math!CS30," "))</f>
        <v xml:space="preserve"> </v>
      </c>
      <c r="X65" s="272"/>
      <c r="Y65" s="273"/>
      <c r="Z65" s="179" t="str">
        <f>IF(ISBLANK(Math!CW30)," ",IF(Math!CW30&lt;50,Math!CW30," "))</f>
        <v xml:space="preserve"> </v>
      </c>
      <c r="AA65" s="179" t="str">
        <f>IF(ISBLANK(Math!DA30)," ",IF(Math!DA30&lt;50,Math!DA30," "))</f>
        <v xml:space="preserve"> </v>
      </c>
      <c r="AB65" s="179" t="str">
        <f>IF(ISBLANK(Math!DE30)," ",IF(Math!DE30&lt;50,Math!DE30," "))</f>
        <v xml:space="preserve"> </v>
      </c>
      <c r="AC65" s="179" t="str">
        <f>IF(ISBLANK(Math!DI30)," ",IF(Math!DI30&lt;50,Math!DI30," "))</f>
        <v xml:space="preserve"> </v>
      </c>
      <c r="AD65" s="179" t="str">
        <f>IF(ISBLANK(Math!DP30)," ",IF(Math!DP30&lt;50,Math!DP30," "))</f>
        <v xml:space="preserve"> </v>
      </c>
      <c r="AE65" s="179" t="str">
        <f>IF(ISBLANK(Math!DT30)," ",IF(Math!DT30&lt;50,Math!DT30," "))</f>
        <v xml:space="preserve"> </v>
      </c>
      <c r="AF65" s="179" t="str">
        <f>IF(ISBLANK(Math!DX30)," ",IF(Math!DX30&lt;50,Math!DX30," "))</f>
        <v xml:space="preserve"> </v>
      </c>
      <c r="AG65" s="179" t="str">
        <f>IF(ISBLANK(Math!EB30)," ",IF(Math!EB30&lt;50,Math!EB30," "))</f>
        <v xml:space="preserve"> </v>
      </c>
      <c r="AH65" s="179" t="str">
        <f>IF(ISBLANK(Math!EF30)," ",IF(Math!EF30&lt;50,Math!EF30," "))</f>
        <v xml:space="preserve"> </v>
      </c>
      <c r="AI65" s="179" t="str">
        <f>IF(ISBLANK(Math!EM30)," ",IF(Math!EM30&lt;50,Math!EM30," "))</f>
        <v xml:space="preserve"> </v>
      </c>
      <c r="AJ65" s="179" t="str">
        <f>IF(ISBLANK(Math!EQ30)," ",IF(Math!EQ30&lt;50,Math!EQ30," "))</f>
        <v xml:space="preserve"> </v>
      </c>
      <c r="AK65" s="179" t="str">
        <f>IF(ISBLANK(Math!EU30)," ",IF(Math!EU30&lt;50,Math!EU30," "))</f>
        <v xml:space="preserve"> </v>
      </c>
      <c r="AL65" s="179" t="str">
        <f>IF(ISBLANK(Math!EY30)," ",IF(Math!EY30&lt;50,Math!EY30," "))</f>
        <v xml:space="preserve"> </v>
      </c>
      <c r="AM65" s="179" t="str">
        <f>IF(ISBLANK(Math!FC30)," ",IF(Math!FC30&lt;50,Math!FC30," "))</f>
        <v xml:space="preserve"> </v>
      </c>
      <c r="AN65" s="179" t="str">
        <f>IF(ISBLANK(Math!FJ30)," ",IF(Math!FJ30&lt;50,Math!FJ30," "))</f>
        <v xml:space="preserve"> </v>
      </c>
      <c r="AO65" s="179" t="str">
        <f>IF(ISBLANK(Math!FN30)," ",IF(Math!FN30&lt;50,Math!FN30," "))</f>
        <v xml:space="preserve"> </v>
      </c>
      <c r="AP65" s="179" t="str">
        <f>IF(ISBLANK(Math!FR30)," ",IF(Math!FR30&lt;50,Math!FR30," "))</f>
        <v xml:space="preserve"> </v>
      </c>
      <c r="AQ65" s="179" t="str">
        <f>IF(ISBLANK(Math!FV30)," ",IF(Math!FV30&lt;50,Math!FV30," "))</f>
        <v xml:space="preserve"> </v>
      </c>
      <c r="AR65" s="179" t="str">
        <f>IF(ISBLANK(Math!FZ30)," ",IF(Math!FZ30&lt;50,Math!FZ30," "))</f>
        <v xml:space="preserve"> </v>
      </c>
      <c r="AS65" s="179" t="str">
        <f>IF(ISBLANK(Math!GG30)," ",IF(Math!GG30&lt;50,Math!GG30," "))</f>
        <v xml:space="preserve"> </v>
      </c>
      <c r="AT65" s="180" t="str">
        <f>IF(ISBLANK(Math!GK30)," ",IF(Math!GK30&lt;50,Math!GK30," "))</f>
        <v xml:space="preserve"> </v>
      </c>
      <c r="AU65" s="272"/>
      <c r="AV65" s="273"/>
      <c r="AW65" s="179" t="str">
        <f>IF(ISBLANK(Math!GO30)," ",IF(Math!GO30&lt;50,Math!GO30," "))</f>
        <v xml:space="preserve"> </v>
      </c>
      <c r="AX65" s="179" t="str">
        <f>IF(ISBLANK(Math!GS30)," ",IF(Math!GS30&lt;50,Math!GS30," "))</f>
        <v xml:space="preserve"> </v>
      </c>
      <c r="AY65" s="179" t="str">
        <f>IF(ISBLANK(Math!GW30)," ",IF(Math!GW30&lt;50,Math!GW30," "))</f>
        <v xml:space="preserve"> </v>
      </c>
      <c r="AZ65" s="179" t="str">
        <f>IF(ISBLANK(Math!HD30)," ",IF(Math!HD30&lt;50,Math!HD30," "))</f>
        <v xml:space="preserve"> </v>
      </c>
      <c r="BA65" s="179" t="str">
        <f>IF(ISBLANK(Math!HH30)," ",IF(Math!HH30&lt;50,Math!HH30," "))</f>
        <v xml:space="preserve"> </v>
      </c>
      <c r="BB65" s="179" t="str">
        <f>IF(ISBLANK(Math!HL30)," ",IF(Math!HL30&lt;50,Math!HL30," "))</f>
        <v xml:space="preserve"> </v>
      </c>
      <c r="BC65" s="179" t="str">
        <f>IF(ISBLANK(Math!HP30)," ",IF(Math!HP30&lt;50,Math!HP30," "))</f>
        <v xml:space="preserve"> </v>
      </c>
      <c r="BD65" s="179" t="str">
        <f>IF(ISBLANK(Math!HT30)," ",IF(Math!HT30&lt;50,Math!HT30," "))</f>
        <v xml:space="preserve"> </v>
      </c>
      <c r="BE65" s="179" t="str">
        <f>IF(ISBLANK(Math!IA30)," ",IF(Math!IA30&lt;50,Math!IA30," "))</f>
        <v xml:space="preserve"> </v>
      </c>
      <c r="BF65" s="179" t="str">
        <f>IF(ISBLANK(Math!IE30)," ",IF(Math!IE30&lt;50,Math!IE30," "))</f>
        <v xml:space="preserve"> </v>
      </c>
      <c r="BG65" s="179" t="str">
        <f>IF(ISBLANK(Math!II30)," ",IF(Math!II30&lt;50,Math!II30," "))</f>
        <v xml:space="preserve"> </v>
      </c>
      <c r="BH65" s="179" t="str">
        <f>IF(ISBLANK(Math!IM30)," ",IF(Math!IM30&lt;50,Math!IM30," "))</f>
        <v xml:space="preserve"> </v>
      </c>
      <c r="BI65" s="179" t="str">
        <f>IF(ISBLANK(Math!IQ30)," ",IF(Math!IQ30&lt;50,Math!IQ30," "))</f>
        <v xml:space="preserve"> </v>
      </c>
      <c r="BJ65" s="179" t="str">
        <f>IF(ISBLANK(Math!IX30)," ",IF(Math!IX30&lt;50,Math!IX30," "))</f>
        <v xml:space="preserve"> </v>
      </c>
      <c r="BK65" s="179" t="str">
        <f>IF(ISBLANK(Math!JB30)," ",IF(Math!JB30&lt;50,Math!JB30," "))</f>
        <v xml:space="preserve"> </v>
      </c>
      <c r="BL65" s="179" t="str">
        <f>IF(ISBLANK(Math!JF30)," ",IF(Math!JF30&lt;50,Math!JF30," "))</f>
        <v xml:space="preserve"> </v>
      </c>
      <c r="BM65" s="179" t="str">
        <f>IF(ISBLANK(Math!JJ30)," ",IF(Math!JJ30&lt;50,Math!JJ30," "))</f>
        <v xml:space="preserve"> </v>
      </c>
      <c r="BN65" s="179" t="str">
        <f>IF(ISBLANK(Math!JN30)," ",IF(Math!JN30&lt;50,Math!JN30," "))</f>
        <v xml:space="preserve"> </v>
      </c>
      <c r="BO65" s="179" t="str">
        <f>IF(ISBLANK(Math!JU30)," ",IF(Math!JU30&lt;50,Math!JU30," "))</f>
        <v xml:space="preserve"> </v>
      </c>
      <c r="BP65" s="179" t="str">
        <f>IF(ISBLANK(Math!JY30)," ",IF(Math!JY30&lt;50,Math!JY30," "))</f>
        <v xml:space="preserve"> </v>
      </c>
      <c r="BQ65" s="179" t="str">
        <f>IF(ISBLANK(Math!KC30)," ",IF(Math!KC30&lt;50,Math!KC30," "))</f>
        <v xml:space="preserve"> </v>
      </c>
      <c r="BR65" s="180" t="str">
        <f>IF(ISBLANK(Math!KG30)," ",IF(Math!KG30&lt;50,Math!KG30," "))</f>
        <v xml:space="preserve"> </v>
      </c>
      <c r="BS65" s="272"/>
      <c r="BT65" s="273"/>
      <c r="BU65" s="179" t="str">
        <f>IF(ISBLANK(Math!KK30)," ",IF(Math!KK30&lt;50,Math!KK30," "))</f>
        <v xml:space="preserve"> </v>
      </c>
      <c r="BV65" s="179" t="str">
        <f>IF(ISBLANK(Math!KR30)," ",IF(Math!KR30&lt;50,Math!KR30," "))</f>
        <v xml:space="preserve"> </v>
      </c>
      <c r="BW65" s="179" t="str">
        <f>IF(ISBLANK(Math!KV30)," ",IF(Math!KV30&lt;50,Math!KV30," "))</f>
        <v xml:space="preserve"> </v>
      </c>
    </row>
    <row r="66" spans="1:75" s="1" customFormat="1" ht="20.100000000000001" hidden="1" customHeight="1">
      <c r="A66" s="271" t="str">
        <f>LEFT(Math!$A29,1)&amp;LEFT(Math!$B29,1)</f>
        <v xml:space="preserve">  </v>
      </c>
      <c r="B66" s="271"/>
      <c r="C66" s="175" t="str">
        <f>IF(ISBLANK(Math!E29)," ",IF(Math!E29&gt;=75,Math!E29," "))</f>
        <v/>
      </c>
      <c r="D66" s="175" t="str">
        <f>IF(ISBLANK(Math!I29)," ",IF(Math!I29&gt;=75,Math!I29," "))</f>
        <v/>
      </c>
      <c r="E66" s="175" t="str">
        <f>IF(ISBLANK(Math!M29)," ",IF(Math!M29&gt;=75,Math!M29," "))</f>
        <v/>
      </c>
      <c r="F66" s="175" t="str">
        <f>IF(ISBLANK(Math!Q29)," ",IF(Math!Q29&gt;=75,Math!Q29," "))</f>
        <v/>
      </c>
      <c r="G66" s="175" t="str">
        <f>IF(ISBLANK(Math!U29)," ",IF(Math!U29&gt;=75,Math!U29," "))</f>
        <v/>
      </c>
      <c r="H66" s="175" t="str">
        <f>IF(ISBLANK(Math!AB29)," ",IF(Math!AB29&gt;=75,Math!AB29," "))</f>
        <v/>
      </c>
      <c r="I66" s="175" t="str">
        <f>IF(ISBLANK(Math!AF29)," ",IF(Math!AF29&gt;=75,Math!AF29," "))</f>
        <v/>
      </c>
      <c r="J66" s="175" t="str">
        <f>IF(ISBLANK(Math!AJ29)," ",IF(Math!AJ29&gt;=75,Math!AJ29," "))</f>
        <v/>
      </c>
      <c r="K66" s="175" t="str">
        <f>IF(ISBLANK(Math!AN29)," ",IF(Math!AN29&gt;=75,Math!AN29," "))</f>
        <v/>
      </c>
      <c r="L66" s="175" t="str">
        <f>IF(ISBLANK(Math!AR29)," ",IF(Math!AR29&gt;=75,Math!AR29," "))</f>
        <v/>
      </c>
      <c r="M66" s="175" t="str">
        <f>IF(ISBLANK(Math!AY29)," ",IF(Math!AY29&gt;=75,Math!AY29," "))</f>
        <v/>
      </c>
      <c r="N66" s="175" t="str">
        <f>IF(ISBLANK(Math!BC29)," ",IF(Math!BC29&gt;=75,Math!BC29," "))</f>
        <v/>
      </c>
      <c r="O66" s="175" t="str">
        <f>IF(ISBLANK(Math!BG29)," ",IF(Math!BG29&gt;=75,Math!BG29," "))</f>
        <v/>
      </c>
      <c r="P66" s="175" t="str">
        <f>IF(ISBLANK(Math!BK29)," ",IF(Math!BK29&gt;=75,Math!BK29," "))</f>
        <v/>
      </c>
      <c r="Q66" s="175" t="str">
        <f>IF(ISBLANK(Math!BO29)," ",IF(Math!BO29&gt;=75,Math!BO29," "))</f>
        <v/>
      </c>
      <c r="R66" s="175" t="str">
        <f>IF(ISBLANK(Math!BV29)," ",IF(Math!BV29&gt;=75,Math!BV29," "))</f>
        <v/>
      </c>
      <c r="S66" s="175" t="str">
        <f>IF(ISBLANK(Math!BZ29)," ",IF(Math!BZ29&gt;=75,Math!BZ29," "))</f>
        <v/>
      </c>
      <c r="T66" s="175" t="str">
        <f>IF(ISBLANK(Math!CD29)," ",IF(Math!CD29&gt;=75,Math!CD29," "))</f>
        <v/>
      </c>
      <c r="U66" s="175" t="str">
        <f>IF(ISBLANK(Math!CH29)," ",IF(Math!CH29&gt;=75,Math!CH29," "))</f>
        <v/>
      </c>
      <c r="V66" s="175" t="str">
        <f>IF(ISBLANK(Math!CL29)," ",IF(Math!CL29&gt;=75,Math!CL29," "))</f>
        <v/>
      </c>
      <c r="W66" s="176" t="str">
        <f>IF(ISBLANK(Math!CS29)," ",IF(Math!CS29&gt;=75,Math!CS29," "))</f>
        <v/>
      </c>
      <c r="X66" s="268" t="str">
        <f>A66</f>
        <v xml:space="preserve">  </v>
      </c>
      <c r="Y66" s="269"/>
      <c r="Z66" s="175" t="str">
        <f>IF(ISBLANK(Math!CW29)," ",IF(Math!CW29&gt;=75,Math!CW29," "))</f>
        <v/>
      </c>
      <c r="AA66" s="175" t="str">
        <f>IF(ISBLANK(Math!DA29)," ",IF(Math!DA29&gt;=75,Math!DA29," "))</f>
        <v/>
      </c>
      <c r="AB66" s="175" t="str">
        <f>IF(ISBLANK(Math!DE29)," ",IF(Math!DE29&gt;=75,Math!DE29," "))</f>
        <v/>
      </c>
      <c r="AC66" s="175" t="str">
        <f>IF(ISBLANK(Math!DI29)," ",IF(Math!DI29&gt;=75,Math!DI29," "))</f>
        <v/>
      </c>
      <c r="AD66" s="175" t="str">
        <f>IF(ISBLANK(Math!DP29)," ",IF(Math!DP29&gt;=75,Math!DP29," "))</f>
        <v/>
      </c>
      <c r="AE66" s="175" t="str">
        <f>IF(ISBLANK(Math!DT29)," ",IF(Math!DT29&gt;=75,Math!DT29," "))</f>
        <v/>
      </c>
      <c r="AF66" s="175" t="str">
        <f>IF(ISBLANK(Math!DX29)," ",IF(Math!DX29&gt;=75,Math!DX29," "))</f>
        <v/>
      </c>
      <c r="AG66" s="175" t="str">
        <f>IF(ISBLANK(Math!EB29)," ",IF(Math!EB29&gt;=75,Math!EB29," "))</f>
        <v/>
      </c>
      <c r="AH66" s="175" t="str">
        <f>IF(ISBLANK(Math!EF29)," ",IF(Math!EF29&gt;=75,Math!EF29," "))</f>
        <v/>
      </c>
      <c r="AI66" s="175" t="str">
        <f>IF(ISBLANK(Math!EM29)," ",IF(Math!EM29&gt;=75,Math!EM29," "))</f>
        <v/>
      </c>
      <c r="AJ66" s="175" t="str">
        <f>IF(ISBLANK(Math!EQ29)," ",IF(Math!EQ29&gt;=75,Math!EQ29," "))</f>
        <v/>
      </c>
      <c r="AK66" s="175" t="str">
        <f>IF(ISBLANK(Math!EU29)," ",IF(Math!EU29&gt;=75,Math!EU29," "))</f>
        <v/>
      </c>
      <c r="AL66" s="175" t="str">
        <f>IF(ISBLANK(Math!EY29)," ",IF(Math!EY29&gt;=75,Math!EY29," "))</f>
        <v/>
      </c>
      <c r="AM66" s="175" t="str">
        <f>IF(ISBLANK(Math!FC29)," ",IF(Math!FC29&gt;=75,Math!FC29," "))</f>
        <v/>
      </c>
      <c r="AN66" s="175" t="str">
        <f>IF(ISBLANK(Math!FJ29)," ",IF(Math!FJ29&gt;=75,Math!FJ29," "))</f>
        <v/>
      </c>
      <c r="AO66" s="175" t="str">
        <f>IF(ISBLANK(Math!FN29)," ",IF(Math!FN29&gt;=75,Math!FN29," "))</f>
        <v/>
      </c>
      <c r="AP66" s="175" t="str">
        <f>IF(ISBLANK(Math!FR29)," ",IF(Math!FR29&gt;=75,Math!FR29," "))</f>
        <v/>
      </c>
      <c r="AQ66" s="175" t="str">
        <f>IF(ISBLANK(Math!FV29)," ",IF(Math!FV29&gt;=75,Math!FV29," "))</f>
        <v/>
      </c>
      <c r="AR66" s="175" t="str">
        <f>IF(ISBLANK(Math!FZ29)," ",IF(Math!FZ29&gt;=75,Math!FZ29," "))</f>
        <v/>
      </c>
      <c r="AS66" s="175" t="str">
        <f>IF(ISBLANK(Math!GG29)," ",IF(Math!GG29&gt;=75,Math!GG29," "))</f>
        <v/>
      </c>
      <c r="AT66" s="176" t="str">
        <f>IF(ISBLANK(Math!GK29)," ",IF(Math!GK29&gt;=75,Math!GK29," "))</f>
        <v/>
      </c>
      <c r="AU66" s="268" t="str">
        <f>X66</f>
        <v xml:space="preserve">  </v>
      </c>
      <c r="AV66" s="269"/>
      <c r="AW66" s="175" t="str">
        <f>IF(ISBLANK(Math!GO29)," ",IF(Math!GO29&gt;=75,Math!GO29," "))</f>
        <v/>
      </c>
      <c r="AX66" s="175" t="str">
        <f>IF(ISBLANK(Math!GS29)," ",IF(Math!GS29&gt;=75,Math!GS29," "))</f>
        <v/>
      </c>
      <c r="AY66" s="175" t="str">
        <f>IF(ISBLANK(Math!GW29)," ",IF(Math!GW29&gt;=75,Math!GW29," "))</f>
        <v/>
      </c>
      <c r="AZ66" s="175" t="str">
        <f>IF(ISBLANK(Math!HD29)," ",IF(Math!HD29&gt;=75,Math!HD29," "))</f>
        <v/>
      </c>
      <c r="BA66" s="175" t="str">
        <f>IF(ISBLANK(Math!HH29)," ",IF(Math!HH29&gt;=75,Math!HH29," "))</f>
        <v/>
      </c>
      <c r="BB66" s="175" t="str">
        <f>IF(ISBLANK(Math!HL29)," ",IF(Math!HL29&gt;=75,Math!HL29," "))</f>
        <v/>
      </c>
      <c r="BC66" s="175" t="str">
        <f>IF(ISBLANK(Math!HP29)," ",IF(Math!HP29&gt;=75,Math!HP29," "))</f>
        <v/>
      </c>
      <c r="BD66" s="175" t="str">
        <f>IF(ISBLANK(Math!HT29)," ",IF(Math!HT29&gt;=75,Math!HT29," "))</f>
        <v/>
      </c>
      <c r="BE66" s="175" t="str">
        <f>IF(ISBLANK(Math!IA29)," ",IF(Math!IA29&gt;=75,Math!IA29," "))</f>
        <v/>
      </c>
      <c r="BF66" s="175" t="str">
        <f>IF(ISBLANK(Math!IE29)," ",IF(Math!IE29&gt;=75,Math!IE29," "))</f>
        <v/>
      </c>
      <c r="BG66" s="175" t="str">
        <f>IF(ISBLANK(Math!II29)," ",IF(Math!II29&gt;=75,Math!II29," "))</f>
        <v/>
      </c>
      <c r="BH66" s="175" t="str">
        <f>IF(ISBLANK(Math!IM29)," ",IF(Math!IM29&gt;=75,Math!IM29," "))</f>
        <v/>
      </c>
      <c r="BI66" s="175" t="str">
        <f>IF(ISBLANK(Math!IQ29)," ",IF(Math!IQ29&gt;=75,Math!IQ29," "))</f>
        <v/>
      </c>
      <c r="BJ66" s="175" t="str">
        <f>IF(ISBLANK(Math!IX29)," ",IF(Math!IX29&gt;=75,Math!IX29," "))</f>
        <v/>
      </c>
      <c r="BK66" s="175" t="str">
        <f>IF(ISBLANK(Math!JB29)," ",IF(Math!JB29&gt;=75,Math!JB29," "))</f>
        <v/>
      </c>
      <c r="BL66" s="175" t="str">
        <f>IF(ISBLANK(Math!JF29)," ",IF(Math!JF29&gt;=75,Math!JF29," "))</f>
        <v/>
      </c>
      <c r="BM66" s="175" t="str">
        <f>IF(ISBLANK(Math!JJ29)," ",IF(Math!JJ29&gt;=75,Math!JJ29," "))</f>
        <v/>
      </c>
      <c r="BN66" s="175" t="str">
        <f>IF(ISBLANK(Math!JN29)," ",IF(Math!JN29&gt;=75,Math!JN29," "))</f>
        <v/>
      </c>
      <c r="BO66" s="175" t="str">
        <f>IF(ISBLANK(Math!JU29)," ",IF(Math!JU29&gt;=75,Math!JU29," "))</f>
        <v/>
      </c>
      <c r="BP66" s="175" t="str">
        <f>IF(ISBLANK(Math!JY29)," ",IF(Math!JY29&gt;=75,Math!JY29," "))</f>
        <v/>
      </c>
      <c r="BQ66" s="175" t="str">
        <f>IF(ISBLANK(Math!KC29)," ",IF(Math!KC29&gt;=75,Math!KC29," "))</f>
        <v/>
      </c>
      <c r="BR66" s="176" t="str">
        <f>IF(ISBLANK(Math!KG29)," ",IF(Math!KG29&gt;=75,Math!KG29," "))</f>
        <v/>
      </c>
      <c r="BS66" s="268" t="str">
        <f>AU66</f>
        <v xml:space="preserve">  </v>
      </c>
      <c r="BT66" s="269"/>
      <c r="BU66" s="175" t="str">
        <f>IF(ISBLANK(Math!KK29)," ",IF(Math!KK29&gt;=75,Math!KK29," "))</f>
        <v/>
      </c>
      <c r="BV66" s="175" t="str">
        <f>IF(ISBLANK(Math!KR29)," ",IF(Math!KR29&gt;=75,Math!KR29," "))</f>
        <v/>
      </c>
      <c r="BW66" s="175" t="str">
        <f>IF(ISBLANK(Math!KV29)," ",IF(Math!KV29&gt;=75,Math!KV29," "))</f>
        <v/>
      </c>
    </row>
    <row r="67" spans="1:75" s="1" customFormat="1" ht="20.100000000000001" hidden="1" customHeight="1">
      <c r="A67" s="271"/>
      <c r="B67" s="271"/>
      <c r="C67" s="177" t="str">
        <f>IF(ISBLANK(Math!E29)," ",IF(Math!E29&gt;=50,IF(Math!E29&lt;75,Math!E29," ")," "))</f>
        <v xml:space="preserve"> </v>
      </c>
      <c r="D67" s="177" t="str">
        <f>IF(ISBLANK(Math!I29)," ",IF(Math!I29&gt;=50,IF(Math!I29&lt;75,Math!I29," ")," "))</f>
        <v xml:space="preserve"> </v>
      </c>
      <c r="E67" s="177" t="str">
        <f>IF(ISBLANK(Math!M29)," ",IF(Math!M29&gt;=50,IF(Math!M29&lt;75,Math!M29," ")," "))</f>
        <v xml:space="preserve"> </v>
      </c>
      <c r="F67" s="177" t="str">
        <f>IF(ISBLANK(Math!Q29)," ",IF(Math!Q29&gt;=50,IF(Math!Q29&lt;75,Math!Q29," ")," "))</f>
        <v xml:space="preserve"> </v>
      </c>
      <c r="G67" s="177" t="str">
        <f>IF(ISBLANK(Math!U29)," ",IF(Math!U29&gt;=50,IF(Math!U29&lt;75,Math!U29," ")," "))</f>
        <v xml:space="preserve"> </v>
      </c>
      <c r="H67" s="177" t="str">
        <f>IF(ISBLANK(Math!AB29)," ",IF(Math!AB29&gt;=50,IF(Math!AB29&lt;75,Math!AB29," ")," "))</f>
        <v xml:space="preserve"> </v>
      </c>
      <c r="I67" s="177" t="str">
        <f>IF(ISBLANK(Math!AF29)," ",IF(Math!AF29&gt;=50,IF(Math!AF29&lt;75,Math!AF29," ")," "))</f>
        <v xml:space="preserve"> </v>
      </c>
      <c r="J67" s="177" t="str">
        <f>IF(ISBLANK(Math!AJ29)," ",IF(Math!AJ29&gt;=50,IF(Math!AJ29&lt;75,Math!AJ29," ")," "))</f>
        <v xml:space="preserve"> </v>
      </c>
      <c r="K67" s="177" t="str">
        <f>IF(ISBLANK(Math!AN29)," ",IF(Math!AN29&gt;=50,IF(Math!AN29&lt;75,Math!AN29," ")," "))</f>
        <v xml:space="preserve"> </v>
      </c>
      <c r="L67" s="177" t="str">
        <f>IF(ISBLANK(Math!AR29)," ",IF(Math!AR29&gt;=50,IF(Math!AR29&lt;75,Math!AR29," ")," "))</f>
        <v xml:space="preserve"> </v>
      </c>
      <c r="M67" s="177" t="str">
        <f>IF(ISBLANK(Math!AY29)," ",IF(Math!AY29&gt;=50,IF(Math!AY29&lt;75,Math!AY29," ")," "))</f>
        <v xml:space="preserve"> </v>
      </c>
      <c r="N67" s="177" t="str">
        <f>IF(ISBLANK(Math!BC29)," ",IF(Math!BC29&gt;=50,IF(Math!BC29&lt;75,Math!BC29," ")," "))</f>
        <v xml:space="preserve"> </v>
      </c>
      <c r="O67" s="177" t="str">
        <f>IF(ISBLANK(Math!BG29)," ",IF(Math!BG29&gt;=50,IF(Math!BG29&lt;75,Math!BG29," ")," "))</f>
        <v xml:space="preserve"> </v>
      </c>
      <c r="P67" s="177" t="str">
        <f>IF(ISBLANK(Math!BK29)," ",IF(Math!BK29&gt;=50,IF(Math!BK29&lt;75,Math!BK29," ")," "))</f>
        <v xml:space="preserve"> </v>
      </c>
      <c r="Q67" s="177" t="str">
        <f>IF(ISBLANK(Math!BO29)," ",IF(Math!BO29&gt;=50,IF(Math!BO29&lt;75,Math!BO29," ")," "))</f>
        <v xml:space="preserve"> </v>
      </c>
      <c r="R67" s="177" t="str">
        <f>IF(ISBLANK(Math!BV29)," ",IF(Math!BV29&gt;=50,IF(Math!BV29&lt;75,Math!BV29," ")," "))</f>
        <v xml:space="preserve"> </v>
      </c>
      <c r="S67" s="177" t="str">
        <f>IF(ISBLANK(Math!BZ29)," ",IF(Math!BZ29&gt;=50,IF(Math!BZ29&lt;75,Math!BZ29," ")," "))</f>
        <v xml:space="preserve"> </v>
      </c>
      <c r="T67" s="177" t="str">
        <f>IF(ISBLANK(Math!CD29)," ",IF(Math!CD29&gt;=50,IF(Math!CD29&lt;75,Math!CD29," ")," "))</f>
        <v xml:space="preserve"> </v>
      </c>
      <c r="U67" s="177" t="str">
        <f>IF(ISBLANK(Math!CH29)," ",IF(Math!CH29&gt;=50,IF(Math!CH29&lt;75,Math!CH29," ")," "))</f>
        <v xml:space="preserve"> </v>
      </c>
      <c r="V67" s="177" t="str">
        <f>IF(ISBLANK(Math!CL29)," ",IF(Math!CL29&gt;=50,IF(Math!CL29&lt;75,Math!CL29," ")," "))</f>
        <v xml:space="preserve"> </v>
      </c>
      <c r="W67" s="178" t="str">
        <f>IF(ISBLANK(Math!CS29)," ",IF(Math!CS29&gt;=50,IF(Math!CS29&lt;75,Math!CS29," ")," "))</f>
        <v xml:space="preserve"> </v>
      </c>
      <c r="X67" s="270"/>
      <c r="Y67" s="271"/>
      <c r="Z67" s="177" t="str">
        <f>IF(ISBLANK(Math!CW29)," ",IF(Math!CW29&gt;=50,IF(Math!CW29&lt;75,Math!CW29," ")," "))</f>
        <v xml:space="preserve"> </v>
      </c>
      <c r="AA67" s="177" t="str">
        <f>IF(ISBLANK(Math!DA29)," ",IF(Math!DA29&gt;=50,IF(Math!DA29&lt;75,Math!DA29," ")," "))</f>
        <v xml:space="preserve"> </v>
      </c>
      <c r="AB67" s="177" t="str">
        <f>IF(ISBLANK(Math!DE29)," ",IF(Math!DE29&gt;=50,IF(Math!DE29&lt;75,Math!DE29," ")," "))</f>
        <v xml:space="preserve"> </v>
      </c>
      <c r="AC67" s="177" t="str">
        <f>IF(ISBLANK(Math!DI29)," ",IF(Math!DI29&gt;=50,IF(Math!DI29&lt;75,Math!DI29," ")," "))</f>
        <v xml:space="preserve"> </v>
      </c>
      <c r="AD67" s="177" t="str">
        <f>IF(ISBLANK(Math!DP29)," ",IF(Math!DP29&gt;=50,IF(Math!DP29&lt;75,Math!DP29," ")," "))</f>
        <v xml:space="preserve"> </v>
      </c>
      <c r="AE67" s="177" t="str">
        <f>IF(ISBLANK(Math!DT29)," ",IF(Math!DT29&gt;=50,IF(Math!DT29&lt;75,Math!DT29," ")," "))</f>
        <v xml:space="preserve"> </v>
      </c>
      <c r="AF67" s="177" t="str">
        <f>IF(ISBLANK(Math!DX29)," ",IF(Math!DX29&gt;=50,IF(Math!DX29&lt;75,Math!DX29," ")," "))</f>
        <v xml:space="preserve"> </v>
      </c>
      <c r="AG67" s="177" t="str">
        <f>IF(ISBLANK(Math!EB29)," ",IF(Math!EB29&gt;=50,IF(Math!EB29&lt;75,Math!EB29," ")," "))</f>
        <v xml:space="preserve"> </v>
      </c>
      <c r="AH67" s="177" t="str">
        <f>IF(ISBLANK(Math!EF29)," ",IF(Math!EF29&gt;=50,IF(Math!EF29&lt;75,Math!EF29," ")," "))</f>
        <v xml:space="preserve"> </v>
      </c>
      <c r="AI67" s="177" t="str">
        <f>IF(ISBLANK(Math!EM29)," ",IF(Math!EM29&gt;=50,IF(Math!EM29&lt;75,Math!EM29," ")," "))</f>
        <v xml:space="preserve"> </v>
      </c>
      <c r="AJ67" s="177" t="str">
        <f>IF(ISBLANK(Math!EQ29)," ",IF(Math!EQ29&gt;=50,IF(Math!EQ29&lt;75,Math!EQ29," ")," "))</f>
        <v xml:space="preserve"> </v>
      </c>
      <c r="AK67" s="177" t="str">
        <f>IF(ISBLANK(Math!EU29)," ",IF(Math!EU29&gt;=50,IF(Math!EU29&lt;75,Math!EU29," ")," "))</f>
        <v xml:space="preserve"> </v>
      </c>
      <c r="AL67" s="177" t="str">
        <f>IF(ISBLANK(Math!EY29)," ",IF(Math!EY29&gt;=50,IF(Math!EY29&lt;75,Math!EY29," ")," "))</f>
        <v xml:space="preserve"> </v>
      </c>
      <c r="AM67" s="177" t="str">
        <f>IF(ISBLANK(Math!FC29)," ",IF(Math!FC29&gt;=50,IF(Math!FC29&lt;75,Math!FC29," ")," "))</f>
        <v xml:space="preserve"> </v>
      </c>
      <c r="AN67" s="177" t="str">
        <f>IF(ISBLANK(Math!FJ29)," ",IF(Math!FJ29&gt;=50,IF(Math!FJ29&lt;75,Math!FJ29," ")," "))</f>
        <v xml:space="preserve"> </v>
      </c>
      <c r="AO67" s="177" t="str">
        <f>IF(ISBLANK(Math!FN29)," ",IF(Math!FN29&gt;=50,IF(Math!FN29&lt;75,Math!FN29," ")," "))</f>
        <v xml:space="preserve"> </v>
      </c>
      <c r="AP67" s="177" t="str">
        <f>IF(ISBLANK(Math!FR29)," ",IF(Math!FR29&gt;=50,IF(Math!FR29&lt;75,Math!FR29," ")," "))</f>
        <v xml:space="preserve"> </v>
      </c>
      <c r="AQ67" s="177" t="str">
        <f>IF(ISBLANK(Math!FV29)," ",IF(Math!FV29&gt;=50,IF(Math!FV29&lt;75,Math!FV29," ")," "))</f>
        <v xml:space="preserve"> </v>
      </c>
      <c r="AR67" s="177" t="str">
        <f>IF(ISBLANK(Math!FZ29)," ",IF(Math!FZ29&gt;=50,IF(Math!FZ29&lt;75,Math!FZ29," ")," "))</f>
        <v xml:space="preserve"> </v>
      </c>
      <c r="AS67" s="177" t="str">
        <f>IF(ISBLANK(Math!GG29)," ",IF(Math!GG29&gt;=50,IF(Math!GG29&lt;75,Math!GG29," ")," "))</f>
        <v xml:space="preserve"> </v>
      </c>
      <c r="AT67" s="178" t="str">
        <f>IF(ISBLANK(Math!GK29)," ",IF(Math!GK29&gt;=50,IF(Math!GK29&lt;75,Math!GK29," ")," "))</f>
        <v xml:space="preserve"> </v>
      </c>
      <c r="AU67" s="270"/>
      <c r="AV67" s="271"/>
      <c r="AW67" s="177" t="str">
        <f>IF(ISBLANK(Math!GO29)," ",IF(Math!GO29&gt;=50,IF(Math!GO29&lt;75,Math!GO29," ")," "))</f>
        <v xml:space="preserve"> </v>
      </c>
      <c r="AX67" s="177" t="str">
        <f>IF(ISBLANK(Math!GS29)," ",IF(Math!GS29&gt;=50,IF(Math!GS29&lt;75,Math!GS29," ")," "))</f>
        <v xml:space="preserve"> </v>
      </c>
      <c r="AY67" s="177" t="str">
        <f>IF(ISBLANK(Math!GW29)," ",IF(Math!GW29&gt;=50,IF(Math!GW29&lt;75,Math!GW29," ")," "))</f>
        <v xml:space="preserve"> </v>
      </c>
      <c r="AZ67" s="177" t="str">
        <f>IF(ISBLANK(Math!HD29)," ",IF(Math!HD29&gt;=50,IF(Math!HD29&lt;75,Math!HD29," ")," "))</f>
        <v xml:space="preserve"> </v>
      </c>
      <c r="BA67" s="177" t="str">
        <f>IF(ISBLANK(Math!HH29)," ",IF(Math!HH29&gt;=50,IF(Math!HH29&lt;75,Math!HH29," ")," "))</f>
        <v xml:space="preserve"> </v>
      </c>
      <c r="BB67" s="177" t="str">
        <f>IF(ISBLANK(Math!HL29)," ",IF(Math!HL29&gt;=50,IF(Math!HL29&lt;75,Math!HL29," ")," "))</f>
        <v xml:space="preserve"> </v>
      </c>
      <c r="BC67" s="177" t="str">
        <f>IF(ISBLANK(Math!HP29)," ",IF(Math!HP29&gt;=50,IF(Math!HP29&lt;75,Math!HP29," ")," "))</f>
        <v xml:space="preserve"> </v>
      </c>
      <c r="BD67" s="177" t="str">
        <f>IF(ISBLANK(Math!HT29)," ",IF(Math!HT29&gt;=50,IF(Math!HT29&lt;75,Math!HT29," ")," "))</f>
        <v xml:space="preserve"> </v>
      </c>
      <c r="BE67" s="177" t="str">
        <f>IF(ISBLANK(Math!IA29)," ",IF(Math!IA29&gt;=50,IF(Math!IA29&lt;75,Math!IA29," ")," "))</f>
        <v xml:space="preserve"> </v>
      </c>
      <c r="BF67" s="177" t="str">
        <f>IF(ISBLANK(Math!IE29)," ",IF(Math!IE29&gt;=50,IF(Math!IE29&lt;75,Math!IE29," ")," "))</f>
        <v xml:space="preserve"> </v>
      </c>
      <c r="BG67" s="177" t="str">
        <f>IF(ISBLANK(Math!II29)," ",IF(Math!II29&gt;=50,IF(Math!II29&lt;75,Math!II29," ")," "))</f>
        <v xml:space="preserve"> </v>
      </c>
      <c r="BH67" s="177" t="str">
        <f>IF(ISBLANK(Math!IM29)," ",IF(Math!IM29&gt;=50,IF(Math!IM29&lt;75,Math!IM29," ")," "))</f>
        <v xml:space="preserve"> </v>
      </c>
      <c r="BI67" s="177" t="str">
        <f>IF(ISBLANK(Math!IQ29)," ",IF(Math!IQ29&gt;=50,IF(Math!IQ29&lt;75,Math!IQ29," ")," "))</f>
        <v xml:space="preserve"> </v>
      </c>
      <c r="BJ67" s="177" t="str">
        <f>IF(ISBLANK(Math!IX29)," ",IF(Math!IX29&gt;=50,IF(Math!IX29&lt;75,Math!IX29," ")," "))</f>
        <v xml:space="preserve"> </v>
      </c>
      <c r="BK67" s="177" t="str">
        <f>IF(ISBLANK(Math!JB29)," ",IF(Math!JB29&gt;=50,IF(Math!JB29&lt;75,Math!JB29," ")," "))</f>
        <v xml:space="preserve"> </v>
      </c>
      <c r="BL67" s="177" t="str">
        <f>IF(ISBLANK(Math!JF29)," ",IF(Math!JF29&gt;=50,IF(Math!JF29&lt;75,Math!JF29," ")," "))</f>
        <v xml:space="preserve"> </v>
      </c>
      <c r="BM67" s="177" t="str">
        <f>IF(ISBLANK(Math!JJ29)," ",IF(Math!JJ29&gt;=50,IF(Math!JJ29&lt;75,Math!JJ29," ")," "))</f>
        <v xml:space="preserve"> </v>
      </c>
      <c r="BN67" s="177" t="str">
        <f>IF(ISBLANK(Math!JN29)," ",IF(Math!JN29&gt;=50,IF(Math!JN29&lt;75,Math!JN29," ")," "))</f>
        <v xml:space="preserve"> </v>
      </c>
      <c r="BO67" s="177" t="str">
        <f>IF(ISBLANK(Math!JU29)," ",IF(Math!JU29&gt;=50,IF(Math!JU29&lt;75,Math!JU29," ")," "))</f>
        <v xml:space="preserve"> </v>
      </c>
      <c r="BP67" s="177" t="str">
        <f>IF(ISBLANK(Math!JY29)," ",IF(Math!JY29&gt;=50,IF(Math!JY29&lt;75,Math!JY29," ")," "))</f>
        <v xml:space="preserve"> </v>
      </c>
      <c r="BQ67" s="177" t="str">
        <f>IF(ISBLANK(Math!KC29)," ",IF(Math!KC29&gt;=50,IF(Math!KC29&lt;75,Math!KC29," ")," "))</f>
        <v xml:space="preserve"> </v>
      </c>
      <c r="BR67" s="178" t="str">
        <f>IF(ISBLANK(Math!KG29)," ",IF(Math!KG29&gt;=50,IF(Math!KG29&lt;75,Math!KG29," ")," "))</f>
        <v xml:space="preserve"> </v>
      </c>
      <c r="BS67" s="270"/>
      <c r="BT67" s="271"/>
      <c r="BU67" s="177" t="str">
        <f>IF(ISBLANK(Math!KK29)," ",IF(Math!KK29&gt;=50,IF(Math!KK29&lt;75,Math!KK29," ")," "))</f>
        <v xml:space="preserve"> </v>
      </c>
      <c r="BV67" s="177" t="str">
        <f>IF(ISBLANK(Math!KR29)," ",IF(Math!KR29&gt;=50,IF(Math!KR29&lt;75,Math!KR29," ")," "))</f>
        <v xml:space="preserve"> </v>
      </c>
      <c r="BW67" s="177" t="str">
        <f>IF(ISBLANK(Math!KV29)," ",IF(Math!KV29&gt;=50,IF(Math!KV29&lt;75,Math!KV29," ")," "))</f>
        <v xml:space="preserve"> </v>
      </c>
    </row>
    <row r="68" spans="1:75" s="1" customFormat="1" ht="20.100000000000001" hidden="1" customHeight="1" thickBot="1">
      <c r="A68" s="271"/>
      <c r="B68" s="271"/>
      <c r="C68" s="179" t="str">
        <f>IF(ISBLANK(Math!E29)," ",IF(Math!E29&lt;50,Math!E29," "))</f>
        <v xml:space="preserve"> </v>
      </c>
      <c r="D68" s="179" t="str">
        <f>IF(ISBLANK(Math!I29)," ",IF(Math!I29&lt;50,Math!I29," "))</f>
        <v xml:space="preserve"> </v>
      </c>
      <c r="E68" s="179" t="str">
        <f>IF(ISBLANK(Math!M29)," ",IF(Math!M29&lt;50,Math!M29," "))</f>
        <v xml:space="preserve"> </v>
      </c>
      <c r="F68" s="179" t="str">
        <f>IF(ISBLANK(Math!Q29)," ",IF(Math!Q29&lt;50,Math!Q29," "))</f>
        <v xml:space="preserve"> </v>
      </c>
      <c r="G68" s="179" t="str">
        <f>IF(ISBLANK(Math!U29)," ",IF(Math!U29&lt;50,Math!U29," "))</f>
        <v xml:space="preserve"> </v>
      </c>
      <c r="H68" s="179" t="str">
        <f>IF(ISBLANK(Math!AB29)," ",IF(Math!AB29&lt;50,Math!AB29," "))</f>
        <v xml:space="preserve"> </v>
      </c>
      <c r="I68" s="179" t="str">
        <f>IF(ISBLANK(Math!AF29)," ",IF(Math!AF29&lt;50,Math!AF29," "))</f>
        <v xml:space="preserve"> </v>
      </c>
      <c r="J68" s="179" t="str">
        <f>IF(ISBLANK(Math!AJ29)," ",IF(Math!AJ29&lt;50,Math!AJ29," "))</f>
        <v xml:space="preserve"> </v>
      </c>
      <c r="K68" s="179" t="str">
        <f>IF(ISBLANK(Math!AN29)," ",IF(Math!AN29&lt;50,Math!AN29," "))</f>
        <v xml:space="preserve"> </v>
      </c>
      <c r="L68" s="179" t="str">
        <f>IF(ISBLANK(Math!AR29)," ",IF(Math!AR29&lt;50,Math!AR29," "))</f>
        <v xml:space="preserve"> </v>
      </c>
      <c r="M68" s="179" t="str">
        <f>IF(ISBLANK(Math!AY29)," ",IF(Math!AY29&lt;50,Math!AY29," "))</f>
        <v xml:space="preserve"> </v>
      </c>
      <c r="N68" s="179" t="str">
        <f>IF(ISBLANK(Math!BC29)," ",IF(Math!BC29&lt;50,Math!BC29," "))</f>
        <v xml:space="preserve"> </v>
      </c>
      <c r="O68" s="179" t="str">
        <f>IF(ISBLANK(Math!BG29)," ",IF(Math!BG29&lt;50,Math!BG29," "))</f>
        <v xml:space="preserve"> </v>
      </c>
      <c r="P68" s="179" t="str">
        <f>IF(ISBLANK(Math!BK29)," ",IF(Math!BK29&lt;50,Math!BK29," "))</f>
        <v xml:space="preserve"> </v>
      </c>
      <c r="Q68" s="179" t="str">
        <f>IF(ISBLANK(Math!BO29)," ",IF(Math!BO29&lt;50,Math!BO29," "))</f>
        <v xml:space="preserve"> </v>
      </c>
      <c r="R68" s="179" t="str">
        <f>IF(ISBLANK(Math!BV29)," ",IF(Math!BV29&lt;50,Math!BV29," "))</f>
        <v xml:space="preserve"> </v>
      </c>
      <c r="S68" s="179" t="str">
        <f>IF(ISBLANK(Math!BZ29)," ",IF(Math!BZ29&lt;50,Math!BZ29," "))</f>
        <v xml:space="preserve"> </v>
      </c>
      <c r="T68" s="179" t="str">
        <f>IF(ISBLANK(Math!CD29)," ",IF(Math!CD29&lt;50,Math!CD29," "))</f>
        <v xml:space="preserve"> </v>
      </c>
      <c r="U68" s="179" t="str">
        <f>IF(ISBLANK(Math!CH29)," ",IF(Math!CH29&lt;50,Math!CH29," "))</f>
        <v xml:space="preserve"> </v>
      </c>
      <c r="V68" s="179" t="str">
        <f>IF(ISBLANK(Math!CL29)," ",IF(Math!CL29&lt;50,Math!CL29," "))</f>
        <v xml:space="preserve"> </v>
      </c>
      <c r="W68" s="180" t="str">
        <f>IF(ISBLANK(Math!CS29)," ",IF(Math!CS29&lt;50,Math!CS29," "))</f>
        <v xml:space="preserve"> </v>
      </c>
      <c r="X68" s="272"/>
      <c r="Y68" s="273"/>
      <c r="Z68" s="179" t="str">
        <f>IF(ISBLANK(Math!CW29)," ",IF(Math!CW29&lt;50,Math!CW29," "))</f>
        <v xml:space="preserve"> </v>
      </c>
      <c r="AA68" s="179" t="str">
        <f>IF(ISBLANK(Math!DA29)," ",IF(Math!DA29&lt;50,Math!DA29," "))</f>
        <v xml:space="preserve"> </v>
      </c>
      <c r="AB68" s="179" t="str">
        <f>IF(ISBLANK(Math!DE29)," ",IF(Math!DE29&lt;50,Math!DE29," "))</f>
        <v xml:space="preserve"> </v>
      </c>
      <c r="AC68" s="179" t="str">
        <f>IF(ISBLANK(Math!DI29)," ",IF(Math!DI29&lt;50,Math!DI29," "))</f>
        <v xml:space="preserve"> </v>
      </c>
      <c r="AD68" s="179" t="str">
        <f>IF(ISBLANK(Math!DP29)," ",IF(Math!DP29&lt;50,Math!DP29," "))</f>
        <v xml:space="preserve"> </v>
      </c>
      <c r="AE68" s="179" t="str">
        <f>IF(ISBLANK(Math!DT29)," ",IF(Math!DT29&lt;50,Math!DT29," "))</f>
        <v xml:space="preserve"> </v>
      </c>
      <c r="AF68" s="179" t="str">
        <f>IF(ISBLANK(Math!DX29)," ",IF(Math!DX29&lt;50,Math!DX29," "))</f>
        <v xml:space="preserve"> </v>
      </c>
      <c r="AG68" s="179" t="str">
        <f>IF(ISBLANK(Math!EB29)," ",IF(Math!EB29&lt;50,Math!EB29," "))</f>
        <v xml:space="preserve"> </v>
      </c>
      <c r="AH68" s="179" t="str">
        <f>IF(ISBLANK(Math!EF29)," ",IF(Math!EF29&lt;50,Math!EF29," "))</f>
        <v xml:space="preserve"> </v>
      </c>
      <c r="AI68" s="179" t="str">
        <f>IF(ISBLANK(Math!EM29)," ",IF(Math!EM29&lt;50,Math!EM29," "))</f>
        <v xml:space="preserve"> </v>
      </c>
      <c r="AJ68" s="179" t="str">
        <f>IF(ISBLANK(Math!EQ29)," ",IF(Math!EQ29&lt;50,Math!EQ29," "))</f>
        <v xml:space="preserve"> </v>
      </c>
      <c r="AK68" s="179" t="str">
        <f>IF(ISBLANK(Math!EU29)," ",IF(Math!EU29&lt;50,Math!EU29," "))</f>
        <v xml:space="preserve"> </v>
      </c>
      <c r="AL68" s="179" t="str">
        <f>IF(ISBLANK(Math!EY29)," ",IF(Math!EY29&lt;50,Math!EY29," "))</f>
        <v xml:space="preserve"> </v>
      </c>
      <c r="AM68" s="179" t="str">
        <f>IF(ISBLANK(Math!FC29)," ",IF(Math!FC29&lt;50,Math!FC29," "))</f>
        <v xml:space="preserve"> </v>
      </c>
      <c r="AN68" s="179" t="str">
        <f>IF(ISBLANK(Math!FJ29)," ",IF(Math!FJ29&lt;50,Math!FJ29," "))</f>
        <v xml:space="preserve"> </v>
      </c>
      <c r="AO68" s="179" t="str">
        <f>IF(ISBLANK(Math!FN29)," ",IF(Math!FN29&lt;50,Math!FN29," "))</f>
        <v xml:space="preserve"> </v>
      </c>
      <c r="AP68" s="179" t="str">
        <f>IF(ISBLANK(Math!FR29)," ",IF(Math!FR29&lt;50,Math!FR29," "))</f>
        <v xml:space="preserve"> </v>
      </c>
      <c r="AQ68" s="179" t="str">
        <f>IF(ISBLANK(Math!FV29)," ",IF(Math!FV29&lt;50,Math!FV29," "))</f>
        <v xml:space="preserve"> </v>
      </c>
      <c r="AR68" s="179" t="str">
        <f>IF(ISBLANK(Math!FZ29)," ",IF(Math!FZ29&lt;50,Math!FZ29," "))</f>
        <v xml:space="preserve"> </v>
      </c>
      <c r="AS68" s="179" t="str">
        <f>IF(ISBLANK(Math!GG29)," ",IF(Math!GG29&lt;50,Math!GG29," "))</f>
        <v xml:space="preserve"> </v>
      </c>
      <c r="AT68" s="180" t="str">
        <f>IF(ISBLANK(Math!GK29)," ",IF(Math!GK29&lt;50,Math!GK29," "))</f>
        <v xml:space="preserve"> </v>
      </c>
      <c r="AU68" s="272"/>
      <c r="AV68" s="273"/>
      <c r="AW68" s="179" t="str">
        <f>IF(ISBLANK(Math!GO29)," ",IF(Math!GO29&lt;50,Math!GO29," "))</f>
        <v xml:space="preserve"> </v>
      </c>
      <c r="AX68" s="179" t="str">
        <f>IF(ISBLANK(Math!GS29)," ",IF(Math!GS29&lt;50,Math!GS29," "))</f>
        <v xml:space="preserve"> </v>
      </c>
      <c r="AY68" s="179" t="str">
        <f>IF(ISBLANK(Math!GW29)," ",IF(Math!GW29&lt;50,Math!GW29," "))</f>
        <v xml:space="preserve"> </v>
      </c>
      <c r="AZ68" s="179" t="str">
        <f>IF(ISBLANK(Math!HD29)," ",IF(Math!HD29&lt;50,Math!HD29," "))</f>
        <v xml:space="preserve"> </v>
      </c>
      <c r="BA68" s="179" t="str">
        <f>IF(ISBLANK(Math!HH29)," ",IF(Math!HH29&lt;50,Math!HH29," "))</f>
        <v xml:space="preserve"> </v>
      </c>
      <c r="BB68" s="179" t="str">
        <f>IF(ISBLANK(Math!HL29)," ",IF(Math!HL29&lt;50,Math!HL29," "))</f>
        <v xml:space="preserve"> </v>
      </c>
      <c r="BC68" s="179" t="str">
        <f>IF(ISBLANK(Math!HP29)," ",IF(Math!HP29&lt;50,Math!HP29," "))</f>
        <v xml:space="preserve"> </v>
      </c>
      <c r="BD68" s="179" t="str">
        <f>IF(ISBLANK(Math!HT29)," ",IF(Math!HT29&lt;50,Math!HT29," "))</f>
        <v xml:space="preserve"> </v>
      </c>
      <c r="BE68" s="179" t="str">
        <f>IF(ISBLANK(Math!IA29)," ",IF(Math!IA29&lt;50,Math!IA29," "))</f>
        <v xml:space="preserve"> </v>
      </c>
      <c r="BF68" s="179" t="str">
        <f>IF(ISBLANK(Math!IE29)," ",IF(Math!IE29&lt;50,Math!IE29," "))</f>
        <v xml:space="preserve"> </v>
      </c>
      <c r="BG68" s="179" t="str">
        <f>IF(ISBLANK(Math!II29)," ",IF(Math!II29&lt;50,Math!II29," "))</f>
        <v xml:space="preserve"> </v>
      </c>
      <c r="BH68" s="179" t="str">
        <f>IF(ISBLANK(Math!IM29)," ",IF(Math!IM29&lt;50,Math!IM29," "))</f>
        <v xml:space="preserve"> </v>
      </c>
      <c r="BI68" s="179" t="str">
        <f>IF(ISBLANK(Math!IQ29)," ",IF(Math!IQ29&lt;50,Math!IQ29," "))</f>
        <v xml:space="preserve"> </v>
      </c>
      <c r="BJ68" s="179" t="str">
        <f>IF(ISBLANK(Math!IX29)," ",IF(Math!IX29&lt;50,Math!IX29," "))</f>
        <v xml:space="preserve"> </v>
      </c>
      <c r="BK68" s="179" t="str">
        <f>IF(ISBLANK(Math!JB29)," ",IF(Math!JB29&lt;50,Math!JB29," "))</f>
        <v xml:space="preserve"> </v>
      </c>
      <c r="BL68" s="179" t="str">
        <f>IF(ISBLANK(Math!JF29)," ",IF(Math!JF29&lt;50,Math!JF29," "))</f>
        <v xml:space="preserve"> </v>
      </c>
      <c r="BM68" s="179" t="str">
        <f>IF(ISBLANK(Math!JJ29)," ",IF(Math!JJ29&lt;50,Math!JJ29," "))</f>
        <v xml:space="preserve"> </v>
      </c>
      <c r="BN68" s="179" t="str">
        <f>IF(ISBLANK(Math!JN29)," ",IF(Math!JN29&lt;50,Math!JN29," "))</f>
        <v xml:space="preserve"> </v>
      </c>
      <c r="BO68" s="179" t="str">
        <f>IF(ISBLANK(Math!JU29)," ",IF(Math!JU29&lt;50,Math!JU29," "))</f>
        <v xml:space="preserve"> </v>
      </c>
      <c r="BP68" s="179" t="str">
        <f>IF(ISBLANK(Math!JY29)," ",IF(Math!JY29&lt;50,Math!JY29," "))</f>
        <v xml:space="preserve"> </v>
      </c>
      <c r="BQ68" s="179" t="str">
        <f>IF(ISBLANK(Math!KC29)," ",IF(Math!KC29&lt;50,Math!KC29," "))</f>
        <v xml:space="preserve"> </v>
      </c>
      <c r="BR68" s="180" t="str">
        <f>IF(ISBLANK(Math!KG29)," ",IF(Math!KG29&lt;50,Math!KG29," "))</f>
        <v xml:space="preserve"> </v>
      </c>
      <c r="BS68" s="272"/>
      <c r="BT68" s="273"/>
      <c r="BU68" s="179" t="str">
        <f>IF(ISBLANK(Math!KK29)," ",IF(Math!KK29&lt;50,Math!KK29," "))</f>
        <v xml:space="preserve"> </v>
      </c>
      <c r="BV68" s="179" t="str">
        <f>IF(ISBLANK(Math!KR29)," ",IF(Math!KR29&lt;50,Math!KR29," "))</f>
        <v xml:space="preserve"> </v>
      </c>
      <c r="BW68" s="179" t="str">
        <f>IF(ISBLANK(Math!KV29)," ",IF(Math!KV29&lt;50,Math!KV29," "))</f>
        <v xml:space="preserve"> </v>
      </c>
    </row>
    <row r="69" spans="1:75" s="1" customFormat="1" ht="20.100000000000001" hidden="1" customHeight="1">
      <c r="A69" s="271" t="str">
        <f>LEFT(Math!$A28,1)&amp;LEFT(Math!$B28,1)</f>
        <v xml:space="preserve">  </v>
      </c>
      <c r="B69" s="271"/>
      <c r="C69" s="175" t="str">
        <f>IF(ISBLANK(Math!E28)," ",IF(Math!E28&gt;=75,Math!E28," "))</f>
        <v/>
      </c>
      <c r="D69" s="175" t="str">
        <f>IF(ISBLANK(Math!I28)," ",IF(Math!I28&gt;=75,Math!I28," "))</f>
        <v/>
      </c>
      <c r="E69" s="175" t="str">
        <f>IF(ISBLANK(Math!M28)," ",IF(Math!M28&gt;=75,Math!M28," "))</f>
        <v/>
      </c>
      <c r="F69" s="175" t="str">
        <f>IF(ISBLANK(Math!Q28)," ",IF(Math!Q28&gt;=75,Math!Q28," "))</f>
        <v/>
      </c>
      <c r="G69" s="175" t="str">
        <f>IF(ISBLANK(Math!U28)," ",IF(Math!U28&gt;=75,Math!U28," "))</f>
        <v/>
      </c>
      <c r="H69" s="175" t="str">
        <f>IF(ISBLANK(Math!AB28)," ",IF(Math!AB28&gt;=75,Math!AB28," "))</f>
        <v/>
      </c>
      <c r="I69" s="175" t="str">
        <f>IF(ISBLANK(Math!AF28)," ",IF(Math!AF28&gt;=75,Math!AF28," "))</f>
        <v/>
      </c>
      <c r="J69" s="175" t="str">
        <f>IF(ISBLANK(Math!AJ28)," ",IF(Math!AJ28&gt;=75,Math!AJ28," "))</f>
        <v/>
      </c>
      <c r="K69" s="175" t="str">
        <f>IF(ISBLANK(Math!AN28)," ",IF(Math!AN28&gt;=75,Math!AN28," "))</f>
        <v/>
      </c>
      <c r="L69" s="175" t="str">
        <f>IF(ISBLANK(Math!AR28)," ",IF(Math!AR28&gt;=75,Math!AR28," "))</f>
        <v/>
      </c>
      <c r="M69" s="175" t="str">
        <f>IF(ISBLANK(Math!AY28)," ",IF(Math!AY28&gt;=75,Math!AY28," "))</f>
        <v/>
      </c>
      <c r="N69" s="175" t="str">
        <f>IF(ISBLANK(Math!BC28)," ",IF(Math!BC28&gt;=75,Math!BC28," "))</f>
        <v/>
      </c>
      <c r="O69" s="175" t="str">
        <f>IF(ISBLANK(Math!BG28)," ",IF(Math!BG28&gt;=75,Math!BG28," "))</f>
        <v/>
      </c>
      <c r="P69" s="175" t="str">
        <f>IF(ISBLANK(Math!BK28)," ",IF(Math!BK28&gt;=75,Math!BK28," "))</f>
        <v/>
      </c>
      <c r="Q69" s="175" t="str">
        <f>IF(ISBLANK(Math!BO28)," ",IF(Math!BO28&gt;=75,Math!BO28," "))</f>
        <v/>
      </c>
      <c r="R69" s="175" t="str">
        <f>IF(ISBLANK(Math!BV28)," ",IF(Math!BV28&gt;=75,Math!BV28," "))</f>
        <v/>
      </c>
      <c r="S69" s="175" t="str">
        <f>IF(ISBLANK(Math!BZ28)," ",IF(Math!BZ28&gt;=75,Math!BZ28," "))</f>
        <v/>
      </c>
      <c r="T69" s="175" t="str">
        <f>IF(ISBLANK(Math!CD28)," ",IF(Math!CD28&gt;=75,Math!CD28," "))</f>
        <v/>
      </c>
      <c r="U69" s="175" t="str">
        <f>IF(ISBLANK(Math!CH28)," ",IF(Math!CH28&gt;=75,Math!CH28," "))</f>
        <v/>
      </c>
      <c r="V69" s="175" t="str">
        <f>IF(ISBLANK(Math!CL28)," ",IF(Math!CL28&gt;=75,Math!CL28," "))</f>
        <v/>
      </c>
      <c r="W69" s="176" t="str">
        <f>IF(ISBLANK(Math!CS28)," ",IF(Math!CS28&gt;=75,Math!CS28," "))</f>
        <v/>
      </c>
      <c r="X69" s="268" t="str">
        <f>A69</f>
        <v xml:space="preserve">  </v>
      </c>
      <c r="Y69" s="269"/>
      <c r="Z69" s="175" t="str">
        <f>IF(ISBLANK(Math!CW28)," ",IF(Math!CW28&gt;=75,Math!CW28," "))</f>
        <v/>
      </c>
      <c r="AA69" s="175" t="str">
        <f>IF(ISBLANK(Math!DA28)," ",IF(Math!DA28&gt;=75,Math!DA28," "))</f>
        <v/>
      </c>
      <c r="AB69" s="175" t="str">
        <f>IF(ISBLANK(Math!DE28)," ",IF(Math!DE28&gt;=75,Math!DE28," "))</f>
        <v/>
      </c>
      <c r="AC69" s="175" t="str">
        <f>IF(ISBLANK(Math!DI28)," ",IF(Math!DI28&gt;=75,Math!DI28," "))</f>
        <v/>
      </c>
      <c r="AD69" s="175" t="str">
        <f>IF(ISBLANK(Math!DP28)," ",IF(Math!DP28&gt;=75,Math!DP28," "))</f>
        <v/>
      </c>
      <c r="AE69" s="175" t="str">
        <f>IF(ISBLANK(Math!DT28)," ",IF(Math!DT28&gt;=75,Math!DT28," "))</f>
        <v/>
      </c>
      <c r="AF69" s="175" t="str">
        <f>IF(ISBLANK(Math!DX28)," ",IF(Math!DX28&gt;=75,Math!DX28," "))</f>
        <v/>
      </c>
      <c r="AG69" s="175" t="str">
        <f>IF(ISBLANK(Math!EB28)," ",IF(Math!EB28&gt;=75,Math!EB28," "))</f>
        <v/>
      </c>
      <c r="AH69" s="175" t="str">
        <f>IF(ISBLANK(Math!EF28)," ",IF(Math!EF28&gt;=75,Math!EF28," "))</f>
        <v/>
      </c>
      <c r="AI69" s="175" t="str">
        <f>IF(ISBLANK(Math!EM28)," ",IF(Math!EM28&gt;=75,Math!EM28," "))</f>
        <v/>
      </c>
      <c r="AJ69" s="175" t="str">
        <f>IF(ISBLANK(Math!EQ28)," ",IF(Math!EQ28&gt;=75,Math!EQ28," "))</f>
        <v/>
      </c>
      <c r="AK69" s="175" t="str">
        <f>IF(ISBLANK(Math!EU28)," ",IF(Math!EU28&gt;=75,Math!EU28," "))</f>
        <v/>
      </c>
      <c r="AL69" s="175" t="str">
        <f>IF(ISBLANK(Math!EY28)," ",IF(Math!EY28&gt;=75,Math!EY28," "))</f>
        <v/>
      </c>
      <c r="AM69" s="175" t="str">
        <f>IF(ISBLANK(Math!FC28)," ",IF(Math!FC28&gt;=75,Math!FC28," "))</f>
        <v/>
      </c>
      <c r="AN69" s="175" t="str">
        <f>IF(ISBLANK(Math!FJ28)," ",IF(Math!FJ28&gt;=75,Math!FJ28," "))</f>
        <v/>
      </c>
      <c r="AO69" s="175" t="str">
        <f>IF(ISBLANK(Math!FN28)," ",IF(Math!FN28&gt;=75,Math!FN28," "))</f>
        <v/>
      </c>
      <c r="AP69" s="175" t="str">
        <f>IF(ISBLANK(Math!FR28)," ",IF(Math!FR28&gt;=75,Math!FR28," "))</f>
        <v/>
      </c>
      <c r="AQ69" s="175" t="str">
        <f>IF(ISBLANK(Math!FV28)," ",IF(Math!FV28&gt;=75,Math!FV28," "))</f>
        <v/>
      </c>
      <c r="AR69" s="175" t="str">
        <f>IF(ISBLANK(Math!FZ28)," ",IF(Math!FZ28&gt;=75,Math!FZ28," "))</f>
        <v/>
      </c>
      <c r="AS69" s="175" t="str">
        <f>IF(ISBLANK(Math!GG28)," ",IF(Math!GG28&gt;=75,Math!GG28," "))</f>
        <v/>
      </c>
      <c r="AT69" s="176" t="str">
        <f>IF(ISBLANK(Math!GK28)," ",IF(Math!GK28&gt;=75,Math!GK28," "))</f>
        <v/>
      </c>
      <c r="AU69" s="268" t="str">
        <f>X69</f>
        <v xml:space="preserve">  </v>
      </c>
      <c r="AV69" s="269"/>
      <c r="AW69" s="175" t="str">
        <f>IF(ISBLANK(Math!GO28)," ",IF(Math!GO28&gt;=75,Math!GO28," "))</f>
        <v/>
      </c>
      <c r="AX69" s="175" t="str">
        <f>IF(ISBLANK(Math!GS28)," ",IF(Math!GS28&gt;=75,Math!GS28," "))</f>
        <v/>
      </c>
      <c r="AY69" s="175" t="str">
        <f>IF(ISBLANK(Math!GW28)," ",IF(Math!GW28&gt;=75,Math!GW28," "))</f>
        <v/>
      </c>
      <c r="AZ69" s="175" t="str">
        <f>IF(ISBLANK(Math!HD28)," ",IF(Math!HD28&gt;=75,Math!HD28," "))</f>
        <v/>
      </c>
      <c r="BA69" s="175" t="str">
        <f>IF(ISBLANK(Math!HH28)," ",IF(Math!HH28&gt;=75,Math!HH28," "))</f>
        <v/>
      </c>
      <c r="BB69" s="175" t="str">
        <f>IF(ISBLANK(Math!HL28)," ",IF(Math!HL28&gt;=75,Math!HL28," "))</f>
        <v/>
      </c>
      <c r="BC69" s="175" t="str">
        <f>IF(ISBLANK(Math!HP28)," ",IF(Math!HP28&gt;=75,Math!HP28," "))</f>
        <v/>
      </c>
      <c r="BD69" s="175" t="str">
        <f>IF(ISBLANK(Math!HT28)," ",IF(Math!HT28&gt;=75,Math!HT28," "))</f>
        <v/>
      </c>
      <c r="BE69" s="175" t="str">
        <f>IF(ISBLANK(Math!IA28)," ",IF(Math!IA28&gt;=75,Math!IA28," "))</f>
        <v/>
      </c>
      <c r="BF69" s="175" t="str">
        <f>IF(ISBLANK(Math!IE28)," ",IF(Math!IE28&gt;=75,Math!IE28," "))</f>
        <v/>
      </c>
      <c r="BG69" s="175" t="str">
        <f>IF(ISBLANK(Math!II28)," ",IF(Math!II28&gt;=75,Math!II28," "))</f>
        <v/>
      </c>
      <c r="BH69" s="175" t="str">
        <f>IF(ISBLANK(Math!IM28)," ",IF(Math!IM28&gt;=75,Math!IM28," "))</f>
        <v/>
      </c>
      <c r="BI69" s="175" t="str">
        <f>IF(ISBLANK(Math!IQ28)," ",IF(Math!IQ28&gt;=75,Math!IQ28," "))</f>
        <v/>
      </c>
      <c r="BJ69" s="175" t="str">
        <f>IF(ISBLANK(Math!IX28)," ",IF(Math!IX28&gt;=75,Math!IX28," "))</f>
        <v/>
      </c>
      <c r="BK69" s="175" t="str">
        <f>IF(ISBLANK(Math!JB28)," ",IF(Math!JB28&gt;=75,Math!JB28," "))</f>
        <v/>
      </c>
      <c r="BL69" s="175" t="str">
        <f>IF(ISBLANK(Math!JF28)," ",IF(Math!JF28&gt;=75,Math!JF28," "))</f>
        <v/>
      </c>
      <c r="BM69" s="175" t="str">
        <f>IF(ISBLANK(Math!JJ28)," ",IF(Math!JJ28&gt;=75,Math!JJ28," "))</f>
        <v/>
      </c>
      <c r="BN69" s="175" t="str">
        <f>IF(ISBLANK(Math!JN28)," ",IF(Math!JN28&gt;=75,Math!JN28," "))</f>
        <v/>
      </c>
      <c r="BO69" s="175" t="str">
        <f>IF(ISBLANK(Math!JU28)," ",IF(Math!JU28&gt;=75,Math!JU28," "))</f>
        <v/>
      </c>
      <c r="BP69" s="175" t="str">
        <f>IF(ISBLANK(Math!JY28)," ",IF(Math!JY28&gt;=75,Math!JY28," "))</f>
        <v/>
      </c>
      <c r="BQ69" s="175" t="str">
        <f>IF(ISBLANK(Math!KC28)," ",IF(Math!KC28&gt;=75,Math!KC28," "))</f>
        <v/>
      </c>
      <c r="BR69" s="176" t="str">
        <f>IF(ISBLANK(Math!KG28)," ",IF(Math!KG28&gt;=75,Math!KG28," "))</f>
        <v/>
      </c>
      <c r="BS69" s="268" t="str">
        <f>AU69</f>
        <v xml:space="preserve">  </v>
      </c>
      <c r="BT69" s="269"/>
      <c r="BU69" s="175" t="str">
        <f>IF(ISBLANK(Math!KK28)," ",IF(Math!KK28&gt;=75,Math!KK28," "))</f>
        <v/>
      </c>
      <c r="BV69" s="175" t="str">
        <f>IF(ISBLANK(Math!KR28)," ",IF(Math!KR28&gt;=75,Math!KR28," "))</f>
        <v/>
      </c>
      <c r="BW69" s="175" t="str">
        <f>IF(ISBLANK(Math!KV28)," ",IF(Math!KV28&gt;=75,Math!KV28," "))</f>
        <v/>
      </c>
    </row>
    <row r="70" spans="1:75" s="1" customFormat="1" ht="20.100000000000001" hidden="1" customHeight="1">
      <c r="A70" s="271"/>
      <c r="B70" s="271"/>
      <c r="C70" s="177" t="str">
        <f>IF(ISBLANK(Math!E28)," ",IF(Math!E28&gt;=50,IF(Math!E28&lt;75,Math!E28," ")," "))</f>
        <v xml:space="preserve"> </v>
      </c>
      <c r="D70" s="177" t="str">
        <f>IF(ISBLANK(Math!I28)," ",IF(Math!I28&gt;=50,IF(Math!I28&lt;75,Math!I28," ")," "))</f>
        <v xml:space="preserve"> </v>
      </c>
      <c r="E70" s="177" t="str">
        <f>IF(ISBLANK(Math!M28)," ",IF(Math!M28&gt;=50,IF(Math!M28&lt;75,Math!M28," ")," "))</f>
        <v xml:space="preserve"> </v>
      </c>
      <c r="F70" s="177" t="str">
        <f>IF(ISBLANK(Math!Q28)," ",IF(Math!Q28&gt;=50,IF(Math!Q28&lt;75,Math!Q28," ")," "))</f>
        <v xml:space="preserve"> </v>
      </c>
      <c r="G70" s="177" t="str">
        <f>IF(ISBLANK(Math!U28)," ",IF(Math!U28&gt;=50,IF(Math!U28&lt;75,Math!U28," ")," "))</f>
        <v xml:space="preserve"> </v>
      </c>
      <c r="H70" s="177" t="str">
        <f>IF(ISBLANK(Math!AB28)," ",IF(Math!AB28&gt;=50,IF(Math!AB28&lt;75,Math!AB28," ")," "))</f>
        <v xml:space="preserve"> </v>
      </c>
      <c r="I70" s="177" t="str">
        <f>IF(ISBLANK(Math!AF28)," ",IF(Math!AF28&gt;=50,IF(Math!AF28&lt;75,Math!AF28," ")," "))</f>
        <v xml:space="preserve"> </v>
      </c>
      <c r="J70" s="177" t="str">
        <f>IF(ISBLANK(Math!AJ28)," ",IF(Math!AJ28&gt;=50,IF(Math!AJ28&lt;75,Math!AJ28," ")," "))</f>
        <v xml:space="preserve"> </v>
      </c>
      <c r="K70" s="177" t="str">
        <f>IF(ISBLANK(Math!AN28)," ",IF(Math!AN28&gt;=50,IF(Math!AN28&lt;75,Math!AN28," ")," "))</f>
        <v xml:space="preserve"> </v>
      </c>
      <c r="L70" s="177" t="str">
        <f>IF(ISBLANK(Math!AR28)," ",IF(Math!AR28&gt;=50,IF(Math!AR28&lt;75,Math!AR28," ")," "))</f>
        <v xml:space="preserve"> </v>
      </c>
      <c r="M70" s="177" t="str">
        <f>IF(ISBLANK(Math!AY28)," ",IF(Math!AY28&gt;=50,IF(Math!AY28&lt;75,Math!AY28," ")," "))</f>
        <v xml:space="preserve"> </v>
      </c>
      <c r="N70" s="177" t="str">
        <f>IF(ISBLANK(Math!BC28)," ",IF(Math!BC28&gt;=50,IF(Math!BC28&lt;75,Math!BC28," ")," "))</f>
        <v xml:space="preserve"> </v>
      </c>
      <c r="O70" s="177" t="str">
        <f>IF(ISBLANK(Math!BG28)," ",IF(Math!BG28&gt;=50,IF(Math!BG28&lt;75,Math!BG28," ")," "))</f>
        <v xml:space="preserve"> </v>
      </c>
      <c r="P70" s="177" t="str">
        <f>IF(ISBLANK(Math!BK28)," ",IF(Math!BK28&gt;=50,IF(Math!BK28&lt;75,Math!BK28," ")," "))</f>
        <v xml:space="preserve"> </v>
      </c>
      <c r="Q70" s="177" t="str">
        <f>IF(ISBLANK(Math!BO28)," ",IF(Math!BO28&gt;=50,IF(Math!BO28&lt;75,Math!BO28," ")," "))</f>
        <v xml:space="preserve"> </v>
      </c>
      <c r="R70" s="177" t="str">
        <f>IF(ISBLANK(Math!BV28)," ",IF(Math!BV28&gt;=50,IF(Math!BV28&lt;75,Math!BV28," ")," "))</f>
        <v xml:space="preserve"> </v>
      </c>
      <c r="S70" s="177" t="str">
        <f>IF(ISBLANK(Math!BZ28)," ",IF(Math!BZ28&gt;=50,IF(Math!BZ28&lt;75,Math!BZ28," ")," "))</f>
        <v xml:space="preserve"> </v>
      </c>
      <c r="T70" s="177" t="str">
        <f>IF(ISBLANK(Math!CD28)," ",IF(Math!CD28&gt;=50,IF(Math!CD28&lt;75,Math!CD28," ")," "))</f>
        <v xml:space="preserve"> </v>
      </c>
      <c r="U70" s="177" t="str">
        <f>IF(ISBLANK(Math!CH28)," ",IF(Math!CH28&gt;=50,IF(Math!CH28&lt;75,Math!CH28," ")," "))</f>
        <v xml:space="preserve"> </v>
      </c>
      <c r="V70" s="177" t="str">
        <f>IF(ISBLANK(Math!CL28)," ",IF(Math!CL28&gt;=50,IF(Math!CL28&lt;75,Math!CL28," ")," "))</f>
        <v xml:space="preserve"> </v>
      </c>
      <c r="W70" s="178" t="str">
        <f>IF(ISBLANK(Math!CS28)," ",IF(Math!CS28&gt;=50,IF(Math!CS28&lt;75,Math!CS28," ")," "))</f>
        <v xml:space="preserve"> </v>
      </c>
      <c r="X70" s="270"/>
      <c r="Y70" s="271"/>
      <c r="Z70" s="177" t="str">
        <f>IF(ISBLANK(Math!CW28)," ",IF(Math!CW28&gt;=50,IF(Math!CW28&lt;75,Math!CW28," ")," "))</f>
        <v xml:space="preserve"> </v>
      </c>
      <c r="AA70" s="177" t="str">
        <f>IF(ISBLANK(Math!DA28)," ",IF(Math!DA28&gt;=50,IF(Math!DA28&lt;75,Math!DA28," ")," "))</f>
        <v xml:space="preserve"> </v>
      </c>
      <c r="AB70" s="177" t="str">
        <f>IF(ISBLANK(Math!DE28)," ",IF(Math!DE28&gt;=50,IF(Math!DE28&lt;75,Math!DE28," ")," "))</f>
        <v xml:space="preserve"> </v>
      </c>
      <c r="AC70" s="177" t="str">
        <f>IF(ISBLANK(Math!DI28)," ",IF(Math!DI28&gt;=50,IF(Math!DI28&lt;75,Math!DI28," ")," "))</f>
        <v xml:space="preserve"> </v>
      </c>
      <c r="AD70" s="177" t="str">
        <f>IF(ISBLANK(Math!DP28)," ",IF(Math!DP28&gt;=50,IF(Math!DP28&lt;75,Math!DP28," ")," "))</f>
        <v xml:space="preserve"> </v>
      </c>
      <c r="AE70" s="177" t="str">
        <f>IF(ISBLANK(Math!DT28)," ",IF(Math!DT28&gt;=50,IF(Math!DT28&lt;75,Math!DT28," ")," "))</f>
        <v xml:space="preserve"> </v>
      </c>
      <c r="AF70" s="177" t="str">
        <f>IF(ISBLANK(Math!DX28)," ",IF(Math!DX28&gt;=50,IF(Math!DX28&lt;75,Math!DX28," ")," "))</f>
        <v xml:space="preserve"> </v>
      </c>
      <c r="AG70" s="177" t="str">
        <f>IF(ISBLANK(Math!EB28)," ",IF(Math!EB28&gt;=50,IF(Math!EB28&lt;75,Math!EB28," ")," "))</f>
        <v xml:space="preserve"> </v>
      </c>
      <c r="AH70" s="177" t="str">
        <f>IF(ISBLANK(Math!EF28)," ",IF(Math!EF28&gt;=50,IF(Math!EF28&lt;75,Math!EF28," ")," "))</f>
        <v xml:space="preserve"> </v>
      </c>
      <c r="AI70" s="177" t="str">
        <f>IF(ISBLANK(Math!EM28)," ",IF(Math!EM28&gt;=50,IF(Math!EM28&lt;75,Math!EM28," ")," "))</f>
        <v xml:space="preserve"> </v>
      </c>
      <c r="AJ70" s="177" t="str">
        <f>IF(ISBLANK(Math!EQ28)," ",IF(Math!EQ28&gt;=50,IF(Math!EQ28&lt;75,Math!EQ28," ")," "))</f>
        <v xml:space="preserve"> </v>
      </c>
      <c r="AK70" s="177" t="str">
        <f>IF(ISBLANK(Math!EU28)," ",IF(Math!EU28&gt;=50,IF(Math!EU28&lt;75,Math!EU28," ")," "))</f>
        <v xml:space="preserve"> </v>
      </c>
      <c r="AL70" s="177" t="str">
        <f>IF(ISBLANK(Math!EY28)," ",IF(Math!EY28&gt;=50,IF(Math!EY28&lt;75,Math!EY28," ")," "))</f>
        <v xml:space="preserve"> </v>
      </c>
      <c r="AM70" s="177" t="str">
        <f>IF(ISBLANK(Math!FC28)," ",IF(Math!FC28&gt;=50,IF(Math!FC28&lt;75,Math!FC28," ")," "))</f>
        <v xml:space="preserve"> </v>
      </c>
      <c r="AN70" s="177" t="str">
        <f>IF(ISBLANK(Math!FJ28)," ",IF(Math!FJ28&gt;=50,IF(Math!FJ28&lt;75,Math!FJ28," ")," "))</f>
        <v xml:space="preserve"> </v>
      </c>
      <c r="AO70" s="177" t="str">
        <f>IF(ISBLANK(Math!FN28)," ",IF(Math!FN28&gt;=50,IF(Math!FN28&lt;75,Math!FN28," ")," "))</f>
        <v xml:space="preserve"> </v>
      </c>
      <c r="AP70" s="177" t="str">
        <f>IF(ISBLANK(Math!FR28)," ",IF(Math!FR28&gt;=50,IF(Math!FR28&lt;75,Math!FR28," ")," "))</f>
        <v xml:space="preserve"> </v>
      </c>
      <c r="AQ70" s="177" t="str">
        <f>IF(ISBLANK(Math!FV28)," ",IF(Math!FV28&gt;=50,IF(Math!FV28&lt;75,Math!FV28," ")," "))</f>
        <v xml:space="preserve"> </v>
      </c>
      <c r="AR70" s="177" t="str">
        <f>IF(ISBLANK(Math!FZ28)," ",IF(Math!FZ28&gt;=50,IF(Math!FZ28&lt;75,Math!FZ28," ")," "))</f>
        <v xml:space="preserve"> </v>
      </c>
      <c r="AS70" s="177" t="str">
        <f>IF(ISBLANK(Math!GG28)," ",IF(Math!GG28&gt;=50,IF(Math!GG28&lt;75,Math!GG28," ")," "))</f>
        <v xml:space="preserve"> </v>
      </c>
      <c r="AT70" s="178" t="str">
        <f>IF(ISBLANK(Math!GK28)," ",IF(Math!GK28&gt;=50,IF(Math!GK28&lt;75,Math!GK28," ")," "))</f>
        <v xml:space="preserve"> </v>
      </c>
      <c r="AU70" s="270"/>
      <c r="AV70" s="271"/>
      <c r="AW70" s="177" t="str">
        <f>IF(ISBLANK(Math!GO28)," ",IF(Math!GO28&gt;=50,IF(Math!GO28&lt;75,Math!GO28," ")," "))</f>
        <v xml:space="preserve"> </v>
      </c>
      <c r="AX70" s="177" t="str">
        <f>IF(ISBLANK(Math!GS28)," ",IF(Math!GS28&gt;=50,IF(Math!GS28&lt;75,Math!GS28," ")," "))</f>
        <v xml:space="preserve"> </v>
      </c>
      <c r="AY70" s="177" t="str">
        <f>IF(ISBLANK(Math!GW28)," ",IF(Math!GW28&gt;=50,IF(Math!GW28&lt;75,Math!GW28," ")," "))</f>
        <v xml:space="preserve"> </v>
      </c>
      <c r="AZ70" s="177" t="str">
        <f>IF(ISBLANK(Math!HD28)," ",IF(Math!HD28&gt;=50,IF(Math!HD28&lt;75,Math!HD28," ")," "))</f>
        <v xml:space="preserve"> </v>
      </c>
      <c r="BA70" s="177" t="str">
        <f>IF(ISBLANK(Math!HH28)," ",IF(Math!HH28&gt;=50,IF(Math!HH28&lt;75,Math!HH28," ")," "))</f>
        <v xml:space="preserve"> </v>
      </c>
      <c r="BB70" s="177" t="str">
        <f>IF(ISBLANK(Math!HL28)," ",IF(Math!HL28&gt;=50,IF(Math!HL28&lt;75,Math!HL28," ")," "))</f>
        <v xml:space="preserve"> </v>
      </c>
      <c r="BC70" s="177" t="str">
        <f>IF(ISBLANK(Math!HP28)," ",IF(Math!HP28&gt;=50,IF(Math!HP28&lt;75,Math!HP28," ")," "))</f>
        <v xml:space="preserve"> </v>
      </c>
      <c r="BD70" s="177" t="str">
        <f>IF(ISBLANK(Math!HT28)," ",IF(Math!HT28&gt;=50,IF(Math!HT28&lt;75,Math!HT28," ")," "))</f>
        <v xml:space="preserve"> </v>
      </c>
      <c r="BE70" s="177" t="str">
        <f>IF(ISBLANK(Math!IA28)," ",IF(Math!IA28&gt;=50,IF(Math!IA28&lt;75,Math!IA28," ")," "))</f>
        <v xml:space="preserve"> </v>
      </c>
      <c r="BF70" s="177" t="str">
        <f>IF(ISBLANK(Math!IE28)," ",IF(Math!IE28&gt;=50,IF(Math!IE28&lt;75,Math!IE28," ")," "))</f>
        <v xml:space="preserve"> </v>
      </c>
      <c r="BG70" s="177" t="str">
        <f>IF(ISBLANK(Math!II28)," ",IF(Math!II28&gt;=50,IF(Math!II28&lt;75,Math!II28," ")," "))</f>
        <v xml:space="preserve"> </v>
      </c>
      <c r="BH70" s="177" t="str">
        <f>IF(ISBLANK(Math!IM28)," ",IF(Math!IM28&gt;=50,IF(Math!IM28&lt;75,Math!IM28," ")," "))</f>
        <v xml:space="preserve"> </v>
      </c>
      <c r="BI70" s="177" t="str">
        <f>IF(ISBLANK(Math!IQ28)," ",IF(Math!IQ28&gt;=50,IF(Math!IQ28&lt;75,Math!IQ28," ")," "))</f>
        <v xml:space="preserve"> </v>
      </c>
      <c r="BJ70" s="177" t="str">
        <f>IF(ISBLANK(Math!IX28)," ",IF(Math!IX28&gt;=50,IF(Math!IX28&lt;75,Math!IX28," ")," "))</f>
        <v xml:space="preserve"> </v>
      </c>
      <c r="BK70" s="177" t="str">
        <f>IF(ISBLANK(Math!JB28)," ",IF(Math!JB28&gt;=50,IF(Math!JB28&lt;75,Math!JB28," ")," "))</f>
        <v xml:space="preserve"> </v>
      </c>
      <c r="BL70" s="177" t="str">
        <f>IF(ISBLANK(Math!JF28)," ",IF(Math!JF28&gt;=50,IF(Math!JF28&lt;75,Math!JF28," ")," "))</f>
        <v xml:space="preserve"> </v>
      </c>
      <c r="BM70" s="177" t="str">
        <f>IF(ISBLANK(Math!JJ28)," ",IF(Math!JJ28&gt;=50,IF(Math!JJ28&lt;75,Math!JJ28," ")," "))</f>
        <v xml:space="preserve"> </v>
      </c>
      <c r="BN70" s="177" t="str">
        <f>IF(ISBLANK(Math!JN28)," ",IF(Math!JN28&gt;=50,IF(Math!JN28&lt;75,Math!JN28," ")," "))</f>
        <v xml:space="preserve"> </v>
      </c>
      <c r="BO70" s="177" t="str">
        <f>IF(ISBLANK(Math!JU28)," ",IF(Math!JU28&gt;=50,IF(Math!JU28&lt;75,Math!JU28," ")," "))</f>
        <v xml:space="preserve"> </v>
      </c>
      <c r="BP70" s="177" t="str">
        <f>IF(ISBLANK(Math!JY28)," ",IF(Math!JY28&gt;=50,IF(Math!JY28&lt;75,Math!JY28," ")," "))</f>
        <v xml:space="preserve"> </v>
      </c>
      <c r="BQ70" s="177" t="str">
        <f>IF(ISBLANK(Math!KC28)," ",IF(Math!KC28&gt;=50,IF(Math!KC28&lt;75,Math!KC28," ")," "))</f>
        <v xml:space="preserve"> </v>
      </c>
      <c r="BR70" s="178" t="str">
        <f>IF(ISBLANK(Math!KG28)," ",IF(Math!KG28&gt;=50,IF(Math!KG28&lt;75,Math!KG28," ")," "))</f>
        <v xml:space="preserve"> </v>
      </c>
      <c r="BS70" s="270"/>
      <c r="BT70" s="271"/>
      <c r="BU70" s="177" t="str">
        <f>IF(ISBLANK(Math!KK28)," ",IF(Math!KK28&gt;=50,IF(Math!KK28&lt;75,Math!KK28," ")," "))</f>
        <v xml:space="preserve"> </v>
      </c>
      <c r="BV70" s="177" t="str">
        <f>IF(ISBLANK(Math!KR28)," ",IF(Math!KR28&gt;=50,IF(Math!KR28&lt;75,Math!KR28," ")," "))</f>
        <v xml:space="preserve"> </v>
      </c>
      <c r="BW70" s="177" t="str">
        <f>IF(ISBLANK(Math!KV28)," ",IF(Math!KV28&gt;=50,IF(Math!KV28&lt;75,Math!KV28," ")," "))</f>
        <v xml:space="preserve"> </v>
      </c>
    </row>
    <row r="71" spans="1:75" s="1" customFormat="1" ht="20.100000000000001" hidden="1" customHeight="1" thickBot="1">
      <c r="A71" s="271"/>
      <c r="B71" s="271"/>
      <c r="C71" s="179" t="str">
        <f>IF(ISBLANK(Math!E28)," ",IF(Math!E28&lt;50,Math!E28," "))</f>
        <v xml:space="preserve"> </v>
      </c>
      <c r="D71" s="179" t="str">
        <f>IF(ISBLANK(Math!I28)," ",IF(Math!I28&lt;50,Math!I28," "))</f>
        <v xml:space="preserve"> </v>
      </c>
      <c r="E71" s="179" t="str">
        <f>IF(ISBLANK(Math!M28)," ",IF(Math!M28&lt;50,Math!M28," "))</f>
        <v xml:space="preserve"> </v>
      </c>
      <c r="F71" s="179" t="str">
        <f>IF(ISBLANK(Math!Q28)," ",IF(Math!Q28&lt;50,Math!Q28," "))</f>
        <v xml:space="preserve"> </v>
      </c>
      <c r="G71" s="179" t="str">
        <f>IF(ISBLANK(Math!U28)," ",IF(Math!U28&lt;50,Math!U28," "))</f>
        <v xml:space="preserve"> </v>
      </c>
      <c r="H71" s="179" t="str">
        <f>IF(ISBLANK(Math!AB28)," ",IF(Math!AB28&lt;50,Math!AB28," "))</f>
        <v xml:space="preserve"> </v>
      </c>
      <c r="I71" s="179" t="str">
        <f>IF(ISBLANK(Math!AF28)," ",IF(Math!AF28&lt;50,Math!AF28," "))</f>
        <v xml:space="preserve"> </v>
      </c>
      <c r="J71" s="179" t="str">
        <f>IF(ISBLANK(Math!AJ28)," ",IF(Math!AJ28&lt;50,Math!AJ28," "))</f>
        <v xml:space="preserve"> </v>
      </c>
      <c r="K71" s="179" t="str">
        <f>IF(ISBLANK(Math!AN28)," ",IF(Math!AN28&lt;50,Math!AN28," "))</f>
        <v xml:space="preserve"> </v>
      </c>
      <c r="L71" s="179" t="str">
        <f>IF(ISBLANK(Math!AR28)," ",IF(Math!AR28&lt;50,Math!AR28," "))</f>
        <v xml:space="preserve"> </v>
      </c>
      <c r="M71" s="179" t="str">
        <f>IF(ISBLANK(Math!AY28)," ",IF(Math!AY28&lt;50,Math!AY28," "))</f>
        <v xml:space="preserve"> </v>
      </c>
      <c r="N71" s="179" t="str">
        <f>IF(ISBLANK(Math!BC28)," ",IF(Math!BC28&lt;50,Math!BC28," "))</f>
        <v xml:space="preserve"> </v>
      </c>
      <c r="O71" s="179" t="str">
        <f>IF(ISBLANK(Math!BG28)," ",IF(Math!BG28&lt;50,Math!BG28," "))</f>
        <v xml:space="preserve"> </v>
      </c>
      <c r="P71" s="179" t="str">
        <f>IF(ISBLANK(Math!BK28)," ",IF(Math!BK28&lt;50,Math!BK28," "))</f>
        <v xml:space="preserve"> </v>
      </c>
      <c r="Q71" s="179" t="str">
        <f>IF(ISBLANK(Math!BO28)," ",IF(Math!BO28&lt;50,Math!BO28," "))</f>
        <v xml:space="preserve"> </v>
      </c>
      <c r="R71" s="179" t="str">
        <f>IF(ISBLANK(Math!BV28)," ",IF(Math!BV28&lt;50,Math!BV28," "))</f>
        <v xml:space="preserve"> </v>
      </c>
      <c r="S71" s="179" t="str">
        <f>IF(ISBLANK(Math!BZ28)," ",IF(Math!BZ28&lt;50,Math!BZ28," "))</f>
        <v xml:space="preserve"> </v>
      </c>
      <c r="T71" s="179" t="str">
        <f>IF(ISBLANK(Math!CD28)," ",IF(Math!CD28&lt;50,Math!CD28," "))</f>
        <v xml:space="preserve"> </v>
      </c>
      <c r="U71" s="179" t="str">
        <f>IF(ISBLANK(Math!CH28)," ",IF(Math!CH28&lt;50,Math!CH28," "))</f>
        <v xml:space="preserve"> </v>
      </c>
      <c r="V71" s="179" t="str">
        <f>IF(ISBLANK(Math!CL28)," ",IF(Math!CL28&lt;50,Math!CL28," "))</f>
        <v xml:space="preserve"> </v>
      </c>
      <c r="W71" s="180" t="str">
        <f>IF(ISBLANK(Math!CS28)," ",IF(Math!CS28&lt;50,Math!CS28," "))</f>
        <v xml:space="preserve"> </v>
      </c>
      <c r="X71" s="272"/>
      <c r="Y71" s="273"/>
      <c r="Z71" s="179" t="str">
        <f>IF(ISBLANK(Math!CW28)," ",IF(Math!CW28&lt;50,Math!CW28," "))</f>
        <v xml:space="preserve"> </v>
      </c>
      <c r="AA71" s="179" t="str">
        <f>IF(ISBLANK(Math!DA28)," ",IF(Math!DA28&lt;50,Math!DA28," "))</f>
        <v xml:space="preserve"> </v>
      </c>
      <c r="AB71" s="179" t="str">
        <f>IF(ISBLANK(Math!DE28)," ",IF(Math!DE28&lt;50,Math!DE28," "))</f>
        <v xml:space="preserve"> </v>
      </c>
      <c r="AC71" s="179" t="str">
        <f>IF(ISBLANK(Math!DI28)," ",IF(Math!DI28&lt;50,Math!DI28," "))</f>
        <v xml:space="preserve"> </v>
      </c>
      <c r="AD71" s="179" t="str">
        <f>IF(ISBLANK(Math!DP28)," ",IF(Math!DP28&lt;50,Math!DP28," "))</f>
        <v xml:space="preserve"> </v>
      </c>
      <c r="AE71" s="179" t="str">
        <f>IF(ISBLANK(Math!DT28)," ",IF(Math!DT28&lt;50,Math!DT28," "))</f>
        <v xml:space="preserve"> </v>
      </c>
      <c r="AF71" s="179" t="str">
        <f>IF(ISBLANK(Math!DX28)," ",IF(Math!DX28&lt;50,Math!DX28," "))</f>
        <v xml:space="preserve"> </v>
      </c>
      <c r="AG71" s="179" t="str">
        <f>IF(ISBLANK(Math!EB28)," ",IF(Math!EB28&lt;50,Math!EB28," "))</f>
        <v xml:space="preserve"> </v>
      </c>
      <c r="AH71" s="179" t="str">
        <f>IF(ISBLANK(Math!EF28)," ",IF(Math!EF28&lt;50,Math!EF28," "))</f>
        <v xml:space="preserve"> </v>
      </c>
      <c r="AI71" s="179" t="str">
        <f>IF(ISBLANK(Math!EM28)," ",IF(Math!EM28&lt;50,Math!EM28," "))</f>
        <v xml:space="preserve"> </v>
      </c>
      <c r="AJ71" s="179" t="str">
        <f>IF(ISBLANK(Math!EQ28)," ",IF(Math!EQ28&lt;50,Math!EQ28," "))</f>
        <v xml:space="preserve"> </v>
      </c>
      <c r="AK71" s="179" t="str">
        <f>IF(ISBLANK(Math!EU28)," ",IF(Math!EU28&lt;50,Math!EU28," "))</f>
        <v xml:space="preserve"> </v>
      </c>
      <c r="AL71" s="179" t="str">
        <f>IF(ISBLANK(Math!EY28)," ",IF(Math!EY28&lt;50,Math!EY28," "))</f>
        <v xml:space="preserve"> </v>
      </c>
      <c r="AM71" s="179" t="str">
        <f>IF(ISBLANK(Math!FC28)," ",IF(Math!FC28&lt;50,Math!FC28," "))</f>
        <v xml:space="preserve"> </v>
      </c>
      <c r="AN71" s="179" t="str">
        <f>IF(ISBLANK(Math!FJ28)," ",IF(Math!FJ28&lt;50,Math!FJ28," "))</f>
        <v xml:space="preserve"> </v>
      </c>
      <c r="AO71" s="179" t="str">
        <f>IF(ISBLANK(Math!FN28)," ",IF(Math!FN28&lt;50,Math!FN28," "))</f>
        <v xml:space="preserve"> </v>
      </c>
      <c r="AP71" s="179" t="str">
        <f>IF(ISBLANK(Math!FR28)," ",IF(Math!FR28&lt;50,Math!FR28," "))</f>
        <v xml:space="preserve"> </v>
      </c>
      <c r="AQ71" s="179" t="str">
        <f>IF(ISBLANK(Math!FV28)," ",IF(Math!FV28&lt;50,Math!FV28," "))</f>
        <v xml:space="preserve"> </v>
      </c>
      <c r="AR71" s="179" t="str">
        <f>IF(ISBLANK(Math!FZ28)," ",IF(Math!FZ28&lt;50,Math!FZ28," "))</f>
        <v xml:space="preserve"> </v>
      </c>
      <c r="AS71" s="179" t="str">
        <f>IF(ISBLANK(Math!GG28)," ",IF(Math!GG28&lt;50,Math!GG28," "))</f>
        <v xml:space="preserve"> </v>
      </c>
      <c r="AT71" s="180" t="str">
        <f>IF(ISBLANK(Math!GK28)," ",IF(Math!GK28&lt;50,Math!GK28," "))</f>
        <v xml:space="preserve"> </v>
      </c>
      <c r="AU71" s="272"/>
      <c r="AV71" s="273"/>
      <c r="AW71" s="179" t="str">
        <f>IF(ISBLANK(Math!GO28)," ",IF(Math!GO28&lt;50,Math!GO28," "))</f>
        <v xml:space="preserve"> </v>
      </c>
      <c r="AX71" s="179" t="str">
        <f>IF(ISBLANK(Math!GS28)," ",IF(Math!GS28&lt;50,Math!GS28," "))</f>
        <v xml:space="preserve"> </v>
      </c>
      <c r="AY71" s="179" t="str">
        <f>IF(ISBLANK(Math!GW28)," ",IF(Math!GW28&lt;50,Math!GW28," "))</f>
        <v xml:space="preserve"> </v>
      </c>
      <c r="AZ71" s="179" t="str">
        <f>IF(ISBLANK(Math!HD28)," ",IF(Math!HD28&lt;50,Math!HD28," "))</f>
        <v xml:space="preserve"> </v>
      </c>
      <c r="BA71" s="179" t="str">
        <f>IF(ISBLANK(Math!HH28)," ",IF(Math!HH28&lt;50,Math!HH28," "))</f>
        <v xml:space="preserve"> </v>
      </c>
      <c r="BB71" s="179" t="str">
        <f>IF(ISBLANK(Math!HL28)," ",IF(Math!HL28&lt;50,Math!HL28," "))</f>
        <v xml:space="preserve"> </v>
      </c>
      <c r="BC71" s="179" t="str">
        <f>IF(ISBLANK(Math!HP28)," ",IF(Math!HP28&lt;50,Math!HP28," "))</f>
        <v xml:space="preserve"> </v>
      </c>
      <c r="BD71" s="179" t="str">
        <f>IF(ISBLANK(Math!HT28)," ",IF(Math!HT28&lt;50,Math!HT28," "))</f>
        <v xml:space="preserve"> </v>
      </c>
      <c r="BE71" s="179" t="str">
        <f>IF(ISBLANK(Math!IA28)," ",IF(Math!IA28&lt;50,Math!IA28," "))</f>
        <v xml:space="preserve"> </v>
      </c>
      <c r="BF71" s="179" t="str">
        <f>IF(ISBLANK(Math!IE28)," ",IF(Math!IE28&lt;50,Math!IE28," "))</f>
        <v xml:space="preserve"> </v>
      </c>
      <c r="BG71" s="179" t="str">
        <f>IF(ISBLANK(Math!II28)," ",IF(Math!II28&lt;50,Math!II28," "))</f>
        <v xml:space="preserve"> </v>
      </c>
      <c r="BH71" s="179" t="str">
        <f>IF(ISBLANK(Math!IM28)," ",IF(Math!IM28&lt;50,Math!IM28," "))</f>
        <v xml:space="preserve"> </v>
      </c>
      <c r="BI71" s="179" t="str">
        <f>IF(ISBLANK(Math!IQ28)," ",IF(Math!IQ28&lt;50,Math!IQ28," "))</f>
        <v xml:space="preserve"> </v>
      </c>
      <c r="BJ71" s="179" t="str">
        <f>IF(ISBLANK(Math!IX28)," ",IF(Math!IX28&lt;50,Math!IX28," "))</f>
        <v xml:space="preserve"> </v>
      </c>
      <c r="BK71" s="179" t="str">
        <f>IF(ISBLANK(Math!JB28)," ",IF(Math!JB28&lt;50,Math!JB28," "))</f>
        <v xml:space="preserve"> </v>
      </c>
      <c r="BL71" s="179" t="str">
        <f>IF(ISBLANK(Math!JF28)," ",IF(Math!JF28&lt;50,Math!JF28," "))</f>
        <v xml:space="preserve"> </v>
      </c>
      <c r="BM71" s="179" t="str">
        <f>IF(ISBLANK(Math!JJ28)," ",IF(Math!JJ28&lt;50,Math!JJ28," "))</f>
        <v xml:space="preserve"> </v>
      </c>
      <c r="BN71" s="179" t="str">
        <f>IF(ISBLANK(Math!JN28)," ",IF(Math!JN28&lt;50,Math!JN28," "))</f>
        <v xml:space="preserve"> </v>
      </c>
      <c r="BO71" s="179" t="str">
        <f>IF(ISBLANK(Math!JU28)," ",IF(Math!JU28&lt;50,Math!JU28," "))</f>
        <v xml:space="preserve"> </v>
      </c>
      <c r="BP71" s="179" t="str">
        <f>IF(ISBLANK(Math!JY28)," ",IF(Math!JY28&lt;50,Math!JY28," "))</f>
        <v xml:space="preserve"> </v>
      </c>
      <c r="BQ71" s="179" t="str">
        <f>IF(ISBLANK(Math!KC28)," ",IF(Math!KC28&lt;50,Math!KC28," "))</f>
        <v xml:space="preserve"> </v>
      </c>
      <c r="BR71" s="180" t="str">
        <f>IF(ISBLANK(Math!KG28)," ",IF(Math!KG28&lt;50,Math!KG28," "))</f>
        <v xml:space="preserve"> </v>
      </c>
      <c r="BS71" s="272"/>
      <c r="BT71" s="273"/>
      <c r="BU71" s="179" t="str">
        <f>IF(ISBLANK(Math!KK28)," ",IF(Math!KK28&lt;50,Math!KK28," "))</f>
        <v xml:space="preserve"> </v>
      </c>
      <c r="BV71" s="179" t="str">
        <f>IF(ISBLANK(Math!KR28)," ",IF(Math!KR28&lt;50,Math!KR28," "))</f>
        <v xml:space="preserve"> </v>
      </c>
      <c r="BW71" s="179" t="str">
        <f>IF(ISBLANK(Math!KV28)," ",IF(Math!KV28&lt;50,Math!KV28," "))</f>
        <v xml:space="preserve"> </v>
      </c>
    </row>
    <row r="72" spans="1:75" s="1" customFormat="1" ht="20.100000000000001" hidden="1" customHeight="1">
      <c r="A72" s="271" t="str">
        <f>LEFT(Math!$A27,1)&amp;LEFT(Math!$B27,1)</f>
        <v xml:space="preserve">  </v>
      </c>
      <c r="B72" s="271"/>
      <c r="C72" s="175" t="str">
        <f>IF(ISBLANK(Math!E27)," ",IF(Math!E27&gt;=75,Math!E27," "))</f>
        <v/>
      </c>
      <c r="D72" s="175" t="str">
        <f>IF(ISBLANK(Math!I27)," ",IF(Math!I27&gt;=75,Math!I27," "))</f>
        <v/>
      </c>
      <c r="E72" s="175" t="str">
        <f>IF(ISBLANK(Math!M27)," ",IF(Math!M27&gt;=75,Math!M27," "))</f>
        <v/>
      </c>
      <c r="F72" s="175" t="str">
        <f>IF(ISBLANK(Math!Q27)," ",IF(Math!Q27&gt;=75,Math!Q27," "))</f>
        <v/>
      </c>
      <c r="G72" s="175" t="str">
        <f>IF(ISBLANK(Math!U27)," ",IF(Math!U27&gt;=75,Math!U27," "))</f>
        <v/>
      </c>
      <c r="H72" s="175" t="str">
        <f>IF(ISBLANK(Math!AB27)," ",IF(Math!AB27&gt;=75,Math!AB27," "))</f>
        <v/>
      </c>
      <c r="I72" s="175" t="str">
        <f>IF(ISBLANK(Math!AF27)," ",IF(Math!AF27&gt;=75,Math!AF27," "))</f>
        <v/>
      </c>
      <c r="J72" s="175" t="str">
        <f>IF(ISBLANK(Math!AJ27)," ",IF(Math!AJ27&gt;=75,Math!AJ27," "))</f>
        <v/>
      </c>
      <c r="K72" s="175" t="str">
        <f>IF(ISBLANK(Math!AN27)," ",IF(Math!AN27&gt;=75,Math!AN27," "))</f>
        <v/>
      </c>
      <c r="L72" s="175" t="str">
        <f>IF(ISBLANK(Math!AR27)," ",IF(Math!AR27&gt;=75,Math!AR27," "))</f>
        <v/>
      </c>
      <c r="M72" s="175" t="str">
        <f>IF(ISBLANK(Math!AY27)," ",IF(Math!AY27&gt;=75,Math!AY27," "))</f>
        <v/>
      </c>
      <c r="N72" s="175" t="str">
        <f>IF(ISBLANK(Math!BC27)," ",IF(Math!BC27&gt;=75,Math!BC27," "))</f>
        <v/>
      </c>
      <c r="O72" s="175" t="str">
        <f>IF(ISBLANK(Math!BG27)," ",IF(Math!BG27&gt;=75,Math!BG27," "))</f>
        <v/>
      </c>
      <c r="P72" s="175" t="str">
        <f>IF(ISBLANK(Math!BK27)," ",IF(Math!BK27&gt;=75,Math!BK27," "))</f>
        <v/>
      </c>
      <c r="Q72" s="175" t="str">
        <f>IF(ISBLANK(Math!BO27)," ",IF(Math!BO27&gt;=75,Math!BO27," "))</f>
        <v/>
      </c>
      <c r="R72" s="175" t="str">
        <f>IF(ISBLANK(Math!BV27)," ",IF(Math!BV27&gt;=75,Math!BV27," "))</f>
        <v/>
      </c>
      <c r="S72" s="175" t="str">
        <f>IF(ISBLANK(Math!BZ27)," ",IF(Math!BZ27&gt;=75,Math!BZ27," "))</f>
        <v/>
      </c>
      <c r="T72" s="175" t="str">
        <f>IF(ISBLANK(Math!CD27)," ",IF(Math!CD27&gt;=75,Math!CD27," "))</f>
        <v/>
      </c>
      <c r="U72" s="175" t="str">
        <f>IF(ISBLANK(Math!CH27)," ",IF(Math!CH27&gt;=75,Math!CH27," "))</f>
        <v/>
      </c>
      <c r="V72" s="175" t="str">
        <f>IF(ISBLANK(Math!CL27)," ",IF(Math!CL27&gt;=75,Math!CL27," "))</f>
        <v/>
      </c>
      <c r="W72" s="176" t="str">
        <f>IF(ISBLANK(Math!CS27)," ",IF(Math!CS27&gt;=75,Math!CS27," "))</f>
        <v/>
      </c>
      <c r="X72" s="268" t="str">
        <f>A72</f>
        <v xml:space="preserve">  </v>
      </c>
      <c r="Y72" s="269"/>
      <c r="Z72" s="175" t="str">
        <f>IF(ISBLANK(Math!CW27)," ",IF(Math!CW27&gt;=75,Math!CW27," "))</f>
        <v/>
      </c>
      <c r="AA72" s="175" t="str">
        <f>IF(ISBLANK(Math!DA27)," ",IF(Math!DA27&gt;=75,Math!DA27," "))</f>
        <v/>
      </c>
      <c r="AB72" s="175" t="str">
        <f>IF(ISBLANK(Math!DE27)," ",IF(Math!DE27&gt;=75,Math!DE27," "))</f>
        <v/>
      </c>
      <c r="AC72" s="175" t="str">
        <f>IF(ISBLANK(Math!DI27)," ",IF(Math!DI27&gt;=75,Math!DI27," "))</f>
        <v/>
      </c>
      <c r="AD72" s="175" t="str">
        <f>IF(ISBLANK(Math!DP27)," ",IF(Math!DP27&gt;=75,Math!DP27," "))</f>
        <v/>
      </c>
      <c r="AE72" s="175" t="str">
        <f>IF(ISBLANK(Math!DT27)," ",IF(Math!DT27&gt;=75,Math!DT27," "))</f>
        <v/>
      </c>
      <c r="AF72" s="175" t="str">
        <f>IF(ISBLANK(Math!DX27)," ",IF(Math!DX27&gt;=75,Math!DX27," "))</f>
        <v/>
      </c>
      <c r="AG72" s="175" t="str">
        <f>IF(ISBLANK(Math!EB27)," ",IF(Math!EB27&gt;=75,Math!EB27," "))</f>
        <v/>
      </c>
      <c r="AH72" s="175" t="str">
        <f>IF(ISBLANK(Math!EF27)," ",IF(Math!EF27&gt;=75,Math!EF27," "))</f>
        <v/>
      </c>
      <c r="AI72" s="175" t="str">
        <f>IF(ISBLANK(Math!EM27)," ",IF(Math!EM27&gt;=75,Math!EM27," "))</f>
        <v/>
      </c>
      <c r="AJ72" s="175" t="str">
        <f>IF(ISBLANK(Math!EQ27)," ",IF(Math!EQ27&gt;=75,Math!EQ27," "))</f>
        <v/>
      </c>
      <c r="AK72" s="175" t="str">
        <f>IF(ISBLANK(Math!EU27)," ",IF(Math!EU27&gt;=75,Math!EU27," "))</f>
        <v/>
      </c>
      <c r="AL72" s="175" t="str">
        <f>IF(ISBLANK(Math!EY27)," ",IF(Math!EY27&gt;=75,Math!EY27," "))</f>
        <v/>
      </c>
      <c r="AM72" s="175" t="str">
        <f>IF(ISBLANK(Math!FC27)," ",IF(Math!FC27&gt;=75,Math!FC27," "))</f>
        <v/>
      </c>
      <c r="AN72" s="175" t="str">
        <f>IF(ISBLANK(Math!FJ27)," ",IF(Math!FJ27&gt;=75,Math!FJ27," "))</f>
        <v/>
      </c>
      <c r="AO72" s="175" t="str">
        <f>IF(ISBLANK(Math!FN27)," ",IF(Math!FN27&gt;=75,Math!FN27," "))</f>
        <v/>
      </c>
      <c r="AP72" s="175" t="str">
        <f>IF(ISBLANK(Math!FR27)," ",IF(Math!FR27&gt;=75,Math!FR27," "))</f>
        <v/>
      </c>
      <c r="AQ72" s="175" t="str">
        <f>IF(ISBLANK(Math!FV27)," ",IF(Math!FV27&gt;=75,Math!FV27," "))</f>
        <v/>
      </c>
      <c r="AR72" s="175" t="str">
        <f>IF(ISBLANK(Math!FZ27)," ",IF(Math!FZ27&gt;=75,Math!FZ27," "))</f>
        <v/>
      </c>
      <c r="AS72" s="175" t="str">
        <f>IF(ISBLANK(Math!GG27)," ",IF(Math!GG27&gt;=75,Math!GG27," "))</f>
        <v/>
      </c>
      <c r="AT72" s="176" t="str">
        <f>IF(ISBLANK(Math!GK27)," ",IF(Math!GK27&gt;=75,Math!GK27," "))</f>
        <v/>
      </c>
      <c r="AU72" s="268" t="str">
        <f>X72</f>
        <v xml:space="preserve">  </v>
      </c>
      <c r="AV72" s="269"/>
      <c r="AW72" s="175" t="str">
        <f>IF(ISBLANK(Math!GO27)," ",IF(Math!GO27&gt;=75,Math!GO27," "))</f>
        <v/>
      </c>
      <c r="AX72" s="175" t="str">
        <f>IF(ISBLANK(Math!GS27)," ",IF(Math!GS27&gt;=75,Math!GS27," "))</f>
        <v/>
      </c>
      <c r="AY72" s="175" t="str">
        <f>IF(ISBLANK(Math!GW27)," ",IF(Math!GW27&gt;=75,Math!GW27," "))</f>
        <v/>
      </c>
      <c r="AZ72" s="175" t="str">
        <f>IF(ISBLANK(Math!HD27)," ",IF(Math!HD27&gt;=75,Math!HD27," "))</f>
        <v/>
      </c>
      <c r="BA72" s="175" t="str">
        <f>IF(ISBLANK(Math!HH27)," ",IF(Math!HH27&gt;=75,Math!HH27," "))</f>
        <v/>
      </c>
      <c r="BB72" s="175" t="str">
        <f>IF(ISBLANK(Math!HL27)," ",IF(Math!HL27&gt;=75,Math!HL27," "))</f>
        <v/>
      </c>
      <c r="BC72" s="175" t="str">
        <f>IF(ISBLANK(Math!HP27)," ",IF(Math!HP27&gt;=75,Math!HP27," "))</f>
        <v/>
      </c>
      <c r="BD72" s="175" t="str">
        <f>IF(ISBLANK(Math!HT27)," ",IF(Math!HT27&gt;=75,Math!HT27," "))</f>
        <v/>
      </c>
      <c r="BE72" s="175" t="str">
        <f>IF(ISBLANK(Math!IA27)," ",IF(Math!IA27&gt;=75,Math!IA27," "))</f>
        <v/>
      </c>
      <c r="BF72" s="175" t="str">
        <f>IF(ISBLANK(Math!IE27)," ",IF(Math!IE27&gt;=75,Math!IE27," "))</f>
        <v/>
      </c>
      <c r="BG72" s="175" t="str">
        <f>IF(ISBLANK(Math!II27)," ",IF(Math!II27&gt;=75,Math!II27," "))</f>
        <v/>
      </c>
      <c r="BH72" s="175" t="str">
        <f>IF(ISBLANK(Math!IM27)," ",IF(Math!IM27&gt;=75,Math!IM27," "))</f>
        <v/>
      </c>
      <c r="BI72" s="175" t="str">
        <f>IF(ISBLANK(Math!IQ27)," ",IF(Math!IQ27&gt;=75,Math!IQ27," "))</f>
        <v/>
      </c>
      <c r="BJ72" s="175" t="str">
        <f>IF(ISBLANK(Math!IX27)," ",IF(Math!IX27&gt;=75,Math!IX27," "))</f>
        <v/>
      </c>
      <c r="BK72" s="175" t="str">
        <f>IF(ISBLANK(Math!JB27)," ",IF(Math!JB27&gt;=75,Math!JB27," "))</f>
        <v/>
      </c>
      <c r="BL72" s="175" t="str">
        <f>IF(ISBLANK(Math!JF27)," ",IF(Math!JF27&gt;=75,Math!JF27," "))</f>
        <v/>
      </c>
      <c r="BM72" s="175" t="str">
        <f>IF(ISBLANK(Math!JJ27)," ",IF(Math!JJ27&gt;=75,Math!JJ27," "))</f>
        <v/>
      </c>
      <c r="BN72" s="175" t="str">
        <f>IF(ISBLANK(Math!JN27)," ",IF(Math!JN27&gt;=75,Math!JN27," "))</f>
        <v/>
      </c>
      <c r="BO72" s="175" t="str">
        <f>IF(ISBLANK(Math!JU27)," ",IF(Math!JU27&gt;=75,Math!JU27," "))</f>
        <v/>
      </c>
      <c r="BP72" s="175" t="str">
        <f>IF(ISBLANK(Math!JY27)," ",IF(Math!JY27&gt;=75,Math!JY27," "))</f>
        <v/>
      </c>
      <c r="BQ72" s="175" t="str">
        <f>IF(ISBLANK(Math!KC27)," ",IF(Math!KC27&gt;=75,Math!KC27," "))</f>
        <v/>
      </c>
      <c r="BR72" s="176" t="str">
        <f>IF(ISBLANK(Math!KG27)," ",IF(Math!KG27&gt;=75,Math!KG27," "))</f>
        <v/>
      </c>
      <c r="BS72" s="268" t="str">
        <f>AU72</f>
        <v xml:space="preserve">  </v>
      </c>
      <c r="BT72" s="269"/>
      <c r="BU72" s="175" t="str">
        <f>IF(ISBLANK(Math!KK27)," ",IF(Math!KK27&gt;=75,Math!KK27," "))</f>
        <v/>
      </c>
      <c r="BV72" s="175" t="str">
        <f>IF(ISBLANK(Math!KR27)," ",IF(Math!KR27&gt;=75,Math!KR27," "))</f>
        <v/>
      </c>
      <c r="BW72" s="175" t="str">
        <f>IF(ISBLANK(Math!KV27)," ",IF(Math!KV27&gt;=75,Math!KV27," "))</f>
        <v/>
      </c>
    </row>
    <row r="73" spans="1:75" s="1" customFormat="1" ht="20.100000000000001" hidden="1" customHeight="1">
      <c r="A73" s="271"/>
      <c r="B73" s="271"/>
      <c r="C73" s="177" t="str">
        <f>IF(ISBLANK(Math!E27)," ",IF(Math!E27&gt;=50,IF(Math!E27&lt;75,Math!E27," ")," "))</f>
        <v xml:space="preserve"> </v>
      </c>
      <c r="D73" s="177" t="str">
        <f>IF(ISBLANK(Math!I27)," ",IF(Math!I27&gt;=50,IF(Math!I27&lt;75,Math!I27," ")," "))</f>
        <v xml:space="preserve"> </v>
      </c>
      <c r="E73" s="177" t="str">
        <f>IF(ISBLANK(Math!M27)," ",IF(Math!M27&gt;=50,IF(Math!M27&lt;75,Math!M27," ")," "))</f>
        <v xml:space="preserve"> </v>
      </c>
      <c r="F73" s="177" t="str">
        <f>IF(ISBLANK(Math!Q27)," ",IF(Math!Q27&gt;=50,IF(Math!Q27&lt;75,Math!Q27," ")," "))</f>
        <v xml:space="preserve"> </v>
      </c>
      <c r="G73" s="177" t="str">
        <f>IF(ISBLANK(Math!U27)," ",IF(Math!U27&gt;=50,IF(Math!U27&lt;75,Math!U27," ")," "))</f>
        <v xml:space="preserve"> </v>
      </c>
      <c r="H73" s="177" t="str">
        <f>IF(ISBLANK(Math!AB27)," ",IF(Math!AB27&gt;=50,IF(Math!AB27&lt;75,Math!AB27," ")," "))</f>
        <v xml:space="preserve"> </v>
      </c>
      <c r="I73" s="177" t="str">
        <f>IF(ISBLANK(Math!AF27)," ",IF(Math!AF27&gt;=50,IF(Math!AF27&lt;75,Math!AF27," ")," "))</f>
        <v xml:space="preserve"> </v>
      </c>
      <c r="J73" s="177" t="str">
        <f>IF(ISBLANK(Math!AJ27)," ",IF(Math!AJ27&gt;=50,IF(Math!AJ27&lt;75,Math!AJ27," ")," "))</f>
        <v xml:space="preserve"> </v>
      </c>
      <c r="K73" s="177" t="str">
        <f>IF(ISBLANK(Math!AN27)," ",IF(Math!AN27&gt;=50,IF(Math!AN27&lt;75,Math!AN27," ")," "))</f>
        <v xml:space="preserve"> </v>
      </c>
      <c r="L73" s="177" t="str">
        <f>IF(ISBLANK(Math!AR27)," ",IF(Math!AR27&gt;=50,IF(Math!AR27&lt;75,Math!AR27," ")," "))</f>
        <v xml:space="preserve"> </v>
      </c>
      <c r="M73" s="177" t="str">
        <f>IF(ISBLANK(Math!AY27)," ",IF(Math!AY27&gt;=50,IF(Math!AY27&lt;75,Math!AY27," ")," "))</f>
        <v xml:space="preserve"> </v>
      </c>
      <c r="N73" s="177" t="str">
        <f>IF(ISBLANK(Math!BC27)," ",IF(Math!BC27&gt;=50,IF(Math!BC27&lt;75,Math!BC27," ")," "))</f>
        <v xml:space="preserve"> </v>
      </c>
      <c r="O73" s="177" t="str">
        <f>IF(ISBLANK(Math!BG27)," ",IF(Math!BG27&gt;=50,IF(Math!BG27&lt;75,Math!BG27," ")," "))</f>
        <v xml:space="preserve"> </v>
      </c>
      <c r="P73" s="177" t="str">
        <f>IF(ISBLANK(Math!BK27)," ",IF(Math!BK27&gt;=50,IF(Math!BK27&lt;75,Math!BK27," ")," "))</f>
        <v xml:space="preserve"> </v>
      </c>
      <c r="Q73" s="177" t="str">
        <f>IF(ISBLANK(Math!BO27)," ",IF(Math!BO27&gt;=50,IF(Math!BO27&lt;75,Math!BO27," ")," "))</f>
        <v xml:space="preserve"> </v>
      </c>
      <c r="R73" s="177" t="str">
        <f>IF(ISBLANK(Math!BV27)," ",IF(Math!BV27&gt;=50,IF(Math!BV27&lt;75,Math!BV27," ")," "))</f>
        <v xml:space="preserve"> </v>
      </c>
      <c r="S73" s="177" t="str">
        <f>IF(ISBLANK(Math!BZ27)," ",IF(Math!BZ27&gt;=50,IF(Math!BZ27&lt;75,Math!BZ27," ")," "))</f>
        <v xml:space="preserve"> </v>
      </c>
      <c r="T73" s="177" t="str">
        <f>IF(ISBLANK(Math!CD27)," ",IF(Math!CD27&gt;=50,IF(Math!CD27&lt;75,Math!CD27," ")," "))</f>
        <v xml:space="preserve"> </v>
      </c>
      <c r="U73" s="177" t="str">
        <f>IF(ISBLANK(Math!CH27)," ",IF(Math!CH27&gt;=50,IF(Math!CH27&lt;75,Math!CH27," ")," "))</f>
        <v xml:space="preserve"> </v>
      </c>
      <c r="V73" s="177" t="str">
        <f>IF(ISBLANK(Math!CL27)," ",IF(Math!CL27&gt;=50,IF(Math!CL27&lt;75,Math!CL27," ")," "))</f>
        <v xml:space="preserve"> </v>
      </c>
      <c r="W73" s="178" t="str">
        <f>IF(ISBLANK(Math!CS27)," ",IF(Math!CS27&gt;=50,IF(Math!CS27&lt;75,Math!CS27," ")," "))</f>
        <v xml:space="preserve"> </v>
      </c>
      <c r="X73" s="270"/>
      <c r="Y73" s="271"/>
      <c r="Z73" s="177" t="str">
        <f>IF(ISBLANK(Math!CW27)," ",IF(Math!CW27&gt;=50,IF(Math!CW27&lt;75,Math!CW27," ")," "))</f>
        <v xml:space="preserve"> </v>
      </c>
      <c r="AA73" s="177" t="str">
        <f>IF(ISBLANK(Math!DA27)," ",IF(Math!DA27&gt;=50,IF(Math!DA27&lt;75,Math!DA27," ")," "))</f>
        <v xml:space="preserve"> </v>
      </c>
      <c r="AB73" s="177" t="str">
        <f>IF(ISBLANK(Math!DE27)," ",IF(Math!DE27&gt;=50,IF(Math!DE27&lt;75,Math!DE27," ")," "))</f>
        <v xml:space="preserve"> </v>
      </c>
      <c r="AC73" s="177" t="str">
        <f>IF(ISBLANK(Math!DI27)," ",IF(Math!DI27&gt;=50,IF(Math!DI27&lt;75,Math!DI27," ")," "))</f>
        <v xml:space="preserve"> </v>
      </c>
      <c r="AD73" s="177" t="str">
        <f>IF(ISBLANK(Math!DP27)," ",IF(Math!DP27&gt;=50,IF(Math!DP27&lt;75,Math!DP27," ")," "))</f>
        <v xml:space="preserve"> </v>
      </c>
      <c r="AE73" s="177" t="str">
        <f>IF(ISBLANK(Math!DT27)," ",IF(Math!DT27&gt;=50,IF(Math!DT27&lt;75,Math!DT27," ")," "))</f>
        <v xml:space="preserve"> </v>
      </c>
      <c r="AF73" s="177" t="str">
        <f>IF(ISBLANK(Math!DX27)," ",IF(Math!DX27&gt;=50,IF(Math!DX27&lt;75,Math!DX27," ")," "))</f>
        <v xml:space="preserve"> </v>
      </c>
      <c r="AG73" s="177" t="str">
        <f>IF(ISBLANK(Math!EB27)," ",IF(Math!EB27&gt;=50,IF(Math!EB27&lt;75,Math!EB27," ")," "))</f>
        <v xml:space="preserve"> </v>
      </c>
      <c r="AH73" s="177" t="str">
        <f>IF(ISBLANK(Math!EF27)," ",IF(Math!EF27&gt;=50,IF(Math!EF27&lt;75,Math!EF27," ")," "))</f>
        <v xml:space="preserve"> </v>
      </c>
      <c r="AI73" s="177" t="str">
        <f>IF(ISBLANK(Math!EM27)," ",IF(Math!EM27&gt;=50,IF(Math!EM27&lt;75,Math!EM27," ")," "))</f>
        <v xml:space="preserve"> </v>
      </c>
      <c r="AJ73" s="177" t="str">
        <f>IF(ISBLANK(Math!EQ27)," ",IF(Math!EQ27&gt;=50,IF(Math!EQ27&lt;75,Math!EQ27," ")," "))</f>
        <v xml:space="preserve"> </v>
      </c>
      <c r="AK73" s="177" t="str">
        <f>IF(ISBLANK(Math!EU27)," ",IF(Math!EU27&gt;=50,IF(Math!EU27&lt;75,Math!EU27," ")," "))</f>
        <v xml:space="preserve"> </v>
      </c>
      <c r="AL73" s="177" t="str">
        <f>IF(ISBLANK(Math!EY27)," ",IF(Math!EY27&gt;=50,IF(Math!EY27&lt;75,Math!EY27," ")," "))</f>
        <v xml:space="preserve"> </v>
      </c>
      <c r="AM73" s="177" t="str">
        <f>IF(ISBLANK(Math!FC27)," ",IF(Math!FC27&gt;=50,IF(Math!FC27&lt;75,Math!FC27," ")," "))</f>
        <v xml:space="preserve"> </v>
      </c>
      <c r="AN73" s="177" t="str">
        <f>IF(ISBLANK(Math!FJ27)," ",IF(Math!FJ27&gt;=50,IF(Math!FJ27&lt;75,Math!FJ27," ")," "))</f>
        <v xml:space="preserve"> </v>
      </c>
      <c r="AO73" s="177" t="str">
        <f>IF(ISBLANK(Math!FN27)," ",IF(Math!FN27&gt;=50,IF(Math!FN27&lt;75,Math!FN27," ")," "))</f>
        <v xml:space="preserve"> </v>
      </c>
      <c r="AP73" s="177" t="str">
        <f>IF(ISBLANK(Math!FR27)," ",IF(Math!FR27&gt;=50,IF(Math!FR27&lt;75,Math!FR27," ")," "))</f>
        <v xml:space="preserve"> </v>
      </c>
      <c r="AQ73" s="177" t="str">
        <f>IF(ISBLANK(Math!FV27)," ",IF(Math!FV27&gt;=50,IF(Math!FV27&lt;75,Math!FV27," ")," "))</f>
        <v xml:space="preserve"> </v>
      </c>
      <c r="AR73" s="177" t="str">
        <f>IF(ISBLANK(Math!FZ27)," ",IF(Math!FZ27&gt;=50,IF(Math!FZ27&lt;75,Math!FZ27," ")," "))</f>
        <v xml:space="preserve"> </v>
      </c>
      <c r="AS73" s="177" t="str">
        <f>IF(ISBLANK(Math!GG27)," ",IF(Math!GG27&gt;=50,IF(Math!GG27&lt;75,Math!GG27," ")," "))</f>
        <v xml:space="preserve"> </v>
      </c>
      <c r="AT73" s="178" t="str">
        <f>IF(ISBLANK(Math!GK27)," ",IF(Math!GK27&gt;=50,IF(Math!GK27&lt;75,Math!GK27," ")," "))</f>
        <v xml:space="preserve"> </v>
      </c>
      <c r="AU73" s="270"/>
      <c r="AV73" s="271"/>
      <c r="AW73" s="177" t="str">
        <f>IF(ISBLANK(Math!GO27)," ",IF(Math!GO27&gt;=50,IF(Math!GO27&lt;75,Math!GO27," ")," "))</f>
        <v xml:space="preserve"> </v>
      </c>
      <c r="AX73" s="177" t="str">
        <f>IF(ISBLANK(Math!GS27)," ",IF(Math!GS27&gt;=50,IF(Math!GS27&lt;75,Math!GS27," ")," "))</f>
        <v xml:space="preserve"> </v>
      </c>
      <c r="AY73" s="177" t="str">
        <f>IF(ISBLANK(Math!GW27)," ",IF(Math!GW27&gt;=50,IF(Math!GW27&lt;75,Math!GW27," ")," "))</f>
        <v xml:space="preserve"> </v>
      </c>
      <c r="AZ73" s="177" t="str">
        <f>IF(ISBLANK(Math!HD27)," ",IF(Math!HD27&gt;=50,IF(Math!HD27&lt;75,Math!HD27," ")," "))</f>
        <v xml:space="preserve"> </v>
      </c>
      <c r="BA73" s="177" t="str">
        <f>IF(ISBLANK(Math!HH27)," ",IF(Math!HH27&gt;=50,IF(Math!HH27&lt;75,Math!HH27," ")," "))</f>
        <v xml:space="preserve"> </v>
      </c>
      <c r="BB73" s="177" t="str">
        <f>IF(ISBLANK(Math!HL27)," ",IF(Math!HL27&gt;=50,IF(Math!HL27&lt;75,Math!HL27," ")," "))</f>
        <v xml:space="preserve"> </v>
      </c>
      <c r="BC73" s="177" t="str">
        <f>IF(ISBLANK(Math!HP27)," ",IF(Math!HP27&gt;=50,IF(Math!HP27&lt;75,Math!HP27," ")," "))</f>
        <v xml:space="preserve"> </v>
      </c>
      <c r="BD73" s="177" t="str">
        <f>IF(ISBLANK(Math!HT27)," ",IF(Math!HT27&gt;=50,IF(Math!HT27&lt;75,Math!HT27," ")," "))</f>
        <v xml:space="preserve"> </v>
      </c>
      <c r="BE73" s="177" t="str">
        <f>IF(ISBLANK(Math!IA27)," ",IF(Math!IA27&gt;=50,IF(Math!IA27&lt;75,Math!IA27," ")," "))</f>
        <v xml:space="preserve"> </v>
      </c>
      <c r="BF73" s="177" t="str">
        <f>IF(ISBLANK(Math!IE27)," ",IF(Math!IE27&gt;=50,IF(Math!IE27&lt;75,Math!IE27," ")," "))</f>
        <v xml:space="preserve"> </v>
      </c>
      <c r="BG73" s="177" t="str">
        <f>IF(ISBLANK(Math!II27)," ",IF(Math!II27&gt;=50,IF(Math!II27&lt;75,Math!II27," ")," "))</f>
        <v xml:space="preserve"> </v>
      </c>
      <c r="BH73" s="177" t="str">
        <f>IF(ISBLANK(Math!IM27)," ",IF(Math!IM27&gt;=50,IF(Math!IM27&lt;75,Math!IM27," ")," "))</f>
        <v xml:space="preserve"> </v>
      </c>
      <c r="BI73" s="177" t="str">
        <f>IF(ISBLANK(Math!IQ27)," ",IF(Math!IQ27&gt;=50,IF(Math!IQ27&lt;75,Math!IQ27," ")," "))</f>
        <v xml:space="preserve"> </v>
      </c>
      <c r="BJ73" s="177" t="str">
        <f>IF(ISBLANK(Math!IX27)," ",IF(Math!IX27&gt;=50,IF(Math!IX27&lt;75,Math!IX27," ")," "))</f>
        <v xml:space="preserve"> </v>
      </c>
      <c r="BK73" s="177" t="str">
        <f>IF(ISBLANK(Math!JB27)," ",IF(Math!JB27&gt;=50,IF(Math!JB27&lt;75,Math!JB27," ")," "))</f>
        <v xml:space="preserve"> </v>
      </c>
      <c r="BL73" s="177" t="str">
        <f>IF(ISBLANK(Math!JF27)," ",IF(Math!JF27&gt;=50,IF(Math!JF27&lt;75,Math!JF27," ")," "))</f>
        <v xml:space="preserve"> </v>
      </c>
      <c r="BM73" s="177" t="str">
        <f>IF(ISBLANK(Math!JJ27)," ",IF(Math!JJ27&gt;=50,IF(Math!JJ27&lt;75,Math!JJ27," ")," "))</f>
        <v xml:space="preserve"> </v>
      </c>
      <c r="BN73" s="177" t="str">
        <f>IF(ISBLANK(Math!JN27)," ",IF(Math!JN27&gt;=50,IF(Math!JN27&lt;75,Math!JN27," ")," "))</f>
        <v xml:space="preserve"> </v>
      </c>
      <c r="BO73" s="177" t="str">
        <f>IF(ISBLANK(Math!JU27)," ",IF(Math!JU27&gt;=50,IF(Math!JU27&lt;75,Math!JU27," ")," "))</f>
        <v xml:space="preserve"> </v>
      </c>
      <c r="BP73" s="177" t="str">
        <f>IF(ISBLANK(Math!JY27)," ",IF(Math!JY27&gt;=50,IF(Math!JY27&lt;75,Math!JY27," ")," "))</f>
        <v xml:space="preserve"> </v>
      </c>
      <c r="BQ73" s="177" t="str">
        <f>IF(ISBLANK(Math!KC27)," ",IF(Math!KC27&gt;=50,IF(Math!KC27&lt;75,Math!KC27," ")," "))</f>
        <v xml:space="preserve"> </v>
      </c>
      <c r="BR73" s="178" t="str">
        <f>IF(ISBLANK(Math!KG27)," ",IF(Math!KG27&gt;=50,IF(Math!KG27&lt;75,Math!KG27," ")," "))</f>
        <v xml:space="preserve"> </v>
      </c>
      <c r="BS73" s="270"/>
      <c r="BT73" s="271"/>
      <c r="BU73" s="177" t="str">
        <f>IF(ISBLANK(Math!KK27)," ",IF(Math!KK27&gt;=50,IF(Math!KK27&lt;75,Math!KK27," ")," "))</f>
        <v xml:space="preserve"> </v>
      </c>
      <c r="BV73" s="177" t="str">
        <f>IF(ISBLANK(Math!KR27)," ",IF(Math!KR27&gt;=50,IF(Math!KR27&lt;75,Math!KR27," ")," "))</f>
        <v xml:space="preserve"> </v>
      </c>
      <c r="BW73" s="177" t="str">
        <f>IF(ISBLANK(Math!KV27)," ",IF(Math!KV27&gt;=50,IF(Math!KV27&lt;75,Math!KV27," ")," "))</f>
        <v xml:space="preserve"> </v>
      </c>
    </row>
    <row r="74" spans="1:75" s="1" customFormat="1" ht="20.100000000000001" hidden="1" customHeight="1" thickBot="1">
      <c r="A74" s="271"/>
      <c r="B74" s="271"/>
      <c r="C74" s="179" t="str">
        <f>IF(ISBLANK(Math!E27)," ",IF(Math!E27&lt;50,Math!E27," "))</f>
        <v xml:space="preserve"> </v>
      </c>
      <c r="D74" s="179" t="str">
        <f>IF(ISBLANK(Math!I27)," ",IF(Math!I27&lt;50,Math!I27," "))</f>
        <v xml:space="preserve"> </v>
      </c>
      <c r="E74" s="179" t="str">
        <f>IF(ISBLANK(Math!M27)," ",IF(Math!M27&lt;50,Math!M27," "))</f>
        <v xml:space="preserve"> </v>
      </c>
      <c r="F74" s="179" t="str">
        <f>IF(ISBLANK(Math!Q27)," ",IF(Math!Q27&lt;50,Math!Q27," "))</f>
        <v xml:space="preserve"> </v>
      </c>
      <c r="G74" s="179" t="str">
        <f>IF(ISBLANK(Math!U27)," ",IF(Math!U27&lt;50,Math!U27," "))</f>
        <v xml:space="preserve"> </v>
      </c>
      <c r="H74" s="179" t="str">
        <f>IF(ISBLANK(Math!AB27)," ",IF(Math!AB27&lt;50,Math!AB27," "))</f>
        <v xml:space="preserve"> </v>
      </c>
      <c r="I74" s="179" t="str">
        <f>IF(ISBLANK(Math!AF27)," ",IF(Math!AF27&lt;50,Math!AF27," "))</f>
        <v xml:space="preserve"> </v>
      </c>
      <c r="J74" s="179" t="str">
        <f>IF(ISBLANK(Math!AJ27)," ",IF(Math!AJ27&lt;50,Math!AJ27," "))</f>
        <v xml:space="preserve"> </v>
      </c>
      <c r="K74" s="179" t="str">
        <f>IF(ISBLANK(Math!AN27)," ",IF(Math!AN27&lt;50,Math!AN27," "))</f>
        <v xml:space="preserve"> </v>
      </c>
      <c r="L74" s="179" t="str">
        <f>IF(ISBLANK(Math!AR27)," ",IF(Math!AR27&lt;50,Math!AR27," "))</f>
        <v xml:space="preserve"> </v>
      </c>
      <c r="M74" s="179" t="str">
        <f>IF(ISBLANK(Math!AY27)," ",IF(Math!AY27&lt;50,Math!AY27," "))</f>
        <v xml:space="preserve"> </v>
      </c>
      <c r="N74" s="179" t="str">
        <f>IF(ISBLANK(Math!BC27)," ",IF(Math!BC27&lt;50,Math!BC27," "))</f>
        <v xml:space="preserve"> </v>
      </c>
      <c r="O74" s="179" t="str">
        <f>IF(ISBLANK(Math!BG27)," ",IF(Math!BG27&lt;50,Math!BG27," "))</f>
        <v xml:space="preserve"> </v>
      </c>
      <c r="P74" s="179" t="str">
        <f>IF(ISBLANK(Math!BK27)," ",IF(Math!BK27&lt;50,Math!BK27," "))</f>
        <v xml:space="preserve"> </v>
      </c>
      <c r="Q74" s="179" t="str">
        <f>IF(ISBLANK(Math!BO27)," ",IF(Math!BO27&lt;50,Math!BO27," "))</f>
        <v xml:space="preserve"> </v>
      </c>
      <c r="R74" s="179" t="str">
        <f>IF(ISBLANK(Math!BV27)," ",IF(Math!BV27&lt;50,Math!BV27," "))</f>
        <v xml:space="preserve"> </v>
      </c>
      <c r="S74" s="179" t="str">
        <f>IF(ISBLANK(Math!BZ27)," ",IF(Math!BZ27&lt;50,Math!BZ27," "))</f>
        <v xml:space="preserve"> </v>
      </c>
      <c r="T74" s="179" t="str">
        <f>IF(ISBLANK(Math!CD27)," ",IF(Math!CD27&lt;50,Math!CD27," "))</f>
        <v xml:space="preserve"> </v>
      </c>
      <c r="U74" s="179" t="str">
        <f>IF(ISBLANK(Math!CH27)," ",IF(Math!CH27&lt;50,Math!CH27," "))</f>
        <v xml:space="preserve"> </v>
      </c>
      <c r="V74" s="179" t="str">
        <f>IF(ISBLANK(Math!CL27)," ",IF(Math!CL27&lt;50,Math!CL27," "))</f>
        <v xml:space="preserve"> </v>
      </c>
      <c r="W74" s="180" t="str">
        <f>IF(ISBLANK(Math!CS27)," ",IF(Math!CS27&lt;50,Math!CS27," "))</f>
        <v xml:space="preserve"> </v>
      </c>
      <c r="X74" s="272"/>
      <c r="Y74" s="273"/>
      <c r="Z74" s="179" t="str">
        <f>IF(ISBLANK(Math!CW27)," ",IF(Math!CW27&lt;50,Math!CW27," "))</f>
        <v xml:space="preserve"> </v>
      </c>
      <c r="AA74" s="179" t="str">
        <f>IF(ISBLANK(Math!DA27)," ",IF(Math!DA27&lt;50,Math!DA27," "))</f>
        <v xml:space="preserve"> </v>
      </c>
      <c r="AB74" s="179" t="str">
        <f>IF(ISBLANK(Math!DE27)," ",IF(Math!DE27&lt;50,Math!DE27," "))</f>
        <v xml:space="preserve"> </v>
      </c>
      <c r="AC74" s="179" t="str">
        <f>IF(ISBLANK(Math!DI27)," ",IF(Math!DI27&lt;50,Math!DI27," "))</f>
        <v xml:space="preserve"> </v>
      </c>
      <c r="AD74" s="179" t="str">
        <f>IF(ISBLANK(Math!DP27)," ",IF(Math!DP27&lt;50,Math!DP27," "))</f>
        <v xml:space="preserve"> </v>
      </c>
      <c r="AE74" s="179" t="str">
        <f>IF(ISBLANK(Math!DT27)," ",IF(Math!DT27&lt;50,Math!DT27," "))</f>
        <v xml:space="preserve"> </v>
      </c>
      <c r="AF74" s="179" t="str">
        <f>IF(ISBLANK(Math!DX27)," ",IF(Math!DX27&lt;50,Math!DX27," "))</f>
        <v xml:space="preserve"> </v>
      </c>
      <c r="AG74" s="179" t="str">
        <f>IF(ISBLANK(Math!EB27)," ",IF(Math!EB27&lt;50,Math!EB27," "))</f>
        <v xml:space="preserve"> </v>
      </c>
      <c r="AH74" s="179" t="str">
        <f>IF(ISBLANK(Math!EF27)," ",IF(Math!EF27&lt;50,Math!EF27," "))</f>
        <v xml:space="preserve"> </v>
      </c>
      <c r="AI74" s="179" t="str">
        <f>IF(ISBLANK(Math!EM27)," ",IF(Math!EM27&lt;50,Math!EM27," "))</f>
        <v xml:space="preserve"> </v>
      </c>
      <c r="AJ74" s="179" t="str">
        <f>IF(ISBLANK(Math!EQ27)," ",IF(Math!EQ27&lt;50,Math!EQ27," "))</f>
        <v xml:space="preserve"> </v>
      </c>
      <c r="AK74" s="179" t="str">
        <f>IF(ISBLANK(Math!EU27)," ",IF(Math!EU27&lt;50,Math!EU27," "))</f>
        <v xml:space="preserve"> </v>
      </c>
      <c r="AL74" s="179" t="str">
        <f>IF(ISBLANK(Math!EY27)," ",IF(Math!EY27&lt;50,Math!EY27," "))</f>
        <v xml:space="preserve"> </v>
      </c>
      <c r="AM74" s="179" t="str">
        <f>IF(ISBLANK(Math!FC27)," ",IF(Math!FC27&lt;50,Math!FC27," "))</f>
        <v xml:space="preserve"> </v>
      </c>
      <c r="AN74" s="179" t="str">
        <f>IF(ISBLANK(Math!FJ27)," ",IF(Math!FJ27&lt;50,Math!FJ27," "))</f>
        <v xml:space="preserve"> </v>
      </c>
      <c r="AO74" s="179" t="str">
        <f>IF(ISBLANK(Math!FN27)," ",IF(Math!FN27&lt;50,Math!FN27," "))</f>
        <v xml:space="preserve"> </v>
      </c>
      <c r="AP74" s="179" t="str">
        <f>IF(ISBLANK(Math!FR27)," ",IF(Math!FR27&lt;50,Math!FR27," "))</f>
        <v xml:space="preserve"> </v>
      </c>
      <c r="AQ74" s="179" t="str">
        <f>IF(ISBLANK(Math!FV27)," ",IF(Math!FV27&lt;50,Math!FV27," "))</f>
        <v xml:space="preserve"> </v>
      </c>
      <c r="AR74" s="179" t="str">
        <f>IF(ISBLANK(Math!FZ27)," ",IF(Math!FZ27&lt;50,Math!FZ27," "))</f>
        <v xml:space="preserve"> </v>
      </c>
      <c r="AS74" s="179" t="str">
        <f>IF(ISBLANK(Math!GG27)," ",IF(Math!GG27&lt;50,Math!GG27," "))</f>
        <v xml:space="preserve"> </v>
      </c>
      <c r="AT74" s="180" t="str">
        <f>IF(ISBLANK(Math!GK27)," ",IF(Math!GK27&lt;50,Math!GK27," "))</f>
        <v xml:space="preserve"> </v>
      </c>
      <c r="AU74" s="272"/>
      <c r="AV74" s="273"/>
      <c r="AW74" s="179" t="str">
        <f>IF(ISBLANK(Math!GO27)," ",IF(Math!GO27&lt;50,Math!GO27," "))</f>
        <v xml:space="preserve"> </v>
      </c>
      <c r="AX74" s="179" t="str">
        <f>IF(ISBLANK(Math!GS27)," ",IF(Math!GS27&lt;50,Math!GS27," "))</f>
        <v xml:space="preserve"> </v>
      </c>
      <c r="AY74" s="179" t="str">
        <f>IF(ISBLANK(Math!GW27)," ",IF(Math!GW27&lt;50,Math!GW27," "))</f>
        <v xml:space="preserve"> </v>
      </c>
      <c r="AZ74" s="179" t="str">
        <f>IF(ISBLANK(Math!HD27)," ",IF(Math!HD27&lt;50,Math!HD27," "))</f>
        <v xml:space="preserve"> </v>
      </c>
      <c r="BA74" s="179" t="str">
        <f>IF(ISBLANK(Math!HH27)," ",IF(Math!HH27&lt;50,Math!HH27," "))</f>
        <v xml:space="preserve"> </v>
      </c>
      <c r="BB74" s="179" t="str">
        <f>IF(ISBLANK(Math!HL27)," ",IF(Math!HL27&lt;50,Math!HL27," "))</f>
        <v xml:space="preserve"> </v>
      </c>
      <c r="BC74" s="179" t="str">
        <f>IF(ISBLANK(Math!HP27)," ",IF(Math!HP27&lt;50,Math!HP27," "))</f>
        <v xml:space="preserve"> </v>
      </c>
      <c r="BD74" s="179" t="str">
        <f>IF(ISBLANK(Math!HT27)," ",IF(Math!HT27&lt;50,Math!HT27," "))</f>
        <v xml:space="preserve"> </v>
      </c>
      <c r="BE74" s="179" t="str">
        <f>IF(ISBLANK(Math!IA27)," ",IF(Math!IA27&lt;50,Math!IA27," "))</f>
        <v xml:space="preserve"> </v>
      </c>
      <c r="BF74" s="179" t="str">
        <f>IF(ISBLANK(Math!IE27)," ",IF(Math!IE27&lt;50,Math!IE27," "))</f>
        <v xml:space="preserve"> </v>
      </c>
      <c r="BG74" s="179" t="str">
        <f>IF(ISBLANK(Math!II27)," ",IF(Math!II27&lt;50,Math!II27," "))</f>
        <v xml:space="preserve"> </v>
      </c>
      <c r="BH74" s="179" t="str">
        <f>IF(ISBLANK(Math!IM27)," ",IF(Math!IM27&lt;50,Math!IM27," "))</f>
        <v xml:space="preserve"> </v>
      </c>
      <c r="BI74" s="179" t="str">
        <f>IF(ISBLANK(Math!IQ27)," ",IF(Math!IQ27&lt;50,Math!IQ27," "))</f>
        <v xml:space="preserve"> </v>
      </c>
      <c r="BJ74" s="179" t="str">
        <f>IF(ISBLANK(Math!IX27)," ",IF(Math!IX27&lt;50,Math!IX27," "))</f>
        <v xml:space="preserve"> </v>
      </c>
      <c r="BK74" s="179" t="str">
        <f>IF(ISBLANK(Math!JB27)," ",IF(Math!JB27&lt;50,Math!JB27," "))</f>
        <v xml:space="preserve"> </v>
      </c>
      <c r="BL74" s="179" t="str">
        <f>IF(ISBLANK(Math!JF27)," ",IF(Math!JF27&lt;50,Math!JF27," "))</f>
        <v xml:space="preserve"> </v>
      </c>
      <c r="BM74" s="179" t="str">
        <f>IF(ISBLANK(Math!JJ27)," ",IF(Math!JJ27&lt;50,Math!JJ27," "))</f>
        <v xml:space="preserve"> </v>
      </c>
      <c r="BN74" s="179" t="str">
        <f>IF(ISBLANK(Math!JN27)," ",IF(Math!JN27&lt;50,Math!JN27," "))</f>
        <v xml:space="preserve"> </v>
      </c>
      <c r="BO74" s="179" t="str">
        <f>IF(ISBLANK(Math!JU27)," ",IF(Math!JU27&lt;50,Math!JU27," "))</f>
        <v xml:space="preserve"> </v>
      </c>
      <c r="BP74" s="179" t="str">
        <f>IF(ISBLANK(Math!JY27)," ",IF(Math!JY27&lt;50,Math!JY27," "))</f>
        <v xml:space="preserve"> </v>
      </c>
      <c r="BQ74" s="179" t="str">
        <f>IF(ISBLANK(Math!KC27)," ",IF(Math!KC27&lt;50,Math!KC27," "))</f>
        <v xml:space="preserve"> </v>
      </c>
      <c r="BR74" s="180" t="str">
        <f>IF(ISBLANK(Math!KG27)," ",IF(Math!KG27&lt;50,Math!KG27," "))</f>
        <v xml:space="preserve"> </v>
      </c>
      <c r="BS74" s="272"/>
      <c r="BT74" s="273"/>
      <c r="BU74" s="179" t="str">
        <f>IF(ISBLANK(Math!KK27)," ",IF(Math!KK27&lt;50,Math!KK27," "))</f>
        <v xml:space="preserve"> </v>
      </c>
      <c r="BV74" s="179" t="str">
        <f>IF(ISBLANK(Math!KR27)," ",IF(Math!KR27&lt;50,Math!KR27," "))</f>
        <v xml:space="preserve"> </v>
      </c>
      <c r="BW74" s="179" t="str">
        <f>IF(ISBLANK(Math!KV27)," ",IF(Math!KV27&lt;50,Math!KV27," "))</f>
        <v xml:space="preserve"> </v>
      </c>
    </row>
    <row r="75" spans="1:75" s="1" customFormat="1" ht="20.100000000000001" hidden="1" customHeight="1">
      <c r="A75" s="271" t="str">
        <f>LEFT(Math!$A26,1)&amp;LEFT(Math!$B26,1)</f>
        <v xml:space="preserve">  </v>
      </c>
      <c r="B75" s="271"/>
      <c r="C75" s="175" t="str">
        <f>IF(ISBLANK(Math!E26)," ",IF(Math!E26&gt;=75,Math!E26," "))</f>
        <v/>
      </c>
      <c r="D75" s="175" t="str">
        <f>IF(ISBLANK(Math!I26)," ",IF(Math!I26&gt;=75,Math!I26," "))</f>
        <v/>
      </c>
      <c r="E75" s="175" t="str">
        <f>IF(ISBLANK(Math!M26)," ",IF(Math!M26&gt;=75,Math!M26," "))</f>
        <v/>
      </c>
      <c r="F75" s="175" t="str">
        <f>IF(ISBLANK(Math!Q26)," ",IF(Math!Q26&gt;=75,Math!Q26," "))</f>
        <v/>
      </c>
      <c r="G75" s="175" t="str">
        <f>IF(ISBLANK(Math!U26)," ",IF(Math!U26&gt;=75,Math!U26," "))</f>
        <v/>
      </c>
      <c r="H75" s="175" t="str">
        <f>IF(ISBLANK(Math!AB26)," ",IF(Math!AB26&gt;=75,Math!AB26," "))</f>
        <v/>
      </c>
      <c r="I75" s="175" t="str">
        <f>IF(ISBLANK(Math!AF26)," ",IF(Math!AF26&gt;=75,Math!AF26," "))</f>
        <v/>
      </c>
      <c r="J75" s="175" t="str">
        <f>IF(ISBLANK(Math!AJ26)," ",IF(Math!AJ26&gt;=75,Math!AJ26," "))</f>
        <v/>
      </c>
      <c r="K75" s="175" t="str">
        <f>IF(ISBLANK(Math!AN26)," ",IF(Math!AN26&gt;=75,Math!AN26," "))</f>
        <v/>
      </c>
      <c r="L75" s="175" t="str">
        <f>IF(ISBLANK(Math!AR26)," ",IF(Math!AR26&gt;=75,Math!AR26," "))</f>
        <v/>
      </c>
      <c r="M75" s="175" t="str">
        <f>IF(ISBLANK(Math!AY26)," ",IF(Math!AY26&gt;=75,Math!AY26," "))</f>
        <v/>
      </c>
      <c r="N75" s="175" t="str">
        <f>IF(ISBLANK(Math!BC26)," ",IF(Math!BC26&gt;=75,Math!BC26," "))</f>
        <v/>
      </c>
      <c r="O75" s="175" t="str">
        <f>IF(ISBLANK(Math!BG26)," ",IF(Math!BG26&gt;=75,Math!BG26," "))</f>
        <v/>
      </c>
      <c r="P75" s="175" t="str">
        <f>IF(ISBLANK(Math!BK26)," ",IF(Math!BK26&gt;=75,Math!BK26," "))</f>
        <v/>
      </c>
      <c r="Q75" s="175" t="str">
        <f>IF(ISBLANK(Math!BO26)," ",IF(Math!BO26&gt;=75,Math!BO26," "))</f>
        <v/>
      </c>
      <c r="R75" s="175" t="str">
        <f>IF(ISBLANK(Math!BV26)," ",IF(Math!BV26&gt;=75,Math!BV26," "))</f>
        <v/>
      </c>
      <c r="S75" s="175" t="str">
        <f>IF(ISBLANK(Math!BZ26)," ",IF(Math!BZ26&gt;=75,Math!BZ26," "))</f>
        <v/>
      </c>
      <c r="T75" s="175" t="str">
        <f>IF(ISBLANK(Math!CD26)," ",IF(Math!CD26&gt;=75,Math!CD26," "))</f>
        <v/>
      </c>
      <c r="U75" s="175" t="str">
        <f>IF(ISBLANK(Math!CH26)," ",IF(Math!CH26&gt;=75,Math!CH26," "))</f>
        <v/>
      </c>
      <c r="V75" s="175" t="str">
        <f>IF(ISBLANK(Math!CL26)," ",IF(Math!CL26&gt;=75,Math!CL26," "))</f>
        <v/>
      </c>
      <c r="W75" s="176" t="str">
        <f>IF(ISBLANK(Math!CS26)," ",IF(Math!CS26&gt;=75,Math!CS26," "))</f>
        <v/>
      </c>
      <c r="X75" s="268" t="str">
        <f>A75</f>
        <v xml:space="preserve">  </v>
      </c>
      <c r="Y75" s="269"/>
      <c r="Z75" s="175" t="str">
        <f>IF(ISBLANK(Math!CW26)," ",IF(Math!CW26&gt;=75,Math!CW26," "))</f>
        <v/>
      </c>
      <c r="AA75" s="175" t="str">
        <f>IF(ISBLANK(Math!DA26)," ",IF(Math!DA26&gt;=75,Math!DA26," "))</f>
        <v/>
      </c>
      <c r="AB75" s="175" t="str">
        <f>IF(ISBLANK(Math!DE26)," ",IF(Math!DE26&gt;=75,Math!DE26," "))</f>
        <v/>
      </c>
      <c r="AC75" s="175" t="str">
        <f>IF(ISBLANK(Math!DI26)," ",IF(Math!DI26&gt;=75,Math!DI26," "))</f>
        <v/>
      </c>
      <c r="AD75" s="175" t="str">
        <f>IF(ISBLANK(Math!DP26)," ",IF(Math!DP26&gt;=75,Math!DP26," "))</f>
        <v/>
      </c>
      <c r="AE75" s="175" t="str">
        <f>IF(ISBLANK(Math!DT26)," ",IF(Math!DT26&gt;=75,Math!DT26," "))</f>
        <v/>
      </c>
      <c r="AF75" s="175" t="str">
        <f>IF(ISBLANK(Math!DX26)," ",IF(Math!DX26&gt;=75,Math!DX26," "))</f>
        <v/>
      </c>
      <c r="AG75" s="175" t="str">
        <f>IF(ISBLANK(Math!EB26)," ",IF(Math!EB26&gt;=75,Math!EB26," "))</f>
        <v/>
      </c>
      <c r="AH75" s="175" t="str">
        <f>IF(ISBLANK(Math!EF26)," ",IF(Math!EF26&gt;=75,Math!EF26," "))</f>
        <v/>
      </c>
      <c r="AI75" s="175" t="str">
        <f>IF(ISBLANK(Math!EM26)," ",IF(Math!EM26&gt;=75,Math!EM26," "))</f>
        <v/>
      </c>
      <c r="AJ75" s="175" t="str">
        <f>IF(ISBLANK(Math!EQ26)," ",IF(Math!EQ26&gt;=75,Math!EQ26," "))</f>
        <v/>
      </c>
      <c r="AK75" s="175" t="str">
        <f>IF(ISBLANK(Math!EU26)," ",IF(Math!EU26&gt;=75,Math!EU26," "))</f>
        <v/>
      </c>
      <c r="AL75" s="175" t="str">
        <f>IF(ISBLANK(Math!EY26)," ",IF(Math!EY26&gt;=75,Math!EY26," "))</f>
        <v/>
      </c>
      <c r="AM75" s="175" t="str">
        <f>IF(ISBLANK(Math!FC26)," ",IF(Math!FC26&gt;=75,Math!FC26," "))</f>
        <v/>
      </c>
      <c r="AN75" s="175" t="str">
        <f>IF(ISBLANK(Math!FJ26)," ",IF(Math!FJ26&gt;=75,Math!FJ26," "))</f>
        <v/>
      </c>
      <c r="AO75" s="175" t="str">
        <f>IF(ISBLANK(Math!FN26)," ",IF(Math!FN26&gt;=75,Math!FN26," "))</f>
        <v/>
      </c>
      <c r="AP75" s="175" t="str">
        <f>IF(ISBLANK(Math!FR26)," ",IF(Math!FR26&gt;=75,Math!FR26," "))</f>
        <v/>
      </c>
      <c r="AQ75" s="175" t="str">
        <f>IF(ISBLANK(Math!FV26)," ",IF(Math!FV26&gt;=75,Math!FV26," "))</f>
        <v/>
      </c>
      <c r="AR75" s="175" t="str">
        <f>IF(ISBLANK(Math!FZ26)," ",IF(Math!FZ26&gt;=75,Math!FZ26," "))</f>
        <v/>
      </c>
      <c r="AS75" s="175" t="str">
        <f>IF(ISBLANK(Math!GG26)," ",IF(Math!GG26&gt;=75,Math!GG26," "))</f>
        <v/>
      </c>
      <c r="AT75" s="176" t="str">
        <f>IF(ISBLANK(Math!GK26)," ",IF(Math!GK26&gt;=75,Math!GK26," "))</f>
        <v/>
      </c>
      <c r="AU75" s="268" t="str">
        <f>X75</f>
        <v xml:space="preserve">  </v>
      </c>
      <c r="AV75" s="269"/>
      <c r="AW75" s="175" t="str">
        <f>IF(ISBLANK(Math!GO26)," ",IF(Math!GO26&gt;=75,Math!GO26," "))</f>
        <v/>
      </c>
      <c r="AX75" s="175" t="str">
        <f>IF(ISBLANK(Math!GS26)," ",IF(Math!GS26&gt;=75,Math!GS26," "))</f>
        <v/>
      </c>
      <c r="AY75" s="175" t="str">
        <f>IF(ISBLANK(Math!GW26)," ",IF(Math!GW26&gt;=75,Math!GW26," "))</f>
        <v/>
      </c>
      <c r="AZ75" s="175" t="str">
        <f>IF(ISBLANK(Math!HD26)," ",IF(Math!HD26&gt;=75,Math!HD26," "))</f>
        <v/>
      </c>
      <c r="BA75" s="175" t="str">
        <f>IF(ISBLANK(Math!HH26)," ",IF(Math!HH26&gt;=75,Math!HH26," "))</f>
        <v/>
      </c>
      <c r="BB75" s="175" t="str">
        <f>IF(ISBLANK(Math!HL26)," ",IF(Math!HL26&gt;=75,Math!HL26," "))</f>
        <v/>
      </c>
      <c r="BC75" s="175" t="str">
        <f>IF(ISBLANK(Math!HP26)," ",IF(Math!HP26&gt;=75,Math!HP26," "))</f>
        <v/>
      </c>
      <c r="BD75" s="175" t="str">
        <f>IF(ISBLANK(Math!HT26)," ",IF(Math!HT26&gt;=75,Math!HT26," "))</f>
        <v/>
      </c>
      <c r="BE75" s="175" t="str">
        <f>IF(ISBLANK(Math!IA26)," ",IF(Math!IA26&gt;=75,Math!IA26," "))</f>
        <v/>
      </c>
      <c r="BF75" s="175" t="str">
        <f>IF(ISBLANK(Math!IE26)," ",IF(Math!IE26&gt;=75,Math!IE26," "))</f>
        <v/>
      </c>
      <c r="BG75" s="175" t="str">
        <f>IF(ISBLANK(Math!II26)," ",IF(Math!II26&gt;=75,Math!II26," "))</f>
        <v/>
      </c>
      <c r="BH75" s="175" t="str">
        <f>IF(ISBLANK(Math!IM26)," ",IF(Math!IM26&gt;=75,Math!IM26," "))</f>
        <v/>
      </c>
      <c r="BI75" s="175" t="str">
        <f>IF(ISBLANK(Math!IQ26)," ",IF(Math!IQ26&gt;=75,Math!IQ26," "))</f>
        <v/>
      </c>
      <c r="BJ75" s="175" t="str">
        <f>IF(ISBLANK(Math!IX26)," ",IF(Math!IX26&gt;=75,Math!IX26," "))</f>
        <v/>
      </c>
      <c r="BK75" s="175" t="str">
        <f>IF(ISBLANK(Math!JB26)," ",IF(Math!JB26&gt;=75,Math!JB26," "))</f>
        <v/>
      </c>
      <c r="BL75" s="175" t="str">
        <f>IF(ISBLANK(Math!JF26)," ",IF(Math!JF26&gt;=75,Math!JF26," "))</f>
        <v/>
      </c>
      <c r="BM75" s="175" t="str">
        <f>IF(ISBLANK(Math!JJ26)," ",IF(Math!JJ26&gt;=75,Math!JJ26," "))</f>
        <v/>
      </c>
      <c r="BN75" s="175" t="str">
        <f>IF(ISBLANK(Math!JN26)," ",IF(Math!JN26&gt;=75,Math!JN26," "))</f>
        <v/>
      </c>
      <c r="BO75" s="175" t="str">
        <f>IF(ISBLANK(Math!JU26)," ",IF(Math!JU26&gt;=75,Math!JU26," "))</f>
        <v/>
      </c>
      <c r="BP75" s="175" t="str">
        <f>IF(ISBLANK(Math!JY26)," ",IF(Math!JY26&gt;=75,Math!JY26," "))</f>
        <v/>
      </c>
      <c r="BQ75" s="175" t="str">
        <f>IF(ISBLANK(Math!KC26)," ",IF(Math!KC26&gt;=75,Math!KC26," "))</f>
        <v/>
      </c>
      <c r="BR75" s="176" t="str">
        <f>IF(ISBLANK(Math!KG26)," ",IF(Math!KG26&gt;=75,Math!KG26," "))</f>
        <v/>
      </c>
      <c r="BS75" s="268" t="str">
        <f>AU75</f>
        <v xml:space="preserve">  </v>
      </c>
      <c r="BT75" s="269"/>
      <c r="BU75" s="175" t="str">
        <f>IF(ISBLANK(Math!KK26)," ",IF(Math!KK26&gt;=75,Math!KK26," "))</f>
        <v/>
      </c>
      <c r="BV75" s="175" t="str">
        <f>IF(ISBLANK(Math!KR26)," ",IF(Math!KR26&gt;=75,Math!KR26," "))</f>
        <v/>
      </c>
      <c r="BW75" s="175" t="str">
        <f>IF(ISBLANK(Math!KV26)," ",IF(Math!KV26&gt;=75,Math!KV26," "))</f>
        <v/>
      </c>
    </row>
    <row r="76" spans="1:75" s="1" customFormat="1" ht="20.100000000000001" hidden="1" customHeight="1">
      <c r="A76" s="271"/>
      <c r="B76" s="271"/>
      <c r="C76" s="177" t="str">
        <f>IF(ISBLANK(Math!E26)," ",IF(Math!E26&gt;=50,IF(Math!E26&lt;75,Math!E26," ")," "))</f>
        <v xml:space="preserve"> </v>
      </c>
      <c r="D76" s="177" t="str">
        <f>IF(ISBLANK(Math!I26)," ",IF(Math!I26&gt;=50,IF(Math!I26&lt;75,Math!I26," ")," "))</f>
        <v xml:space="preserve"> </v>
      </c>
      <c r="E76" s="177" t="str">
        <f>IF(ISBLANK(Math!M26)," ",IF(Math!M26&gt;=50,IF(Math!M26&lt;75,Math!M26," ")," "))</f>
        <v xml:space="preserve"> </v>
      </c>
      <c r="F76" s="177" t="str">
        <f>IF(ISBLANK(Math!Q26)," ",IF(Math!Q26&gt;=50,IF(Math!Q26&lt;75,Math!Q26," ")," "))</f>
        <v xml:space="preserve"> </v>
      </c>
      <c r="G76" s="177" t="str">
        <f>IF(ISBLANK(Math!U26)," ",IF(Math!U26&gt;=50,IF(Math!U26&lt;75,Math!U26," ")," "))</f>
        <v xml:space="preserve"> </v>
      </c>
      <c r="H76" s="177" t="str">
        <f>IF(ISBLANK(Math!AB26)," ",IF(Math!AB26&gt;=50,IF(Math!AB26&lt;75,Math!AB26," ")," "))</f>
        <v xml:space="preserve"> </v>
      </c>
      <c r="I76" s="177" t="str">
        <f>IF(ISBLANK(Math!AF26)," ",IF(Math!AF26&gt;=50,IF(Math!AF26&lt;75,Math!AF26," ")," "))</f>
        <v xml:space="preserve"> </v>
      </c>
      <c r="J76" s="177" t="str">
        <f>IF(ISBLANK(Math!AJ26)," ",IF(Math!AJ26&gt;=50,IF(Math!AJ26&lt;75,Math!AJ26," ")," "))</f>
        <v xml:space="preserve"> </v>
      </c>
      <c r="K76" s="177" t="str">
        <f>IF(ISBLANK(Math!AN26)," ",IF(Math!AN26&gt;=50,IF(Math!AN26&lt;75,Math!AN26," ")," "))</f>
        <v xml:space="preserve"> </v>
      </c>
      <c r="L76" s="177" t="str">
        <f>IF(ISBLANK(Math!AR26)," ",IF(Math!AR26&gt;=50,IF(Math!AR26&lt;75,Math!AR26," ")," "))</f>
        <v xml:space="preserve"> </v>
      </c>
      <c r="M76" s="177" t="str">
        <f>IF(ISBLANK(Math!AY26)," ",IF(Math!AY26&gt;=50,IF(Math!AY26&lt;75,Math!AY26," ")," "))</f>
        <v xml:space="preserve"> </v>
      </c>
      <c r="N76" s="177" t="str">
        <f>IF(ISBLANK(Math!BC26)," ",IF(Math!BC26&gt;=50,IF(Math!BC26&lt;75,Math!BC26," ")," "))</f>
        <v xml:space="preserve"> </v>
      </c>
      <c r="O76" s="177" t="str">
        <f>IF(ISBLANK(Math!BG26)," ",IF(Math!BG26&gt;=50,IF(Math!BG26&lt;75,Math!BG26," ")," "))</f>
        <v xml:space="preserve"> </v>
      </c>
      <c r="P76" s="177" t="str">
        <f>IF(ISBLANK(Math!BK26)," ",IF(Math!BK26&gt;=50,IF(Math!BK26&lt;75,Math!BK26," ")," "))</f>
        <v xml:space="preserve"> </v>
      </c>
      <c r="Q76" s="177" t="str">
        <f>IF(ISBLANK(Math!BO26)," ",IF(Math!BO26&gt;=50,IF(Math!BO26&lt;75,Math!BO26," ")," "))</f>
        <v xml:space="preserve"> </v>
      </c>
      <c r="R76" s="177" t="str">
        <f>IF(ISBLANK(Math!BV26)," ",IF(Math!BV26&gt;=50,IF(Math!BV26&lt;75,Math!BV26," ")," "))</f>
        <v xml:space="preserve"> </v>
      </c>
      <c r="S76" s="177" t="str">
        <f>IF(ISBLANK(Math!BZ26)," ",IF(Math!BZ26&gt;=50,IF(Math!BZ26&lt;75,Math!BZ26," ")," "))</f>
        <v xml:space="preserve"> </v>
      </c>
      <c r="T76" s="177" t="str">
        <f>IF(ISBLANK(Math!CD26)," ",IF(Math!CD26&gt;=50,IF(Math!CD26&lt;75,Math!CD26," ")," "))</f>
        <v xml:space="preserve"> </v>
      </c>
      <c r="U76" s="177" t="str">
        <f>IF(ISBLANK(Math!CH26)," ",IF(Math!CH26&gt;=50,IF(Math!CH26&lt;75,Math!CH26," ")," "))</f>
        <v xml:space="preserve"> </v>
      </c>
      <c r="V76" s="177" t="str">
        <f>IF(ISBLANK(Math!CL26)," ",IF(Math!CL26&gt;=50,IF(Math!CL26&lt;75,Math!CL26," ")," "))</f>
        <v xml:space="preserve"> </v>
      </c>
      <c r="W76" s="178" t="str">
        <f>IF(ISBLANK(Math!CS26)," ",IF(Math!CS26&gt;=50,IF(Math!CS26&lt;75,Math!CS26," ")," "))</f>
        <v xml:space="preserve"> </v>
      </c>
      <c r="X76" s="270"/>
      <c r="Y76" s="271"/>
      <c r="Z76" s="177" t="str">
        <f>IF(ISBLANK(Math!CW26)," ",IF(Math!CW26&gt;=50,IF(Math!CW26&lt;75,Math!CW26," ")," "))</f>
        <v xml:space="preserve"> </v>
      </c>
      <c r="AA76" s="177" t="str">
        <f>IF(ISBLANK(Math!DA26)," ",IF(Math!DA26&gt;=50,IF(Math!DA26&lt;75,Math!DA26," ")," "))</f>
        <v xml:space="preserve"> </v>
      </c>
      <c r="AB76" s="177" t="str">
        <f>IF(ISBLANK(Math!DE26)," ",IF(Math!DE26&gt;=50,IF(Math!DE26&lt;75,Math!DE26," ")," "))</f>
        <v xml:space="preserve"> </v>
      </c>
      <c r="AC76" s="177" t="str">
        <f>IF(ISBLANK(Math!DI26)," ",IF(Math!DI26&gt;=50,IF(Math!DI26&lt;75,Math!DI26," ")," "))</f>
        <v xml:space="preserve"> </v>
      </c>
      <c r="AD76" s="177" t="str">
        <f>IF(ISBLANK(Math!DP26)," ",IF(Math!DP26&gt;=50,IF(Math!DP26&lt;75,Math!DP26," ")," "))</f>
        <v xml:space="preserve"> </v>
      </c>
      <c r="AE76" s="177" t="str">
        <f>IF(ISBLANK(Math!DT26)," ",IF(Math!DT26&gt;=50,IF(Math!DT26&lt;75,Math!DT26," ")," "))</f>
        <v xml:space="preserve"> </v>
      </c>
      <c r="AF76" s="177" t="str">
        <f>IF(ISBLANK(Math!DX26)," ",IF(Math!DX26&gt;=50,IF(Math!DX26&lt;75,Math!DX26," ")," "))</f>
        <v xml:space="preserve"> </v>
      </c>
      <c r="AG76" s="177" t="str">
        <f>IF(ISBLANK(Math!EB26)," ",IF(Math!EB26&gt;=50,IF(Math!EB26&lt;75,Math!EB26," ")," "))</f>
        <v xml:space="preserve"> </v>
      </c>
      <c r="AH76" s="177" t="str">
        <f>IF(ISBLANK(Math!EF26)," ",IF(Math!EF26&gt;=50,IF(Math!EF26&lt;75,Math!EF26," ")," "))</f>
        <v xml:space="preserve"> </v>
      </c>
      <c r="AI76" s="177" t="str">
        <f>IF(ISBLANK(Math!EM26)," ",IF(Math!EM26&gt;=50,IF(Math!EM26&lt;75,Math!EM26," ")," "))</f>
        <v xml:space="preserve"> </v>
      </c>
      <c r="AJ76" s="177" t="str">
        <f>IF(ISBLANK(Math!EQ26)," ",IF(Math!EQ26&gt;=50,IF(Math!EQ26&lt;75,Math!EQ26," ")," "))</f>
        <v xml:space="preserve"> </v>
      </c>
      <c r="AK76" s="177" t="str">
        <f>IF(ISBLANK(Math!EU26)," ",IF(Math!EU26&gt;=50,IF(Math!EU26&lt;75,Math!EU26," ")," "))</f>
        <v xml:space="preserve"> </v>
      </c>
      <c r="AL76" s="177" t="str">
        <f>IF(ISBLANK(Math!EY26)," ",IF(Math!EY26&gt;=50,IF(Math!EY26&lt;75,Math!EY26," ")," "))</f>
        <v xml:space="preserve"> </v>
      </c>
      <c r="AM76" s="177" t="str">
        <f>IF(ISBLANK(Math!FC26)," ",IF(Math!FC26&gt;=50,IF(Math!FC26&lt;75,Math!FC26," ")," "))</f>
        <v xml:space="preserve"> </v>
      </c>
      <c r="AN76" s="177" t="str">
        <f>IF(ISBLANK(Math!FJ26)," ",IF(Math!FJ26&gt;=50,IF(Math!FJ26&lt;75,Math!FJ26," ")," "))</f>
        <v xml:space="preserve"> </v>
      </c>
      <c r="AO76" s="177" t="str">
        <f>IF(ISBLANK(Math!FN26)," ",IF(Math!FN26&gt;=50,IF(Math!FN26&lt;75,Math!FN26," ")," "))</f>
        <v xml:space="preserve"> </v>
      </c>
      <c r="AP76" s="177" t="str">
        <f>IF(ISBLANK(Math!FR26)," ",IF(Math!FR26&gt;=50,IF(Math!FR26&lt;75,Math!FR26," ")," "))</f>
        <v xml:space="preserve"> </v>
      </c>
      <c r="AQ76" s="177" t="str">
        <f>IF(ISBLANK(Math!FV26)," ",IF(Math!FV26&gt;=50,IF(Math!FV26&lt;75,Math!FV26," ")," "))</f>
        <v xml:space="preserve"> </v>
      </c>
      <c r="AR76" s="177" t="str">
        <f>IF(ISBLANK(Math!FZ26)," ",IF(Math!FZ26&gt;=50,IF(Math!FZ26&lt;75,Math!FZ26," ")," "))</f>
        <v xml:space="preserve"> </v>
      </c>
      <c r="AS76" s="177" t="str">
        <f>IF(ISBLANK(Math!GG26)," ",IF(Math!GG26&gt;=50,IF(Math!GG26&lt;75,Math!GG26," ")," "))</f>
        <v xml:space="preserve"> </v>
      </c>
      <c r="AT76" s="178" t="str">
        <f>IF(ISBLANK(Math!GK26)," ",IF(Math!GK26&gt;=50,IF(Math!GK26&lt;75,Math!GK26," ")," "))</f>
        <v xml:space="preserve"> </v>
      </c>
      <c r="AU76" s="270"/>
      <c r="AV76" s="271"/>
      <c r="AW76" s="177" t="str">
        <f>IF(ISBLANK(Math!GO26)," ",IF(Math!GO26&gt;=50,IF(Math!GO26&lt;75,Math!GO26," ")," "))</f>
        <v xml:space="preserve"> </v>
      </c>
      <c r="AX76" s="177" t="str">
        <f>IF(ISBLANK(Math!GS26)," ",IF(Math!GS26&gt;=50,IF(Math!GS26&lt;75,Math!GS26," ")," "))</f>
        <v xml:space="preserve"> </v>
      </c>
      <c r="AY76" s="177" t="str">
        <f>IF(ISBLANK(Math!GW26)," ",IF(Math!GW26&gt;=50,IF(Math!GW26&lt;75,Math!GW26," ")," "))</f>
        <v xml:space="preserve"> </v>
      </c>
      <c r="AZ76" s="177" t="str">
        <f>IF(ISBLANK(Math!HD26)," ",IF(Math!HD26&gt;=50,IF(Math!HD26&lt;75,Math!HD26," ")," "))</f>
        <v xml:space="preserve"> </v>
      </c>
      <c r="BA76" s="177" t="str">
        <f>IF(ISBLANK(Math!HH26)," ",IF(Math!HH26&gt;=50,IF(Math!HH26&lt;75,Math!HH26," ")," "))</f>
        <v xml:space="preserve"> </v>
      </c>
      <c r="BB76" s="177" t="str">
        <f>IF(ISBLANK(Math!HL26)," ",IF(Math!HL26&gt;=50,IF(Math!HL26&lt;75,Math!HL26," ")," "))</f>
        <v xml:space="preserve"> </v>
      </c>
      <c r="BC76" s="177" t="str">
        <f>IF(ISBLANK(Math!HP26)," ",IF(Math!HP26&gt;=50,IF(Math!HP26&lt;75,Math!HP26," ")," "))</f>
        <v xml:space="preserve"> </v>
      </c>
      <c r="BD76" s="177" t="str">
        <f>IF(ISBLANK(Math!HT26)," ",IF(Math!HT26&gt;=50,IF(Math!HT26&lt;75,Math!HT26," ")," "))</f>
        <v xml:space="preserve"> </v>
      </c>
      <c r="BE76" s="177" t="str">
        <f>IF(ISBLANK(Math!IA26)," ",IF(Math!IA26&gt;=50,IF(Math!IA26&lt;75,Math!IA26," ")," "))</f>
        <v xml:space="preserve"> </v>
      </c>
      <c r="BF76" s="177" t="str">
        <f>IF(ISBLANK(Math!IE26)," ",IF(Math!IE26&gt;=50,IF(Math!IE26&lt;75,Math!IE26," ")," "))</f>
        <v xml:space="preserve"> </v>
      </c>
      <c r="BG76" s="177" t="str">
        <f>IF(ISBLANK(Math!II26)," ",IF(Math!II26&gt;=50,IF(Math!II26&lt;75,Math!II26," ")," "))</f>
        <v xml:space="preserve"> </v>
      </c>
      <c r="BH76" s="177" t="str">
        <f>IF(ISBLANK(Math!IM26)," ",IF(Math!IM26&gt;=50,IF(Math!IM26&lt;75,Math!IM26," ")," "))</f>
        <v xml:space="preserve"> </v>
      </c>
      <c r="BI76" s="177" t="str">
        <f>IF(ISBLANK(Math!IQ26)," ",IF(Math!IQ26&gt;=50,IF(Math!IQ26&lt;75,Math!IQ26," ")," "))</f>
        <v xml:space="preserve"> </v>
      </c>
      <c r="BJ76" s="177" t="str">
        <f>IF(ISBLANK(Math!IX26)," ",IF(Math!IX26&gt;=50,IF(Math!IX26&lt;75,Math!IX26," ")," "))</f>
        <v xml:space="preserve"> </v>
      </c>
      <c r="BK76" s="177" t="str">
        <f>IF(ISBLANK(Math!JB26)," ",IF(Math!JB26&gt;=50,IF(Math!JB26&lt;75,Math!JB26," ")," "))</f>
        <v xml:space="preserve"> </v>
      </c>
      <c r="BL76" s="177" t="str">
        <f>IF(ISBLANK(Math!JF26)," ",IF(Math!JF26&gt;=50,IF(Math!JF26&lt;75,Math!JF26," ")," "))</f>
        <v xml:space="preserve"> </v>
      </c>
      <c r="BM76" s="177" t="str">
        <f>IF(ISBLANK(Math!JJ26)," ",IF(Math!JJ26&gt;=50,IF(Math!JJ26&lt;75,Math!JJ26," ")," "))</f>
        <v xml:space="preserve"> </v>
      </c>
      <c r="BN76" s="177" t="str">
        <f>IF(ISBLANK(Math!JN26)," ",IF(Math!JN26&gt;=50,IF(Math!JN26&lt;75,Math!JN26," ")," "))</f>
        <v xml:space="preserve"> </v>
      </c>
      <c r="BO76" s="177" t="str">
        <f>IF(ISBLANK(Math!JU26)," ",IF(Math!JU26&gt;=50,IF(Math!JU26&lt;75,Math!JU26," ")," "))</f>
        <v xml:space="preserve"> </v>
      </c>
      <c r="BP76" s="177" t="str">
        <f>IF(ISBLANK(Math!JY26)," ",IF(Math!JY26&gt;=50,IF(Math!JY26&lt;75,Math!JY26," ")," "))</f>
        <v xml:space="preserve"> </v>
      </c>
      <c r="BQ76" s="177" t="str">
        <f>IF(ISBLANK(Math!KC26)," ",IF(Math!KC26&gt;=50,IF(Math!KC26&lt;75,Math!KC26," ")," "))</f>
        <v xml:space="preserve"> </v>
      </c>
      <c r="BR76" s="178" t="str">
        <f>IF(ISBLANK(Math!KG26)," ",IF(Math!KG26&gt;=50,IF(Math!KG26&lt;75,Math!KG26," ")," "))</f>
        <v xml:space="preserve"> </v>
      </c>
      <c r="BS76" s="270"/>
      <c r="BT76" s="271"/>
      <c r="BU76" s="177" t="str">
        <f>IF(ISBLANK(Math!KK26)," ",IF(Math!KK26&gt;=50,IF(Math!KK26&lt;75,Math!KK26," ")," "))</f>
        <v xml:space="preserve"> </v>
      </c>
      <c r="BV76" s="177" t="str">
        <f>IF(ISBLANK(Math!KR26)," ",IF(Math!KR26&gt;=50,IF(Math!KR26&lt;75,Math!KR26," ")," "))</f>
        <v xml:space="preserve"> </v>
      </c>
      <c r="BW76" s="177" t="str">
        <f>IF(ISBLANK(Math!KV26)," ",IF(Math!KV26&gt;=50,IF(Math!KV26&lt;75,Math!KV26," ")," "))</f>
        <v xml:space="preserve"> </v>
      </c>
    </row>
    <row r="77" spans="1:75" s="1" customFormat="1" ht="20.100000000000001" hidden="1" customHeight="1" thickBot="1">
      <c r="A77" s="271"/>
      <c r="B77" s="271"/>
      <c r="C77" s="179" t="str">
        <f>IF(ISBLANK(Math!E26)," ",IF(Math!E26&lt;50,Math!E26," "))</f>
        <v xml:space="preserve"> </v>
      </c>
      <c r="D77" s="179" t="str">
        <f>IF(ISBLANK(Math!I26)," ",IF(Math!I26&lt;50,Math!I26," "))</f>
        <v xml:space="preserve"> </v>
      </c>
      <c r="E77" s="179" t="str">
        <f>IF(ISBLANK(Math!M26)," ",IF(Math!M26&lt;50,Math!M26," "))</f>
        <v xml:space="preserve"> </v>
      </c>
      <c r="F77" s="179" t="str">
        <f>IF(ISBLANK(Math!Q26)," ",IF(Math!Q26&lt;50,Math!Q26," "))</f>
        <v xml:space="preserve"> </v>
      </c>
      <c r="G77" s="179" t="str">
        <f>IF(ISBLANK(Math!U26)," ",IF(Math!U26&lt;50,Math!U26," "))</f>
        <v xml:space="preserve"> </v>
      </c>
      <c r="H77" s="179" t="str">
        <f>IF(ISBLANK(Math!AB26)," ",IF(Math!AB26&lt;50,Math!AB26," "))</f>
        <v xml:space="preserve"> </v>
      </c>
      <c r="I77" s="179" t="str">
        <f>IF(ISBLANK(Math!AF26)," ",IF(Math!AF26&lt;50,Math!AF26," "))</f>
        <v xml:space="preserve"> </v>
      </c>
      <c r="J77" s="179" t="str">
        <f>IF(ISBLANK(Math!AJ26)," ",IF(Math!AJ26&lt;50,Math!AJ26," "))</f>
        <v xml:space="preserve"> </v>
      </c>
      <c r="K77" s="179" t="str">
        <f>IF(ISBLANK(Math!AN26)," ",IF(Math!AN26&lt;50,Math!AN26," "))</f>
        <v xml:space="preserve"> </v>
      </c>
      <c r="L77" s="179" t="str">
        <f>IF(ISBLANK(Math!AR26)," ",IF(Math!AR26&lt;50,Math!AR26," "))</f>
        <v xml:space="preserve"> </v>
      </c>
      <c r="M77" s="179" t="str">
        <f>IF(ISBLANK(Math!AY26)," ",IF(Math!AY26&lt;50,Math!AY26," "))</f>
        <v xml:space="preserve"> </v>
      </c>
      <c r="N77" s="179" t="str">
        <f>IF(ISBLANK(Math!BC26)," ",IF(Math!BC26&lt;50,Math!BC26," "))</f>
        <v xml:space="preserve"> </v>
      </c>
      <c r="O77" s="179" t="str">
        <f>IF(ISBLANK(Math!BG26)," ",IF(Math!BG26&lt;50,Math!BG26," "))</f>
        <v xml:space="preserve"> </v>
      </c>
      <c r="P77" s="179" t="str">
        <f>IF(ISBLANK(Math!BK26)," ",IF(Math!BK26&lt;50,Math!BK26," "))</f>
        <v xml:space="preserve"> </v>
      </c>
      <c r="Q77" s="179" t="str">
        <f>IF(ISBLANK(Math!BO26)," ",IF(Math!BO26&lt;50,Math!BO26," "))</f>
        <v xml:space="preserve"> </v>
      </c>
      <c r="R77" s="179" t="str">
        <f>IF(ISBLANK(Math!BV26)," ",IF(Math!BV26&lt;50,Math!BV26," "))</f>
        <v xml:space="preserve"> </v>
      </c>
      <c r="S77" s="179" t="str">
        <f>IF(ISBLANK(Math!BZ26)," ",IF(Math!BZ26&lt;50,Math!BZ26," "))</f>
        <v xml:space="preserve"> </v>
      </c>
      <c r="T77" s="179" t="str">
        <f>IF(ISBLANK(Math!CD26)," ",IF(Math!CD26&lt;50,Math!CD26," "))</f>
        <v xml:space="preserve"> </v>
      </c>
      <c r="U77" s="179" t="str">
        <f>IF(ISBLANK(Math!CH26)," ",IF(Math!CH26&lt;50,Math!CH26," "))</f>
        <v xml:space="preserve"> </v>
      </c>
      <c r="V77" s="179" t="str">
        <f>IF(ISBLANK(Math!CL26)," ",IF(Math!CL26&lt;50,Math!CL26," "))</f>
        <v xml:space="preserve"> </v>
      </c>
      <c r="W77" s="180" t="str">
        <f>IF(ISBLANK(Math!CS26)," ",IF(Math!CS26&lt;50,Math!CS26," "))</f>
        <v xml:space="preserve"> </v>
      </c>
      <c r="X77" s="272"/>
      <c r="Y77" s="273"/>
      <c r="Z77" s="179" t="str">
        <f>IF(ISBLANK(Math!CW26)," ",IF(Math!CW26&lt;50,Math!CW26," "))</f>
        <v xml:space="preserve"> </v>
      </c>
      <c r="AA77" s="179" t="str">
        <f>IF(ISBLANK(Math!DA26)," ",IF(Math!DA26&lt;50,Math!DA26," "))</f>
        <v xml:space="preserve"> </v>
      </c>
      <c r="AB77" s="179" t="str">
        <f>IF(ISBLANK(Math!DE26)," ",IF(Math!DE26&lt;50,Math!DE26," "))</f>
        <v xml:space="preserve"> </v>
      </c>
      <c r="AC77" s="179" t="str">
        <f>IF(ISBLANK(Math!DI26)," ",IF(Math!DI26&lt;50,Math!DI26," "))</f>
        <v xml:space="preserve"> </v>
      </c>
      <c r="AD77" s="179" t="str">
        <f>IF(ISBLANK(Math!DP26)," ",IF(Math!DP26&lt;50,Math!DP26," "))</f>
        <v xml:space="preserve"> </v>
      </c>
      <c r="AE77" s="179" t="str">
        <f>IF(ISBLANK(Math!DT26)," ",IF(Math!DT26&lt;50,Math!DT26," "))</f>
        <v xml:space="preserve"> </v>
      </c>
      <c r="AF77" s="179" t="str">
        <f>IF(ISBLANK(Math!DX26)," ",IF(Math!DX26&lt;50,Math!DX26," "))</f>
        <v xml:space="preserve"> </v>
      </c>
      <c r="AG77" s="179" t="str">
        <f>IF(ISBLANK(Math!EB26)," ",IF(Math!EB26&lt;50,Math!EB26," "))</f>
        <v xml:space="preserve"> </v>
      </c>
      <c r="AH77" s="179" t="str">
        <f>IF(ISBLANK(Math!EF26)," ",IF(Math!EF26&lt;50,Math!EF26," "))</f>
        <v xml:space="preserve"> </v>
      </c>
      <c r="AI77" s="179" t="str">
        <f>IF(ISBLANK(Math!EM26)," ",IF(Math!EM26&lt;50,Math!EM26," "))</f>
        <v xml:space="preserve"> </v>
      </c>
      <c r="AJ77" s="179" t="str">
        <f>IF(ISBLANK(Math!EQ26)," ",IF(Math!EQ26&lt;50,Math!EQ26," "))</f>
        <v xml:space="preserve"> </v>
      </c>
      <c r="AK77" s="179" t="str">
        <f>IF(ISBLANK(Math!EU26)," ",IF(Math!EU26&lt;50,Math!EU26," "))</f>
        <v xml:space="preserve"> </v>
      </c>
      <c r="AL77" s="179" t="str">
        <f>IF(ISBLANK(Math!EY26)," ",IF(Math!EY26&lt;50,Math!EY26," "))</f>
        <v xml:space="preserve"> </v>
      </c>
      <c r="AM77" s="179" t="str">
        <f>IF(ISBLANK(Math!FC26)," ",IF(Math!FC26&lt;50,Math!FC26," "))</f>
        <v xml:space="preserve"> </v>
      </c>
      <c r="AN77" s="179" t="str">
        <f>IF(ISBLANK(Math!FJ26)," ",IF(Math!FJ26&lt;50,Math!FJ26," "))</f>
        <v xml:space="preserve"> </v>
      </c>
      <c r="AO77" s="179" t="str">
        <f>IF(ISBLANK(Math!FN26)," ",IF(Math!FN26&lt;50,Math!FN26," "))</f>
        <v xml:space="preserve"> </v>
      </c>
      <c r="AP77" s="179" t="str">
        <f>IF(ISBLANK(Math!FR26)," ",IF(Math!FR26&lt;50,Math!FR26," "))</f>
        <v xml:space="preserve"> </v>
      </c>
      <c r="AQ77" s="179" t="str">
        <f>IF(ISBLANK(Math!FV26)," ",IF(Math!FV26&lt;50,Math!FV26," "))</f>
        <v xml:space="preserve"> </v>
      </c>
      <c r="AR77" s="179" t="str">
        <f>IF(ISBLANK(Math!FZ26)," ",IF(Math!FZ26&lt;50,Math!FZ26," "))</f>
        <v xml:space="preserve"> </v>
      </c>
      <c r="AS77" s="179" t="str">
        <f>IF(ISBLANK(Math!GG26)," ",IF(Math!GG26&lt;50,Math!GG26," "))</f>
        <v xml:space="preserve"> </v>
      </c>
      <c r="AT77" s="180" t="str">
        <f>IF(ISBLANK(Math!GK26)," ",IF(Math!GK26&lt;50,Math!GK26," "))</f>
        <v xml:space="preserve"> </v>
      </c>
      <c r="AU77" s="272"/>
      <c r="AV77" s="273"/>
      <c r="AW77" s="179" t="str">
        <f>IF(ISBLANK(Math!GO26)," ",IF(Math!GO26&lt;50,Math!GO26," "))</f>
        <v xml:space="preserve"> </v>
      </c>
      <c r="AX77" s="179" t="str">
        <f>IF(ISBLANK(Math!GS26)," ",IF(Math!GS26&lt;50,Math!GS26," "))</f>
        <v xml:space="preserve"> </v>
      </c>
      <c r="AY77" s="179" t="str">
        <f>IF(ISBLANK(Math!GW26)," ",IF(Math!GW26&lt;50,Math!GW26," "))</f>
        <v xml:space="preserve"> </v>
      </c>
      <c r="AZ77" s="179" t="str">
        <f>IF(ISBLANK(Math!HD26)," ",IF(Math!HD26&lt;50,Math!HD26," "))</f>
        <v xml:space="preserve"> </v>
      </c>
      <c r="BA77" s="179" t="str">
        <f>IF(ISBLANK(Math!HH26)," ",IF(Math!HH26&lt;50,Math!HH26," "))</f>
        <v xml:space="preserve"> </v>
      </c>
      <c r="BB77" s="179" t="str">
        <f>IF(ISBLANK(Math!HL26)," ",IF(Math!HL26&lt;50,Math!HL26," "))</f>
        <v xml:space="preserve"> </v>
      </c>
      <c r="BC77" s="179" t="str">
        <f>IF(ISBLANK(Math!HP26)," ",IF(Math!HP26&lt;50,Math!HP26," "))</f>
        <v xml:space="preserve"> </v>
      </c>
      <c r="BD77" s="179" t="str">
        <f>IF(ISBLANK(Math!HT26)," ",IF(Math!HT26&lt;50,Math!HT26," "))</f>
        <v xml:space="preserve"> </v>
      </c>
      <c r="BE77" s="179" t="str">
        <f>IF(ISBLANK(Math!IA26)," ",IF(Math!IA26&lt;50,Math!IA26," "))</f>
        <v xml:space="preserve"> </v>
      </c>
      <c r="BF77" s="179" t="str">
        <f>IF(ISBLANK(Math!IE26)," ",IF(Math!IE26&lt;50,Math!IE26," "))</f>
        <v xml:space="preserve"> </v>
      </c>
      <c r="BG77" s="179" t="str">
        <f>IF(ISBLANK(Math!II26)," ",IF(Math!II26&lt;50,Math!II26," "))</f>
        <v xml:space="preserve"> </v>
      </c>
      <c r="BH77" s="179" t="str">
        <f>IF(ISBLANK(Math!IM26)," ",IF(Math!IM26&lt;50,Math!IM26," "))</f>
        <v xml:space="preserve"> </v>
      </c>
      <c r="BI77" s="179" t="str">
        <f>IF(ISBLANK(Math!IQ26)," ",IF(Math!IQ26&lt;50,Math!IQ26," "))</f>
        <v xml:space="preserve"> </v>
      </c>
      <c r="BJ77" s="179" t="str">
        <f>IF(ISBLANK(Math!IX26)," ",IF(Math!IX26&lt;50,Math!IX26," "))</f>
        <v xml:space="preserve"> </v>
      </c>
      <c r="BK77" s="179" t="str">
        <f>IF(ISBLANK(Math!JB26)," ",IF(Math!JB26&lt;50,Math!JB26," "))</f>
        <v xml:space="preserve"> </v>
      </c>
      <c r="BL77" s="179" t="str">
        <f>IF(ISBLANK(Math!JF26)," ",IF(Math!JF26&lt;50,Math!JF26," "))</f>
        <v xml:space="preserve"> </v>
      </c>
      <c r="BM77" s="179" t="str">
        <f>IF(ISBLANK(Math!JJ26)," ",IF(Math!JJ26&lt;50,Math!JJ26," "))</f>
        <v xml:space="preserve"> </v>
      </c>
      <c r="BN77" s="179" t="str">
        <f>IF(ISBLANK(Math!JN26)," ",IF(Math!JN26&lt;50,Math!JN26," "))</f>
        <v xml:space="preserve"> </v>
      </c>
      <c r="BO77" s="179" t="str">
        <f>IF(ISBLANK(Math!JU26)," ",IF(Math!JU26&lt;50,Math!JU26," "))</f>
        <v xml:space="preserve"> </v>
      </c>
      <c r="BP77" s="179" t="str">
        <f>IF(ISBLANK(Math!JY26)," ",IF(Math!JY26&lt;50,Math!JY26," "))</f>
        <v xml:space="preserve"> </v>
      </c>
      <c r="BQ77" s="179" t="str">
        <f>IF(ISBLANK(Math!KC26)," ",IF(Math!KC26&lt;50,Math!KC26," "))</f>
        <v xml:space="preserve"> </v>
      </c>
      <c r="BR77" s="180" t="str">
        <f>IF(ISBLANK(Math!KG26)," ",IF(Math!KG26&lt;50,Math!KG26," "))</f>
        <v xml:space="preserve"> </v>
      </c>
      <c r="BS77" s="272"/>
      <c r="BT77" s="273"/>
      <c r="BU77" s="179" t="str">
        <f>IF(ISBLANK(Math!KK26)," ",IF(Math!KK26&lt;50,Math!KK26," "))</f>
        <v xml:space="preserve"> </v>
      </c>
      <c r="BV77" s="179" t="str">
        <f>IF(ISBLANK(Math!KR26)," ",IF(Math!KR26&lt;50,Math!KR26," "))</f>
        <v xml:space="preserve"> </v>
      </c>
      <c r="BW77" s="179" t="str">
        <f>IF(ISBLANK(Math!KV26)," ",IF(Math!KV26&lt;50,Math!KV26," "))</f>
        <v xml:space="preserve"> </v>
      </c>
    </row>
    <row r="78" spans="1:75" s="1" customFormat="1" ht="20.100000000000001" hidden="1" customHeight="1">
      <c r="A78" s="271" t="str">
        <f>LEFT(Math!$A25,1)&amp;LEFT(Math!$B25,1)</f>
        <v xml:space="preserve">  </v>
      </c>
      <c r="B78" s="271"/>
      <c r="C78" s="175" t="str">
        <f>IF(ISBLANK(Math!E25)," ",IF(Math!E25&gt;=75,Math!E25," "))</f>
        <v/>
      </c>
      <c r="D78" s="175" t="str">
        <f>IF(ISBLANK(Math!I25)," ",IF(Math!I25&gt;=75,Math!I25," "))</f>
        <v/>
      </c>
      <c r="E78" s="175" t="str">
        <f>IF(ISBLANK(Math!M25)," ",IF(Math!M25&gt;=75,Math!M25," "))</f>
        <v/>
      </c>
      <c r="F78" s="175" t="str">
        <f>IF(ISBLANK(Math!Q25)," ",IF(Math!Q25&gt;=75,Math!Q25," "))</f>
        <v/>
      </c>
      <c r="G78" s="175" t="str">
        <f>IF(ISBLANK(Math!U25)," ",IF(Math!U25&gt;=75,Math!U25," "))</f>
        <v/>
      </c>
      <c r="H78" s="175" t="str">
        <f>IF(ISBLANK(Math!AB25)," ",IF(Math!AB25&gt;=75,Math!AB25," "))</f>
        <v/>
      </c>
      <c r="I78" s="175" t="str">
        <f>IF(ISBLANK(Math!AF25)," ",IF(Math!AF25&gt;=75,Math!AF25," "))</f>
        <v/>
      </c>
      <c r="J78" s="175" t="str">
        <f>IF(ISBLANK(Math!AJ25)," ",IF(Math!AJ25&gt;=75,Math!AJ25," "))</f>
        <v/>
      </c>
      <c r="K78" s="175" t="str">
        <f>IF(ISBLANK(Math!AN25)," ",IF(Math!AN25&gt;=75,Math!AN25," "))</f>
        <v/>
      </c>
      <c r="L78" s="175" t="str">
        <f>IF(ISBLANK(Math!AR25)," ",IF(Math!AR25&gt;=75,Math!AR25," "))</f>
        <v/>
      </c>
      <c r="M78" s="175" t="str">
        <f>IF(ISBLANK(Math!AY25)," ",IF(Math!AY25&gt;=75,Math!AY25," "))</f>
        <v/>
      </c>
      <c r="N78" s="175" t="str">
        <f>IF(ISBLANK(Math!BC25)," ",IF(Math!BC25&gt;=75,Math!BC25," "))</f>
        <v/>
      </c>
      <c r="O78" s="175" t="str">
        <f>IF(ISBLANK(Math!BG25)," ",IF(Math!BG25&gt;=75,Math!BG25," "))</f>
        <v/>
      </c>
      <c r="P78" s="175" t="str">
        <f>IF(ISBLANK(Math!BK25)," ",IF(Math!BK25&gt;=75,Math!BK25," "))</f>
        <v/>
      </c>
      <c r="Q78" s="175" t="str">
        <f>IF(ISBLANK(Math!BO25)," ",IF(Math!BO25&gt;=75,Math!BO25," "))</f>
        <v/>
      </c>
      <c r="R78" s="175" t="str">
        <f>IF(ISBLANK(Math!BV25)," ",IF(Math!BV25&gt;=75,Math!BV25," "))</f>
        <v/>
      </c>
      <c r="S78" s="175" t="str">
        <f>IF(ISBLANK(Math!BZ25)," ",IF(Math!BZ25&gt;=75,Math!BZ25," "))</f>
        <v/>
      </c>
      <c r="T78" s="175" t="str">
        <f>IF(ISBLANK(Math!CD25)," ",IF(Math!CD25&gt;=75,Math!CD25," "))</f>
        <v/>
      </c>
      <c r="U78" s="175" t="str">
        <f>IF(ISBLANK(Math!CH25)," ",IF(Math!CH25&gt;=75,Math!CH25," "))</f>
        <v/>
      </c>
      <c r="V78" s="175" t="str">
        <f>IF(ISBLANK(Math!CL25)," ",IF(Math!CL25&gt;=75,Math!CL25," "))</f>
        <v/>
      </c>
      <c r="W78" s="176" t="str">
        <f>IF(ISBLANK(Math!CS25)," ",IF(Math!CS25&gt;=75,Math!CS25," "))</f>
        <v/>
      </c>
      <c r="X78" s="268" t="str">
        <f>A78</f>
        <v xml:space="preserve">  </v>
      </c>
      <c r="Y78" s="269"/>
      <c r="Z78" s="175" t="str">
        <f>IF(ISBLANK(Math!CW25)," ",IF(Math!CW25&gt;=75,Math!CW25," "))</f>
        <v/>
      </c>
      <c r="AA78" s="175" t="str">
        <f>IF(ISBLANK(Math!DA25)," ",IF(Math!DA25&gt;=75,Math!DA25," "))</f>
        <v/>
      </c>
      <c r="AB78" s="175" t="str">
        <f>IF(ISBLANK(Math!DE25)," ",IF(Math!DE25&gt;=75,Math!DE25," "))</f>
        <v/>
      </c>
      <c r="AC78" s="175" t="str">
        <f>IF(ISBLANK(Math!DI25)," ",IF(Math!DI25&gt;=75,Math!DI25," "))</f>
        <v/>
      </c>
      <c r="AD78" s="175" t="str">
        <f>IF(ISBLANK(Math!DP25)," ",IF(Math!DP25&gt;=75,Math!DP25," "))</f>
        <v/>
      </c>
      <c r="AE78" s="175" t="str">
        <f>IF(ISBLANK(Math!DT25)," ",IF(Math!DT25&gt;=75,Math!DT25," "))</f>
        <v/>
      </c>
      <c r="AF78" s="175" t="str">
        <f>IF(ISBLANK(Math!DX25)," ",IF(Math!DX25&gt;=75,Math!DX25," "))</f>
        <v/>
      </c>
      <c r="AG78" s="175" t="str">
        <f>IF(ISBLANK(Math!EB25)," ",IF(Math!EB25&gt;=75,Math!EB25," "))</f>
        <v/>
      </c>
      <c r="AH78" s="175" t="str">
        <f>IF(ISBLANK(Math!EF25)," ",IF(Math!EF25&gt;=75,Math!EF25," "))</f>
        <v/>
      </c>
      <c r="AI78" s="175" t="str">
        <f>IF(ISBLANK(Math!EM25)," ",IF(Math!EM25&gt;=75,Math!EM25," "))</f>
        <v/>
      </c>
      <c r="AJ78" s="175" t="str">
        <f>IF(ISBLANK(Math!EQ25)," ",IF(Math!EQ25&gt;=75,Math!EQ25," "))</f>
        <v/>
      </c>
      <c r="AK78" s="175" t="str">
        <f>IF(ISBLANK(Math!EU25)," ",IF(Math!EU25&gt;=75,Math!EU25," "))</f>
        <v/>
      </c>
      <c r="AL78" s="175" t="str">
        <f>IF(ISBLANK(Math!EY25)," ",IF(Math!EY25&gt;=75,Math!EY25," "))</f>
        <v/>
      </c>
      <c r="AM78" s="175" t="str">
        <f>IF(ISBLANK(Math!FC25)," ",IF(Math!FC25&gt;=75,Math!FC25," "))</f>
        <v/>
      </c>
      <c r="AN78" s="175" t="str">
        <f>IF(ISBLANK(Math!FJ25)," ",IF(Math!FJ25&gt;=75,Math!FJ25," "))</f>
        <v/>
      </c>
      <c r="AO78" s="175" t="str">
        <f>IF(ISBLANK(Math!FN25)," ",IF(Math!FN25&gt;=75,Math!FN25," "))</f>
        <v/>
      </c>
      <c r="AP78" s="175" t="str">
        <f>IF(ISBLANK(Math!FR25)," ",IF(Math!FR25&gt;=75,Math!FR25," "))</f>
        <v/>
      </c>
      <c r="AQ78" s="175" t="str">
        <f>IF(ISBLANK(Math!FV25)," ",IF(Math!FV25&gt;=75,Math!FV25," "))</f>
        <v/>
      </c>
      <c r="AR78" s="175" t="str">
        <f>IF(ISBLANK(Math!FZ25)," ",IF(Math!FZ25&gt;=75,Math!FZ25," "))</f>
        <v/>
      </c>
      <c r="AS78" s="175" t="str">
        <f>IF(ISBLANK(Math!GG25)," ",IF(Math!GG25&gt;=75,Math!GG25," "))</f>
        <v/>
      </c>
      <c r="AT78" s="176" t="str">
        <f>IF(ISBLANK(Math!GK25)," ",IF(Math!GK25&gt;=75,Math!GK25," "))</f>
        <v/>
      </c>
      <c r="AU78" s="268" t="str">
        <f>X78</f>
        <v xml:space="preserve">  </v>
      </c>
      <c r="AV78" s="269"/>
      <c r="AW78" s="175" t="str">
        <f>IF(ISBLANK(Math!GO25)," ",IF(Math!GO25&gt;=75,Math!GO25," "))</f>
        <v/>
      </c>
      <c r="AX78" s="175" t="str">
        <f>IF(ISBLANK(Math!GS25)," ",IF(Math!GS25&gt;=75,Math!GS25," "))</f>
        <v/>
      </c>
      <c r="AY78" s="175" t="str">
        <f>IF(ISBLANK(Math!GW25)," ",IF(Math!GW25&gt;=75,Math!GW25," "))</f>
        <v/>
      </c>
      <c r="AZ78" s="175" t="str">
        <f>IF(ISBLANK(Math!HD25)," ",IF(Math!HD25&gt;=75,Math!HD25," "))</f>
        <v/>
      </c>
      <c r="BA78" s="175" t="str">
        <f>IF(ISBLANK(Math!HH25)," ",IF(Math!HH25&gt;=75,Math!HH25," "))</f>
        <v/>
      </c>
      <c r="BB78" s="175" t="str">
        <f>IF(ISBLANK(Math!HL25)," ",IF(Math!HL25&gt;=75,Math!HL25," "))</f>
        <v/>
      </c>
      <c r="BC78" s="175" t="str">
        <f>IF(ISBLANK(Math!HP25)," ",IF(Math!HP25&gt;=75,Math!HP25," "))</f>
        <v/>
      </c>
      <c r="BD78" s="175" t="str">
        <f>IF(ISBLANK(Math!HT25)," ",IF(Math!HT25&gt;=75,Math!HT25," "))</f>
        <v/>
      </c>
      <c r="BE78" s="175" t="str">
        <f>IF(ISBLANK(Math!IA25)," ",IF(Math!IA25&gt;=75,Math!IA25," "))</f>
        <v/>
      </c>
      <c r="BF78" s="175" t="str">
        <f>IF(ISBLANK(Math!IE25)," ",IF(Math!IE25&gt;=75,Math!IE25," "))</f>
        <v/>
      </c>
      <c r="BG78" s="175" t="str">
        <f>IF(ISBLANK(Math!II25)," ",IF(Math!II25&gt;=75,Math!II25," "))</f>
        <v/>
      </c>
      <c r="BH78" s="175" t="str">
        <f>IF(ISBLANK(Math!IM25)," ",IF(Math!IM25&gt;=75,Math!IM25," "))</f>
        <v/>
      </c>
      <c r="BI78" s="175" t="str">
        <f>IF(ISBLANK(Math!IQ25)," ",IF(Math!IQ25&gt;=75,Math!IQ25," "))</f>
        <v/>
      </c>
      <c r="BJ78" s="175" t="str">
        <f>IF(ISBLANK(Math!IX25)," ",IF(Math!IX25&gt;=75,Math!IX25," "))</f>
        <v/>
      </c>
      <c r="BK78" s="175" t="str">
        <f>IF(ISBLANK(Math!JB25)," ",IF(Math!JB25&gt;=75,Math!JB25," "))</f>
        <v/>
      </c>
      <c r="BL78" s="175" t="str">
        <f>IF(ISBLANK(Math!JF25)," ",IF(Math!JF25&gt;=75,Math!JF25," "))</f>
        <v/>
      </c>
      <c r="BM78" s="175" t="str">
        <f>IF(ISBLANK(Math!JJ25)," ",IF(Math!JJ25&gt;=75,Math!JJ25," "))</f>
        <v/>
      </c>
      <c r="BN78" s="175" t="str">
        <f>IF(ISBLANK(Math!JN25)," ",IF(Math!JN25&gt;=75,Math!JN25," "))</f>
        <v/>
      </c>
      <c r="BO78" s="175" t="str">
        <f>IF(ISBLANK(Math!JU25)," ",IF(Math!JU25&gt;=75,Math!JU25," "))</f>
        <v/>
      </c>
      <c r="BP78" s="175" t="str">
        <f>IF(ISBLANK(Math!JY25)," ",IF(Math!JY25&gt;=75,Math!JY25," "))</f>
        <v/>
      </c>
      <c r="BQ78" s="175" t="str">
        <f>IF(ISBLANK(Math!KC25)," ",IF(Math!KC25&gt;=75,Math!KC25," "))</f>
        <v/>
      </c>
      <c r="BR78" s="176" t="str">
        <f>IF(ISBLANK(Math!KG25)," ",IF(Math!KG25&gt;=75,Math!KG25," "))</f>
        <v/>
      </c>
      <c r="BS78" s="268" t="str">
        <f>AU78</f>
        <v xml:space="preserve">  </v>
      </c>
      <c r="BT78" s="269"/>
      <c r="BU78" s="175" t="str">
        <f>IF(ISBLANK(Math!KK25)," ",IF(Math!KK25&gt;=75,Math!KK25," "))</f>
        <v/>
      </c>
      <c r="BV78" s="175" t="str">
        <f>IF(ISBLANK(Math!KR25)," ",IF(Math!KR25&gt;=75,Math!KR25," "))</f>
        <v/>
      </c>
      <c r="BW78" s="175" t="str">
        <f>IF(ISBLANK(Math!KV25)," ",IF(Math!KV25&gt;=75,Math!KV25," "))</f>
        <v/>
      </c>
    </row>
    <row r="79" spans="1:75" s="1" customFormat="1" ht="20.100000000000001" hidden="1" customHeight="1">
      <c r="A79" s="271"/>
      <c r="B79" s="271"/>
      <c r="C79" s="177" t="str">
        <f>IF(ISBLANK(Math!E25)," ",IF(Math!E25&gt;=50,IF(Math!E25&lt;75,Math!E25," ")," "))</f>
        <v xml:space="preserve"> </v>
      </c>
      <c r="D79" s="177" t="str">
        <f>IF(ISBLANK(Math!I25)," ",IF(Math!I25&gt;=50,IF(Math!I25&lt;75,Math!I25," ")," "))</f>
        <v xml:space="preserve"> </v>
      </c>
      <c r="E79" s="177" t="str">
        <f>IF(ISBLANK(Math!M25)," ",IF(Math!M25&gt;=50,IF(Math!M25&lt;75,Math!M25," ")," "))</f>
        <v xml:space="preserve"> </v>
      </c>
      <c r="F79" s="177" t="str">
        <f>IF(ISBLANK(Math!Q25)," ",IF(Math!Q25&gt;=50,IF(Math!Q25&lt;75,Math!Q25," ")," "))</f>
        <v xml:space="preserve"> </v>
      </c>
      <c r="G79" s="177" t="str">
        <f>IF(ISBLANK(Math!U25)," ",IF(Math!U25&gt;=50,IF(Math!U25&lt;75,Math!U25," ")," "))</f>
        <v xml:space="preserve"> </v>
      </c>
      <c r="H79" s="177" t="str">
        <f>IF(ISBLANK(Math!AB25)," ",IF(Math!AB25&gt;=50,IF(Math!AB25&lt;75,Math!AB25," ")," "))</f>
        <v xml:space="preserve"> </v>
      </c>
      <c r="I79" s="177" t="str">
        <f>IF(ISBLANK(Math!AF25)," ",IF(Math!AF25&gt;=50,IF(Math!AF25&lt;75,Math!AF25," ")," "))</f>
        <v xml:space="preserve"> </v>
      </c>
      <c r="J79" s="177" t="str">
        <f>IF(ISBLANK(Math!AJ25)," ",IF(Math!AJ25&gt;=50,IF(Math!AJ25&lt;75,Math!AJ25," ")," "))</f>
        <v xml:space="preserve"> </v>
      </c>
      <c r="K79" s="177" t="str">
        <f>IF(ISBLANK(Math!AN25)," ",IF(Math!AN25&gt;=50,IF(Math!AN25&lt;75,Math!AN25," ")," "))</f>
        <v xml:space="preserve"> </v>
      </c>
      <c r="L79" s="177" t="str">
        <f>IF(ISBLANK(Math!AR25)," ",IF(Math!AR25&gt;=50,IF(Math!AR25&lt;75,Math!AR25," ")," "))</f>
        <v xml:space="preserve"> </v>
      </c>
      <c r="M79" s="177" t="str">
        <f>IF(ISBLANK(Math!AY25)," ",IF(Math!AY25&gt;=50,IF(Math!AY25&lt;75,Math!AY25," ")," "))</f>
        <v xml:space="preserve"> </v>
      </c>
      <c r="N79" s="177" t="str">
        <f>IF(ISBLANK(Math!BC25)," ",IF(Math!BC25&gt;=50,IF(Math!BC25&lt;75,Math!BC25," ")," "))</f>
        <v xml:space="preserve"> </v>
      </c>
      <c r="O79" s="177" t="str">
        <f>IF(ISBLANK(Math!BG25)," ",IF(Math!BG25&gt;=50,IF(Math!BG25&lt;75,Math!BG25," ")," "))</f>
        <v xml:space="preserve"> </v>
      </c>
      <c r="P79" s="177" t="str">
        <f>IF(ISBLANK(Math!BK25)," ",IF(Math!BK25&gt;=50,IF(Math!BK25&lt;75,Math!BK25," ")," "))</f>
        <v xml:space="preserve"> </v>
      </c>
      <c r="Q79" s="177" t="str">
        <f>IF(ISBLANK(Math!BO25)," ",IF(Math!BO25&gt;=50,IF(Math!BO25&lt;75,Math!BO25," ")," "))</f>
        <v xml:space="preserve"> </v>
      </c>
      <c r="R79" s="177" t="str">
        <f>IF(ISBLANK(Math!BV25)," ",IF(Math!BV25&gt;=50,IF(Math!BV25&lt;75,Math!BV25," ")," "))</f>
        <v xml:space="preserve"> </v>
      </c>
      <c r="S79" s="177" t="str">
        <f>IF(ISBLANK(Math!BZ25)," ",IF(Math!BZ25&gt;=50,IF(Math!BZ25&lt;75,Math!BZ25," ")," "))</f>
        <v xml:space="preserve"> </v>
      </c>
      <c r="T79" s="177" t="str">
        <f>IF(ISBLANK(Math!CD25)," ",IF(Math!CD25&gt;=50,IF(Math!CD25&lt;75,Math!CD25," ")," "))</f>
        <v xml:space="preserve"> </v>
      </c>
      <c r="U79" s="177" t="str">
        <f>IF(ISBLANK(Math!CH25)," ",IF(Math!CH25&gt;=50,IF(Math!CH25&lt;75,Math!CH25," ")," "))</f>
        <v xml:space="preserve"> </v>
      </c>
      <c r="V79" s="177" t="str">
        <f>IF(ISBLANK(Math!CL25)," ",IF(Math!CL25&gt;=50,IF(Math!CL25&lt;75,Math!CL25," ")," "))</f>
        <v xml:space="preserve"> </v>
      </c>
      <c r="W79" s="178" t="str">
        <f>IF(ISBLANK(Math!CS25)," ",IF(Math!CS25&gt;=50,IF(Math!CS25&lt;75,Math!CS25," ")," "))</f>
        <v xml:space="preserve"> </v>
      </c>
      <c r="X79" s="270"/>
      <c r="Y79" s="271"/>
      <c r="Z79" s="177" t="str">
        <f>IF(ISBLANK(Math!CW25)," ",IF(Math!CW25&gt;=50,IF(Math!CW25&lt;75,Math!CW25," ")," "))</f>
        <v xml:space="preserve"> </v>
      </c>
      <c r="AA79" s="177" t="str">
        <f>IF(ISBLANK(Math!DA25)," ",IF(Math!DA25&gt;=50,IF(Math!DA25&lt;75,Math!DA25," ")," "))</f>
        <v xml:space="preserve"> </v>
      </c>
      <c r="AB79" s="177" t="str">
        <f>IF(ISBLANK(Math!DE25)," ",IF(Math!DE25&gt;=50,IF(Math!DE25&lt;75,Math!DE25," ")," "))</f>
        <v xml:space="preserve"> </v>
      </c>
      <c r="AC79" s="177" t="str">
        <f>IF(ISBLANK(Math!DI25)," ",IF(Math!DI25&gt;=50,IF(Math!DI25&lt;75,Math!DI25," ")," "))</f>
        <v xml:space="preserve"> </v>
      </c>
      <c r="AD79" s="177" t="str">
        <f>IF(ISBLANK(Math!DP25)," ",IF(Math!DP25&gt;=50,IF(Math!DP25&lt;75,Math!DP25," ")," "))</f>
        <v xml:space="preserve"> </v>
      </c>
      <c r="AE79" s="177" t="str">
        <f>IF(ISBLANK(Math!DT25)," ",IF(Math!DT25&gt;=50,IF(Math!DT25&lt;75,Math!DT25," ")," "))</f>
        <v xml:space="preserve"> </v>
      </c>
      <c r="AF79" s="177" t="str">
        <f>IF(ISBLANK(Math!DX25)," ",IF(Math!DX25&gt;=50,IF(Math!DX25&lt;75,Math!DX25," ")," "))</f>
        <v xml:space="preserve"> </v>
      </c>
      <c r="AG79" s="177" t="str">
        <f>IF(ISBLANK(Math!EB25)," ",IF(Math!EB25&gt;=50,IF(Math!EB25&lt;75,Math!EB25," ")," "))</f>
        <v xml:space="preserve"> </v>
      </c>
      <c r="AH79" s="177" t="str">
        <f>IF(ISBLANK(Math!EF25)," ",IF(Math!EF25&gt;=50,IF(Math!EF25&lt;75,Math!EF25," ")," "))</f>
        <v xml:space="preserve"> </v>
      </c>
      <c r="AI79" s="177" t="str">
        <f>IF(ISBLANK(Math!EM25)," ",IF(Math!EM25&gt;=50,IF(Math!EM25&lt;75,Math!EM25," ")," "))</f>
        <v xml:space="preserve"> </v>
      </c>
      <c r="AJ79" s="177" t="str">
        <f>IF(ISBLANK(Math!EQ25)," ",IF(Math!EQ25&gt;=50,IF(Math!EQ25&lt;75,Math!EQ25," ")," "))</f>
        <v xml:space="preserve"> </v>
      </c>
      <c r="AK79" s="177" t="str">
        <f>IF(ISBLANK(Math!EU25)," ",IF(Math!EU25&gt;=50,IF(Math!EU25&lt;75,Math!EU25," ")," "))</f>
        <v xml:space="preserve"> </v>
      </c>
      <c r="AL79" s="177" t="str">
        <f>IF(ISBLANK(Math!EY25)," ",IF(Math!EY25&gt;=50,IF(Math!EY25&lt;75,Math!EY25," ")," "))</f>
        <v xml:space="preserve"> </v>
      </c>
      <c r="AM79" s="177" t="str">
        <f>IF(ISBLANK(Math!FC25)," ",IF(Math!FC25&gt;=50,IF(Math!FC25&lt;75,Math!FC25," ")," "))</f>
        <v xml:space="preserve"> </v>
      </c>
      <c r="AN79" s="177" t="str">
        <f>IF(ISBLANK(Math!FJ25)," ",IF(Math!FJ25&gt;=50,IF(Math!FJ25&lt;75,Math!FJ25," ")," "))</f>
        <v xml:space="preserve"> </v>
      </c>
      <c r="AO79" s="177" t="str">
        <f>IF(ISBLANK(Math!FN25)," ",IF(Math!FN25&gt;=50,IF(Math!FN25&lt;75,Math!FN25," ")," "))</f>
        <v xml:space="preserve"> </v>
      </c>
      <c r="AP79" s="177" t="str">
        <f>IF(ISBLANK(Math!FR25)," ",IF(Math!FR25&gt;=50,IF(Math!FR25&lt;75,Math!FR25," ")," "))</f>
        <v xml:space="preserve"> </v>
      </c>
      <c r="AQ79" s="177" t="str">
        <f>IF(ISBLANK(Math!FV25)," ",IF(Math!FV25&gt;=50,IF(Math!FV25&lt;75,Math!FV25," ")," "))</f>
        <v xml:space="preserve"> </v>
      </c>
      <c r="AR79" s="177" t="str">
        <f>IF(ISBLANK(Math!FZ25)," ",IF(Math!FZ25&gt;=50,IF(Math!FZ25&lt;75,Math!FZ25," ")," "))</f>
        <v xml:space="preserve"> </v>
      </c>
      <c r="AS79" s="177" t="str">
        <f>IF(ISBLANK(Math!GG25)," ",IF(Math!GG25&gt;=50,IF(Math!GG25&lt;75,Math!GG25," ")," "))</f>
        <v xml:space="preserve"> </v>
      </c>
      <c r="AT79" s="178" t="str">
        <f>IF(ISBLANK(Math!GK25)," ",IF(Math!GK25&gt;=50,IF(Math!GK25&lt;75,Math!GK25," ")," "))</f>
        <v xml:space="preserve"> </v>
      </c>
      <c r="AU79" s="270"/>
      <c r="AV79" s="271"/>
      <c r="AW79" s="177" t="str">
        <f>IF(ISBLANK(Math!GO25)," ",IF(Math!GO25&gt;=50,IF(Math!GO25&lt;75,Math!GO25," ")," "))</f>
        <v xml:space="preserve"> </v>
      </c>
      <c r="AX79" s="177" t="str">
        <f>IF(ISBLANK(Math!GS25)," ",IF(Math!GS25&gt;=50,IF(Math!GS25&lt;75,Math!GS25," ")," "))</f>
        <v xml:space="preserve"> </v>
      </c>
      <c r="AY79" s="177" t="str">
        <f>IF(ISBLANK(Math!GW25)," ",IF(Math!GW25&gt;=50,IF(Math!GW25&lt;75,Math!GW25," ")," "))</f>
        <v xml:space="preserve"> </v>
      </c>
      <c r="AZ79" s="177" t="str">
        <f>IF(ISBLANK(Math!HD25)," ",IF(Math!HD25&gt;=50,IF(Math!HD25&lt;75,Math!HD25," ")," "))</f>
        <v xml:space="preserve"> </v>
      </c>
      <c r="BA79" s="177" t="str">
        <f>IF(ISBLANK(Math!HH25)," ",IF(Math!HH25&gt;=50,IF(Math!HH25&lt;75,Math!HH25," ")," "))</f>
        <v xml:space="preserve"> </v>
      </c>
      <c r="BB79" s="177" t="str">
        <f>IF(ISBLANK(Math!HL25)," ",IF(Math!HL25&gt;=50,IF(Math!HL25&lt;75,Math!HL25," ")," "))</f>
        <v xml:space="preserve"> </v>
      </c>
      <c r="BC79" s="177" t="str">
        <f>IF(ISBLANK(Math!HP25)," ",IF(Math!HP25&gt;=50,IF(Math!HP25&lt;75,Math!HP25," ")," "))</f>
        <v xml:space="preserve"> </v>
      </c>
      <c r="BD79" s="177" t="str">
        <f>IF(ISBLANK(Math!HT25)," ",IF(Math!HT25&gt;=50,IF(Math!HT25&lt;75,Math!HT25," ")," "))</f>
        <v xml:space="preserve"> </v>
      </c>
      <c r="BE79" s="177" t="str">
        <f>IF(ISBLANK(Math!IA25)," ",IF(Math!IA25&gt;=50,IF(Math!IA25&lt;75,Math!IA25," ")," "))</f>
        <v xml:space="preserve"> </v>
      </c>
      <c r="BF79" s="177" t="str">
        <f>IF(ISBLANK(Math!IE25)," ",IF(Math!IE25&gt;=50,IF(Math!IE25&lt;75,Math!IE25," ")," "))</f>
        <v xml:space="preserve"> </v>
      </c>
      <c r="BG79" s="177" t="str">
        <f>IF(ISBLANK(Math!II25)," ",IF(Math!II25&gt;=50,IF(Math!II25&lt;75,Math!II25," ")," "))</f>
        <v xml:space="preserve"> </v>
      </c>
      <c r="BH79" s="177" t="str">
        <f>IF(ISBLANK(Math!IM25)," ",IF(Math!IM25&gt;=50,IF(Math!IM25&lt;75,Math!IM25," ")," "))</f>
        <v xml:space="preserve"> </v>
      </c>
      <c r="BI79" s="177" t="str">
        <f>IF(ISBLANK(Math!IQ25)," ",IF(Math!IQ25&gt;=50,IF(Math!IQ25&lt;75,Math!IQ25," ")," "))</f>
        <v xml:space="preserve"> </v>
      </c>
      <c r="BJ79" s="177" t="str">
        <f>IF(ISBLANK(Math!IX25)," ",IF(Math!IX25&gt;=50,IF(Math!IX25&lt;75,Math!IX25," ")," "))</f>
        <v xml:space="preserve"> </v>
      </c>
      <c r="BK79" s="177" t="str">
        <f>IF(ISBLANK(Math!JB25)," ",IF(Math!JB25&gt;=50,IF(Math!JB25&lt;75,Math!JB25," ")," "))</f>
        <v xml:space="preserve"> </v>
      </c>
      <c r="BL79" s="177" t="str">
        <f>IF(ISBLANK(Math!JF25)," ",IF(Math!JF25&gt;=50,IF(Math!JF25&lt;75,Math!JF25," ")," "))</f>
        <v xml:space="preserve"> </v>
      </c>
      <c r="BM79" s="177" t="str">
        <f>IF(ISBLANK(Math!JJ25)," ",IF(Math!JJ25&gt;=50,IF(Math!JJ25&lt;75,Math!JJ25," ")," "))</f>
        <v xml:space="preserve"> </v>
      </c>
      <c r="BN79" s="177" t="str">
        <f>IF(ISBLANK(Math!JN25)," ",IF(Math!JN25&gt;=50,IF(Math!JN25&lt;75,Math!JN25," ")," "))</f>
        <v xml:space="preserve"> </v>
      </c>
      <c r="BO79" s="177" t="str">
        <f>IF(ISBLANK(Math!JU25)," ",IF(Math!JU25&gt;=50,IF(Math!JU25&lt;75,Math!JU25," ")," "))</f>
        <v xml:space="preserve"> </v>
      </c>
      <c r="BP79" s="177" t="str">
        <f>IF(ISBLANK(Math!JY25)," ",IF(Math!JY25&gt;=50,IF(Math!JY25&lt;75,Math!JY25," ")," "))</f>
        <v xml:space="preserve"> </v>
      </c>
      <c r="BQ79" s="177" t="str">
        <f>IF(ISBLANK(Math!KC25)," ",IF(Math!KC25&gt;=50,IF(Math!KC25&lt;75,Math!KC25," ")," "))</f>
        <v xml:space="preserve"> </v>
      </c>
      <c r="BR79" s="178" t="str">
        <f>IF(ISBLANK(Math!KG25)," ",IF(Math!KG25&gt;=50,IF(Math!KG25&lt;75,Math!KG25," ")," "))</f>
        <v xml:space="preserve"> </v>
      </c>
      <c r="BS79" s="270"/>
      <c r="BT79" s="271"/>
      <c r="BU79" s="177" t="str">
        <f>IF(ISBLANK(Math!KK25)," ",IF(Math!KK25&gt;=50,IF(Math!KK25&lt;75,Math!KK25," ")," "))</f>
        <v xml:space="preserve"> </v>
      </c>
      <c r="BV79" s="177" t="str">
        <f>IF(ISBLANK(Math!KR25)," ",IF(Math!KR25&gt;=50,IF(Math!KR25&lt;75,Math!KR25," ")," "))</f>
        <v xml:space="preserve"> </v>
      </c>
      <c r="BW79" s="177" t="str">
        <f>IF(ISBLANK(Math!KV25)," ",IF(Math!KV25&gt;=50,IF(Math!KV25&lt;75,Math!KV25," ")," "))</f>
        <v xml:space="preserve"> </v>
      </c>
    </row>
    <row r="80" spans="1:75" s="1" customFormat="1" ht="20.100000000000001" hidden="1" customHeight="1" thickBot="1">
      <c r="A80" s="271"/>
      <c r="B80" s="271"/>
      <c r="C80" s="179" t="str">
        <f>IF(ISBLANK(Math!E25)," ",IF(Math!E25&lt;50,Math!E25," "))</f>
        <v xml:space="preserve"> </v>
      </c>
      <c r="D80" s="179" t="str">
        <f>IF(ISBLANK(Math!I25)," ",IF(Math!I25&lt;50,Math!I25," "))</f>
        <v xml:space="preserve"> </v>
      </c>
      <c r="E80" s="179" t="str">
        <f>IF(ISBLANK(Math!M25)," ",IF(Math!M25&lt;50,Math!M25," "))</f>
        <v xml:space="preserve"> </v>
      </c>
      <c r="F80" s="179" t="str">
        <f>IF(ISBLANK(Math!Q25)," ",IF(Math!Q25&lt;50,Math!Q25," "))</f>
        <v xml:space="preserve"> </v>
      </c>
      <c r="G80" s="179" t="str">
        <f>IF(ISBLANK(Math!U25)," ",IF(Math!U25&lt;50,Math!U25," "))</f>
        <v xml:space="preserve"> </v>
      </c>
      <c r="H80" s="179" t="str">
        <f>IF(ISBLANK(Math!AB25)," ",IF(Math!AB25&lt;50,Math!AB25," "))</f>
        <v xml:space="preserve"> </v>
      </c>
      <c r="I80" s="179" t="str">
        <f>IF(ISBLANK(Math!AF25)," ",IF(Math!AF25&lt;50,Math!AF25," "))</f>
        <v xml:space="preserve"> </v>
      </c>
      <c r="J80" s="179" t="str">
        <f>IF(ISBLANK(Math!AJ25)," ",IF(Math!AJ25&lt;50,Math!AJ25," "))</f>
        <v xml:space="preserve"> </v>
      </c>
      <c r="K80" s="179" t="str">
        <f>IF(ISBLANK(Math!AN25)," ",IF(Math!AN25&lt;50,Math!AN25," "))</f>
        <v xml:space="preserve"> </v>
      </c>
      <c r="L80" s="179" t="str">
        <f>IF(ISBLANK(Math!AR25)," ",IF(Math!AR25&lt;50,Math!AR25," "))</f>
        <v xml:space="preserve"> </v>
      </c>
      <c r="M80" s="179" t="str">
        <f>IF(ISBLANK(Math!AY25)," ",IF(Math!AY25&lt;50,Math!AY25," "))</f>
        <v xml:space="preserve"> </v>
      </c>
      <c r="N80" s="179" t="str">
        <f>IF(ISBLANK(Math!BC25)," ",IF(Math!BC25&lt;50,Math!BC25," "))</f>
        <v xml:space="preserve"> </v>
      </c>
      <c r="O80" s="179" t="str">
        <f>IF(ISBLANK(Math!BG25)," ",IF(Math!BG25&lt;50,Math!BG25," "))</f>
        <v xml:space="preserve"> </v>
      </c>
      <c r="P80" s="179" t="str">
        <f>IF(ISBLANK(Math!BK25)," ",IF(Math!BK25&lt;50,Math!BK25," "))</f>
        <v xml:space="preserve"> </v>
      </c>
      <c r="Q80" s="179" t="str">
        <f>IF(ISBLANK(Math!BO25)," ",IF(Math!BO25&lt;50,Math!BO25," "))</f>
        <v xml:space="preserve"> </v>
      </c>
      <c r="R80" s="179" t="str">
        <f>IF(ISBLANK(Math!BV25)," ",IF(Math!BV25&lt;50,Math!BV25," "))</f>
        <v xml:space="preserve"> </v>
      </c>
      <c r="S80" s="179" t="str">
        <f>IF(ISBLANK(Math!BZ25)," ",IF(Math!BZ25&lt;50,Math!BZ25," "))</f>
        <v xml:space="preserve"> </v>
      </c>
      <c r="T80" s="179" t="str">
        <f>IF(ISBLANK(Math!CD25)," ",IF(Math!CD25&lt;50,Math!CD25," "))</f>
        <v xml:space="preserve"> </v>
      </c>
      <c r="U80" s="179" t="str">
        <f>IF(ISBLANK(Math!CH25)," ",IF(Math!CH25&lt;50,Math!CH25," "))</f>
        <v xml:space="preserve"> </v>
      </c>
      <c r="V80" s="179" t="str">
        <f>IF(ISBLANK(Math!CL25)," ",IF(Math!CL25&lt;50,Math!CL25," "))</f>
        <v xml:space="preserve"> </v>
      </c>
      <c r="W80" s="180" t="str">
        <f>IF(ISBLANK(Math!CS25)," ",IF(Math!CS25&lt;50,Math!CS25," "))</f>
        <v xml:space="preserve"> </v>
      </c>
      <c r="X80" s="272"/>
      <c r="Y80" s="273"/>
      <c r="Z80" s="179" t="str">
        <f>IF(ISBLANK(Math!CW25)," ",IF(Math!CW25&lt;50,Math!CW25," "))</f>
        <v xml:space="preserve"> </v>
      </c>
      <c r="AA80" s="179" t="str">
        <f>IF(ISBLANK(Math!DA25)," ",IF(Math!DA25&lt;50,Math!DA25," "))</f>
        <v xml:space="preserve"> </v>
      </c>
      <c r="AB80" s="179" t="str">
        <f>IF(ISBLANK(Math!DE25)," ",IF(Math!DE25&lt;50,Math!DE25," "))</f>
        <v xml:space="preserve"> </v>
      </c>
      <c r="AC80" s="179" t="str">
        <f>IF(ISBLANK(Math!DI25)," ",IF(Math!DI25&lt;50,Math!DI25," "))</f>
        <v xml:space="preserve"> </v>
      </c>
      <c r="AD80" s="179" t="str">
        <f>IF(ISBLANK(Math!DP25)," ",IF(Math!DP25&lt;50,Math!DP25," "))</f>
        <v xml:space="preserve"> </v>
      </c>
      <c r="AE80" s="179" t="str">
        <f>IF(ISBLANK(Math!DT25)," ",IF(Math!DT25&lt;50,Math!DT25," "))</f>
        <v xml:space="preserve"> </v>
      </c>
      <c r="AF80" s="179" t="str">
        <f>IF(ISBLANK(Math!DX25)," ",IF(Math!DX25&lt;50,Math!DX25," "))</f>
        <v xml:space="preserve"> </v>
      </c>
      <c r="AG80" s="179" t="str">
        <f>IF(ISBLANK(Math!EB25)," ",IF(Math!EB25&lt;50,Math!EB25," "))</f>
        <v xml:space="preserve"> </v>
      </c>
      <c r="AH80" s="179" t="str">
        <f>IF(ISBLANK(Math!EF25)," ",IF(Math!EF25&lt;50,Math!EF25," "))</f>
        <v xml:space="preserve"> </v>
      </c>
      <c r="AI80" s="179" t="str">
        <f>IF(ISBLANK(Math!EM25)," ",IF(Math!EM25&lt;50,Math!EM25," "))</f>
        <v xml:space="preserve"> </v>
      </c>
      <c r="AJ80" s="179" t="str">
        <f>IF(ISBLANK(Math!EQ25)," ",IF(Math!EQ25&lt;50,Math!EQ25," "))</f>
        <v xml:space="preserve"> </v>
      </c>
      <c r="AK80" s="179" t="str">
        <f>IF(ISBLANK(Math!EU25)," ",IF(Math!EU25&lt;50,Math!EU25," "))</f>
        <v xml:space="preserve"> </v>
      </c>
      <c r="AL80" s="179" t="str">
        <f>IF(ISBLANK(Math!EY25)," ",IF(Math!EY25&lt;50,Math!EY25," "))</f>
        <v xml:space="preserve"> </v>
      </c>
      <c r="AM80" s="179" t="str">
        <f>IF(ISBLANK(Math!FC25)," ",IF(Math!FC25&lt;50,Math!FC25," "))</f>
        <v xml:space="preserve"> </v>
      </c>
      <c r="AN80" s="179" t="str">
        <f>IF(ISBLANK(Math!FJ25)," ",IF(Math!FJ25&lt;50,Math!FJ25," "))</f>
        <v xml:space="preserve"> </v>
      </c>
      <c r="AO80" s="179" t="str">
        <f>IF(ISBLANK(Math!FN25)," ",IF(Math!FN25&lt;50,Math!FN25," "))</f>
        <v xml:space="preserve"> </v>
      </c>
      <c r="AP80" s="179" t="str">
        <f>IF(ISBLANK(Math!FR25)," ",IF(Math!FR25&lt;50,Math!FR25," "))</f>
        <v xml:space="preserve"> </v>
      </c>
      <c r="AQ80" s="179" t="str">
        <f>IF(ISBLANK(Math!FV25)," ",IF(Math!FV25&lt;50,Math!FV25," "))</f>
        <v xml:space="preserve"> </v>
      </c>
      <c r="AR80" s="179" t="str">
        <f>IF(ISBLANK(Math!FZ25)," ",IF(Math!FZ25&lt;50,Math!FZ25," "))</f>
        <v xml:space="preserve"> </v>
      </c>
      <c r="AS80" s="179" t="str">
        <f>IF(ISBLANK(Math!GG25)," ",IF(Math!GG25&lt;50,Math!GG25," "))</f>
        <v xml:space="preserve"> </v>
      </c>
      <c r="AT80" s="180" t="str">
        <f>IF(ISBLANK(Math!GK25)," ",IF(Math!GK25&lt;50,Math!GK25," "))</f>
        <v xml:space="preserve"> </v>
      </c>
      <c r="AU80" s="272"/>
      <c r="AV80" s="273"/>
      <c r="AW80" s="179" t="str">
        <f>IF(ISBLANK(Math!GO25)," ",IF(Math!GO25&lt;50,Math!GO25," "))</f>
        <v xml:space="preserve"> </v>
      </c>
      <c r="AX80" s="179" t="str">
        <f>IF(ISBLANK(Math!GS25)," ",IF(Math!GS25&lt;50,Math!GS25," "))</f>
        <v xml:space="preserve"> </v>
      </c>
      <c r="AY80" s="179" t="str">
        <f>IF(ISBLANK(Math!GW25)," ",IF(Math!GW25&lt;50,Math!GW25," "))</f>
        <v xml:space="preserve"> </v>
      </c>
      <c r="AZ80" s="179" t="str">
        <f>IF(ISBLANK(Math!HD25)," ",IF(Math!HD25&lt;50,Math!HD25," "))</f>
        <v xml:space="preserve"> </v>
      </c>
      <c r="BA80" s="179" t="str">
        <f>IF(ISBLANK(Math!HH25)," ",IF(Math!HH25&lt;50,Math!HH25," "))</f>
        <v xml:space="preserve"> </v>
      </c>
      <c r="BB80" s="179" t="str">
        <f>IF(ISBLANK(Math!HL25)," ",IF(Math!HL25&lt;50,Math!HL25," "))</f>
        <v xml:space="preserve"> </v>
      </c>
      <c r="BC80" s="179" t="str">
        <f>IF(ISBLANK(Math!HP25)," ",IF(Math!HP25&lt;50,Math!HP25," "))</f>
        <v xml:space="preserve"> </v>
      </c>
      <c r="BD80" s="179" t="str">
        <f>IF(ISBLANK(Math!HT25)," ",IF(Math!HT25&lt;50,Math!HT25," "))</f>
        <v xml:space="preserve"> </v>
      </c>
      <c r="BE80" s="179" t="str">
        <f>IF(ISBLANK(Math!IA25)," ",IF(Math!IA25&lt;50,Math!IA25," "))</f>
        <v xml:space="preserve"> </v>
      </c>
      <c r="BF80" s="179" t="str">
        <f>IF(ISBLANK(Math!IE25)," ",IF(Math!IE25&lt;50,Math!IE25," "))</f>
        <v xml:space="preserve"> </v>
      </c>
      <c r="BG80" s="179" t="str">
        <f>IF(ISBLANK(Math!II25)," ",IF(Math!II25&lt;50,Math!II25," "))</f>
        <v xml:space="preserve"> </v>
      </c>
      <c r="BH80" s="179" t="str">
        <f>IF(ISBLANK(Math!IM25)," ",IF(Math!IM25&lt;50,Math!IM25," "))</f>
        <v xml:space="preserve"> </v>
      </c>
      <c r="BI80" s="179" t="str">
        <f>IF(ISBLANK(Math!IQ25)," ",IF(Math!IQ25&lt;50,Math!IQ25," "))</f>
        <v xml:space="preserve"> </v>
      </c>
      <c r="BJ80" s="179" t="str">
        <f>IF(ISBLANK(Math!IX25)," ",IF(Math!IX25&lt;50,Math!IX25," "))</f>
        <v xml:space="preserve"> </v>
      </c>
      <c r="BK80" s="179" t="str">
        <f>IF(ISBLANK(Math!JB25)," ",IF(Math!JB25&lt;50,Math!JB25," "))</f>
        <v xml:space="preserve"> </v>
      </c>
      <c r="BL80" s="179" t="str">
        <f>IF(ISBLANK(Math!JF25)," ",IF(Math!JF25&lt;50,Math!JF25," "))</f>
        <v xml:space="preserve"> </v>
      </c>
      <c r="BM80" s="179" t="str">
        <f>IF(ISBLANK(Math!JJ25)," ",IF(Math!JJ25&lt;50,Math!JJ25," "))</f>
        <v xml:space="preserve"> </v>
      </c>
      <c r="BN80" s="179" t="str">
        <f>IF(ISBLANK(Math!JN25)," ",IF(Math!JN25&lt;50,Math!JN25," "))</f>
        <v xml:space="preserve"> </v>
      </c>
      <c r="BO80" s="179" t="str">
        <f>IF(ISBLANK(Math!JU25)," ",IF(Math!JU25&lt;50,Math!JU25," "))</f>
        <v xml:space="preserve"> </v>
      </c>
      <c r="BP80" s="179" t="str">
        <f>IF(ISBLANK(Math!JY25)," ",IF(Math!JY25&lt;50,Math!JY25," "))</f>
        <v xml:space="preserve"> </v>
      </c>
      <c r="BQ80" s="179" t="str">
        <f>IF(ISBLANK(Math!KC25)," ",IF(Math!KC25&lt;50,Math!KC25," "))</f>
        <v xml:space="preserve"> </v>
      </c>
      <c r="BR80" s="180" t="str">
        <f>IF(ISBLANK(Math!KG25)," ",IF(Math!KG25&lt;50,Math!KG25," "))</f>
        <v xml:space="preserve"> </v>
      </c>
      <c r="BS80" s="272"/>
      <c r="BT80" s="273"/>
      <c r="BU80" s="179" t="str">
        <f>IF(ISBLANK(Math!KK25)," ",IF(Math!KK25&lt;50,Math!KK25," "))</f>
        <v xml:space="preserve"> </v>
      </c>
      <c r="BV80" s="179" t="str">
        <f>IF(ISBLANK(Math!KR25)," ",IF(Math!KR25&lt;50,Math!KR25," "))</f>
        <v xml:space="preserve"> </v>
      </c>
      <c r="BW80" s="179" t="str">
        <f>IF(ISBLANK(Math!KV25)," ",IF(Math!KV25&lt;50,Math!KV25," "))</f>
        <v xml:space="preserve"> </v>
      </c>
    </row>
    <row r="81" spans="1:75" s="1" customFormat="1" ht="20.100000000000001" hidden="1" customHeight="1">
      <c r="A81" s="271" t="str">
        <f>LEFT(Math!$A24,1)&amp;LEFT(Math!$B24,1)</f>
        <v xml:space="preserve">  </v>
      </c>
      <c r="B81" s="271"/>
      <c r="C81" s="175" t="str">
        <f>IF(ISBLANK(Math!E24)," ",IF(Math!E24&gt;=75,Math!E24," "))</f>
        <v/>
      </c>
      <c r="D81" s="175" t="str">
        <f>IF(ISBLANK(Math!I24)," ",IF(Math!I24&gt;=75,Math!I24," "))</f>
        <v/>
      </c>
      <c r="E81" s="175" t="str">
        <f>IF(ISBLANK(Math!M24)," ",IF(Math!M24&gt;=75,Math!M24," "))</f>
        <v/>
      </c>
      <c r="F81" s="175" t="str">
        <f>IF(ISBLANK(Math!Q24)," ",IF(Math!Q24&gt;=75,Math!Q24," "))</f>
        <v/>
      </c>
      <c r="G81" s="175" t="str">
        <f>IF(ISBLANK(Math!U24)," ",IF(Math!U24&gt;=75,Math!U24," "))</f>
        <v/>
      </c>
      <c r="H81" s="175" t="str">
        <f>IF(ISBLANK(Math!AB24)," ",IF(Math!AB24&gt;=75,Math!AB24," "))</f>
        <v/>
      </c>
      <c r="I81" s="175" t="str">
        <f>IF(ISBLANK(Math!AF24)," ",IF(Math!AF24&gt;=75,Math!AF24," "))</f>
        <v/>
      </c>
      <c r="J81" s="175" t="str">
        <f>IF(ISBLANK(Math!AJ24)," ",IF(Math!AJ24&gt;=75,Math!AJ24," "))</f>
        <v/>
      </c>
      <c r="K81" s="175" t="str">
        <f>IF(ISBLANK(Math!AN24)," ",IF(Math!AN24&gt;=75,Math!AN24," "))</f>
        <v/>
      </c>
      <c r="L81" s="175" t="str">
        <f>IF(ISBLANK(Math!AR24)," ",IF(Math!AR24&gt;=75,Math!AR24," "))</f>
        <v/>
      </c>
      <c r="M81" s="175" t="str">
        <f>IF(ISBLANK(Math!AY24)," ",IF(Math!AY24&gt;=75,Math!AY24," "))</f>
        <v/>
      </c>
      <c r="N81" s="175" t="str">
        <f>IF(ISBLANK(Math!BC24)," ",IF(Math!BC24&gt;=75,Math!BC24," "))</f>
        <v/>
      </c>
      <c r="O81" s="175" t="str">
        <f>IF(ISBLANK(Math!BG24)," ",IF(Math!BG24&gt;=75,Math!BG24," "))</f>
        <v/>
      </c>
      <c r="P81" s="175" t="str">
        <f>IF(ISBLANK(Math!BK24)," ",IF(Math!BK24&gt;=75,Math!BK24," "))</f>
        <v/>
      </c>
      <c r="Q81" s="175" t="str">
        <f>IF(ISBLANK(Math!BO24)," ",IF(Math!BO24&gt;=75,Math!BO24," "))</f>
        <v/>
      </c>
      <c r="R81" s="175" t="str">
        <f>IF(ISBLANK(Math!BV24)," ",IF(Math!BV24&gt;=75,Math!BV24," "))</f>
        <v/>
      </c>
      <c r="S81" s="175" t="str">
        <f>IF(ISBLANK(Math!BZ24)," ",IF(Math!BZ24&gt;=75,Math!BZ24," "))</f>
        <v/>
      </c>
      <c r="T81" s="175" t="str">
        <f>IF(ISBLANK(Math!CD24)," ",IF(Math!CD24&gt;=75,Math!CD24," "))</f>
        <v/>
      </c>
      <c r="U81" s="175" t="str">
        <f>IF(ISBLANK(Math!CH24)," ",IF(Math!CH24&gt;=75,Math!CH24," "))</f>
        <v/>
      </c>
      <c r="V81" s="175" t="str">
        <f>IF(ISBLANK(Math!CL24)," ",IF(Math!CL24&gt;=75,Math!CL24," "))</f>
        <v/>
      </c>
      <c r="W81" s="176" t="str">
        <f>IF(ISBLANK(Math!CS24)," ",IF(Math!CS24&gt;=75,Math!CS24," "))</f>
        <v/>
      </c>
      <c r="X81" s="268" t="str">
        <f>A81</f>
        <v xml:space="preserve">  </v>
      </c>
      <c r="Y81" s="269"/>
      <c r="Z81" s="175" t="str">
        <f>IF(ISBLANK(Math!CW24)," ",IF(Math!CW24&gt;=75,Math!CW24," "))</f>
        <v/>
      </c>
      <c r="AA81" s="175" t="str">
        <f>IF(ISBLANK(Math!DA24)," ",IF(Math!DA24&gt;=75,Math!DA24," "))</f>
        <v/>
      </c>
      <c r="AB81" s="175" t="str">
        <f>IF(ISBLANK(Math!DE24)," ",IF(Math!DE24&gt;=75,Math!DE24," "))</f>
        <v/>
      </c>
      <c r="AC81" s="175" t="str">
        <f>IF(ISBLANK(Math!DI24)," ",IF(Math!DI24&gt;=75,Math!DI24," "))</f>
        <v/>
      </c>
      <c r="AD81" s="175" t="str">
        <f>IF(ISBLANK(Math!DP24)," ",IF(Math!DP24&gt;=75,Math!DP24," "))</f>
        <v/>
      </c>
      <c r="AE81" s="175" t="str">
        <f>IF(ISBLANK(Math!DT24)," ",IF(Math!DT24&gt;=75,Math!DT24," "))</f>
        <v/>
      </c>
      <c r="AF81" s="175" t="str">
        <f>IF(ISBLANK(Math!DX24)," ",IF(Math!DX24&gt;=75,Math!DX24," "))</f>
        <v/>
      </c>
      <c r="AG81" s="175" t="str">
        <f>IF(ISBLANK(Math!EB24)," ",IF(Math!EB24&gt;=75,Math!EB24," "))</f>
        <v/>
      </c>
      <c r="AH81" s="175" t="str">
        <f>IF(ISBLANK(Math!EF24)," ",IF(Math!EF24&gt;=75,Math!EF24," "))</f>
        <v/>
      </c>
      <c r="AI81" s="175" t="str">
        <f>IF(ISBLANK(Math!EM24)," ",IF(Math!EM24&gt;=75,Math!EM24," "))</f>
        <v/>
      </c>
      <c r="AJ81" s="175" t="str">
        <f>IF(ISBLANK(Math!EQ24)," ",IF(Math!EQ24&gt;=75,Math!EQ24," "))</f>
        <v/>
      </c>
      <c r="AK81" s="175" t="str">
        <f>IF(ISBLANK(Math!EU24)," ",IF(Math!EU24&gt;=75,Math!EU24," "))</f>
        <v/>
      </c>
      <c r="AL81" s="175" t="str">
        <f>IF(ISBLANK(Math!EY24)," ",IF(Math!EY24&gt;=75,Math!EY24," "))</f>
        <v/>
      </c>
      <c r="AM81" s="175" t="str">
        <f>IF(ISBLANK(Math!FC24)," ",IF(Math!FC24&gt;=75,Math!FC24," "))</f>
        <v/>
      </c>
      <c r="AN81" s="175" t="str">
        <f>IF(ISBLANK(Math!FJ24)," ",IF(Math!FJ24&gt;=75,Math!FJ24," "))</f>
        <v/>
      </c>
      <c r="AO81" s="175" t="str">
        <f>IF(ISBLANK(Math!FN24)," ",IF(Math!FN24&gt;=75,Math!FN24," "))</f>
        <v/>
      </c>
      <c r="AP81" s="175" t="str">
        <f>IF(ISBLANK(Math!FR24)," ",IF(Math!FR24&gt;=75,Math!FR24," "))</f>
        <v/>
      </c>
      <c r="AQ81" s="175" t="str">
        <f>IF(ISBLANK(Math!FV24)," ",IF(Math!FV24&gt;=75,Math!FV24," "))</f>
        <v/>
      </c>
      <c r="AR81" s="175" t="str">
        <f>IF(ISBLANK(Math!FZ24)," ",IF(Math!FZ24&gt;=75,Math!FZ24," "))</f>
        <v/>
      </c>
      <c r="AS81" s="175" t="str">
        <f>IF(ISBLANK(Math!GG24)," ",IF(Math!GG24&gt;=75,Math!GG24," "))</f>
        <v/>
      </c>
      <c r="AT81" s="176" t="str">
        <f>IF(ISBLANK(Math!GK24)," ",IF(Math!GK24&gt;=75,Math!GK24," "))</f>
        <v/>
      </c>
      <c r="AU81" s="268" t="str">
        <f>X81</f>
        <v xml:space="preserve">  </v>
      </c>
      <c r="AV81" s="269"/>
      <c r="AW81" s="175" t="str">
        <f>IF(ISBLANK(Math!GO24)," ",IF(Math!GO24&gt;=75,Math!GO24," "))</f>
        <v/>
      </c>
      <c r="AX81" s="175" t="str">
        <f>IF(ISBLANK(Math!GS24)," ",IF(Math!GS24&gt;=75,Math!GS24," "))</f>
        <v/>
      </c>
      <c r="AY81" s="175" t="str">
        <f>IF(ISBLANK(Math!GW24)," ",IF(Math!GW24&gt;=75,Math!GW24," "))</f>
        <v/>
      </c>
      <c r="AZ81" s="175" t="str">
        <f>IF(ISBLANK(Math!HD24)," ",IF(Math!HD24&gt;=75,Math!HD24," "))</f>
        <v/>
      </c>
      <c r="BA81" s="175" t="str">
        <f>IF(ISBLANK(Math!HH24)," ",IF(Math!HH24&gt;=75,Math!HH24," "))</f>
        <v/>
      </c>
      <c r="BB81" s="175" t="str">
        <f>IF(ISBLANK(Math!HL24)," ",IF(Math!HL24&gt;=75,Math!HL24," "))</f>
        <v/>
      </c>
      <c r="BC81" s="175" t="str">
        <f>IF(ISBLANK(Math!HP24)," ",IF(Math!HP24&gt;=75,Math!HP24," "))</f>
        <v/>
      </c>
      <c r="BD81" s="175" t="str">
        <f>IF(ISBLANK(Math!HT24)," ",IF(Math!HT24&gt;=75,Math!HT24," "))</f>
        <v/>
      </c>
      <c r="BE81" s="175" t="str">
        <f>IF(ISBLANK(Math!IA24)," ",IF(Math!IA24&gt;=75,Math!IA24," "))</f>
        <v/>
      </c>
      <c r="BF81" s="175" t="str">
        <f>IF(ISBLANK(Math!IE24)," ",IF(Math!IE24&gt;=75,Math!IE24," "))</f>
        <v/>
      </c>
      <c r="BG81" s="175" t="str">
        <f>IF(ISBLANK(Math!II24)," ",IF(Math!II24&gt;=75,Math!II24," "))</f>
        <v/>
      </c>
      <c r="BH81" s="175" t="str">
        <f>IF(ISBLANK(Math!IM24)," ",IF(Math!IM24&gt;=75,Math!IM24," "))</f>
        <v/>
      </c>
      <c r="BI81" s="175" t="str">
        <f>IF(ISBLANK(Math!IQ24)," ",IF(Math!IQ24&gt;=75,Math!IQ24," "))</f>
        <v/>
      </c>
      <c r="BJ81" s="175" t="str">
        <f>IF(ISBLANK(Math!IX24)," ",IF(Math!IX24&gt;=75,Math!IX24," "))</f>
        <v/>
      </c>
      <c r="BK81" s="175" t="str">
        <f>IF(ISBLANK(Math!JB24)," ",IF(Math!JB24&gt;=75,Math!JB24," "))</f>
        <v/>
      </c>
      <c r="BL81" s="175" t="str">
        <f>IF(ISBLANK(Math!JF24)," ",IF(Math!JF24&gt;=75,Math!JF24," "))</f>
        <v/>
      </c>
      <c r="BM81" s="175" t="str">
        <f>IF(ISBLANK(Math!JJ24)," ",IF(Math!JJ24&gt;=75,Math!JJ24," "))</f>
        <v/>
      </c>
      <c r="BN81" s="175" t="str">
        <f>IF(ISBLANK(Math!JN24)," ",IF(Math!JN24&gt;=75,Math!JN24," "))</f>
        <v/>
      </c>
      <c r="BO81" s="175" t="str">
        <f>IF(ISBLANK(Math!JU24)," ",IF(Math!JU24&gt;=75,Math!JU24," "))</f>
        <v/>
      </c>
      <c r="BP81" s="175" t="str">
        <f>IF(ISBLANK(Math!JY24)," ",IF(Math!JY24&gt;=75,Math!JY24," "))</f>
        <v/>
      </c>
      <c r="BQ81" s="175" t="str">
        <f>IF(ISBLANK(Math!KC24)," ",IF(Math!KC24&gt;=75,Math!KC24," "))</f>
        <v/>
      </c>
      <c r="BR81" s="176" t="str">
        <f>IF(ISBLANK(Math!KG24)," ",IF(Math!KG24&gt;=75,Math!KG24," "))</f>
        <v/>
      </c>
      <c r="BS81" s="268" t="str">
        <f>AU81</f>
        <v xml:space="preserve">  </v>
      </c>
      <c r="BT81" s="269"/>
      <c r="BU81" s="175" t="str">
        <f>IF(ISBLANK(Math!KK24)," ",IF(Math!KK24&gt;=75,Math!KK24," "))</f>
        <v/>
      </c>
      <c r="BV81" s="175" t="str">
        <f>IF(ISBLANK(Math!KR24)," ",IF(Math!KR24&gt;=75,Math!KR24," "))</f>
        <v/>
      </c>
      <c r="BW81" s="175" t="str">
        <f>IF(ISBLANK(Math!KV24)," ",IF(Math!KV24&gt;=75,Math!KV24," "))</f>
        <v/>
      </c>
    </row>
    <row r="82" spans="1:75" s="1" customFormat="1" ht="20.100000000000001" hidden="1" customHeight="1">
      <c r="A82" s="271"/>
      <c r="B82" s="271"/>
      <c r="C82" s="177" t="str">
        <f>IF(ISBLANK(Math!E24)," ",IF(Math!E24&gt;=50,IF(Math!E24&lt;75,Math!E24," ")," "))</f>
        <v xml:space="preserve"> </v>
      </c>
      <c r="D82" s="177" t="str">
        <f>IF(ISBLANK(Math!I24)," ",IF(Math!I24&gt;=50,IF(Math!I24&lt;75,Math!I24," ")," "))</f>
        <v xml:space="preserve"> </v>
      </c>
      <c r="E82" s="177" t="str">
        <f>IF(ISBLANK(Math!M24)," ",IF(Math!M24&gt;=50,IF(Math!M24&lt;75,Math!M24," ")," "))</f>
        <v xml:space="preserve"> </v>
      </c>
      <c r="F82" s="177" t="str">
        <f>IF(ISBLANK(Math!Q24)," ",IF(Math!Q24&gt;=50,IF(Math!Q24&lt;75,Math!Q24," ")," "))</f>
        <v xml:space="preserve"> </v>
      </c>
      <c r="G82" s="177" t="str">
        <f>IF(ISBLANK(Math!U24)," ",IF(Math!U24&gt;=50,IF(Math!U24&lt;75,Math!U24," ")," "))</f>
        <v xml:space="preserve"> </v>
      </c>
      <c r="H82" s="177" t="str">
        <f>IF(ISBLANK(Math!AB24)," ",IF(Math!AB24&gt;=50,IF(Math!AB24&lt;75,Math!AB24," ")," "))</f>
        <v xml:space="preserve"> </v>
      </c>
      <c r="I82" s="177" t="str">
        <f>IF(ISBLANK(Math!AF24)," ",IF(Math!AF24&gt;=50,IF(Math!AF24&lt;75,Math!AF24," ")," "))</f>
        <v xml:space="preserve"> </v>
      </c>
      <c r="J82" s="177" t="str">
        <f>IF(ISBLANK(Math!AJ24)," ",IF(Math!AJ24&gt;=50,IF(Math!AJ24&lt;75,Math!AJ24," ")," "))</f>
        <v xml:space="preserve"> </v>
      </c>
      <c r="K82" s="177" t="str">
        <f>IF(ISBLANK(Math!AN24)," ",IF(Math!AN24&gt;=50,IF(Math!AN24&lt;75,Math!AN24," ")," "))</f>
        <v xml:space="preserve"> </v>
      </c>
      <c r="L82" s="177" t="str">
        <f>IF(ISBLANK(Math!AR24)," ",IF(Math!AR24&gt;=50,IF(Math!AR24&lt;75,Math!AR24," ")," "))</f>
        <v xml:space="preserve"> </v>
      </c>
      <c r="M82" s="177" t="str">
        <f>IF(ISBLANK(Math!AY24)," ",IF(Math!AY24&gt;=50,IF(Math!AY24&lt;75,Math!AY24," ")," "))</f>
        <v xml:space="preserve"> </v>
      </c>
      <c r="N82" s="177" t="str">
        <f>IF(ISBLANK(Math!BC24)," ",IF(Math!BC24&gt;=50,IF(Math!BC24&lt;75,Math!BC24," ")," "))</f>
        <v xml:space="preserve"> </v>
      </c>
      <c r="O82" s="177" t="str">
        <f>IF(ISBLANK(Math!BG24)," ",IF(Math!BG24&gt;=50,IF(Math!BG24&lt;75,Math!BG24," ")," "))</f>
        <v xml:space="preserve"> </v>
      </c>
      <c r="P82" s="177" t="str">
        <f>IF(ISBLANK(Math!BK24)," ",IF(Math!BK24&gt;=50,IF(Math!BK24&lt;75,Math!BK24," ")," "))</f>
        <v xml:space="preserve"> </v>
      </c>
      <c r="Q82" s="177" t="str">
        <f>IF(ISBLANK(Math!BO24)," ",IF(Math!BO24&gt;=50,IF(Math!BO24&lt;75,Math!BO24," ")," "))</f>
        <v xml:space="preserve"> </v>
      </c>
      <c r="R82" s="177" t="str">
        <f>IF(ISBLANK(Math!BV24)," ",IF(Math!BV24&gt;=50,IF(Math!BV24&lt;75,Math!BV24," ")," "))</f>
        <v xml:space="preserve"> </v>
      </c>
      <c r="S82" s="177" t="str">
        <f>IF(ISBLANK(Math!BZ24)," ",IF(Math!BZ24&gt;=50,IF(Math!BZ24&lt;75,Math!BZ24," ")," "))</f>
        <v xml:space="preserve"> </v>
      </c>
      <c r="T82" s="177" t="str">
        <f>IF(ISBLANK(Math!CD24)," ",IF(Math!CD24&gt;=50,IF(Math!CD24&lt;75,Math!CD24," ")," "))</f>
        <v xml:space="preserve"> </v>
      </c>
      <c r="U82" s="177" t="str">
        <f>IF(ISBLANK(Math!CH24)," ",IF(Math!CH24&gt;=50,IF(Math!CH24&lt;75,Math!CH24," ")," "))</f>
        <v xml:space="preserve"> </v>
      </c>
      <c r="V82" s="177" t="str">
        <f>IF(ISBLANK(Math!CL24)," ",IF(Math!CL24&gt;=50,IF(Math!CL24&lt;75,Math!CL24," ")," "))</f>
        <v xml:space="preserve"> </v>
      </c>
      <c r="W82" s="178" t="str">
        <f>IF(ISBLANK(Math!CS24)," ",IF(Math!CS24&gt;=50,IF(Math!CS24&lt;75,Math!CS24," ")," "))</f>
        <v xml:space="preserve"> </v>
      </c>
      <c r="X82" s="270"/>
      <c r="Y82" s="271"/>
      <c r="Z82" s="177" t="str">
        <f>IF(ISBLANK(Math!CW24)," ",IF(Math!CW24&gt;=50,IF(Math!CW24&lt;75,Math!CW24," ")," "))</f>
        <v xml:space="preserve"> </v>
      </c>
      <c r="AA82" s="177" t="str">
        <f>IF(ISBLANK(Math!DA24)," ",IF(Math!DA24&gt;=50,IF(Math!DA24&lt;75,Math!DA24," ")," "))</f>
        <v xml:space="preserve"> </v>
      </c>
      <c r="AB82" s="177" t="str">
        <f>IF(ISBLANK(Math!DE24)," ",IF(Math!DE24&gt;=50,IF(Math!DE24&lt;75,Math!DE24," ")," "))</f>
        <v xml:space="preserve"> </v>
      </c>
      <c r="AC82" s="177" t="str">
        <f>IF(ISBLANK(Math!DI24)," ",IF(Math!DI24&gt;=50,IF(Math!DI24&lt;75,Math!DI24," ")," "))</f>
        <v xml:space="preserve"> </v>
      </c>
      <c r="AD82" s="177" t="str">
        <f>IF(ISBLANK(Math!DP24)," ",IF(Math!DP24&gt;=50,IF(Math!DP24&lt;75,Math!DP24," ")," "))</f>
        <v xml:space="preserve"> </v>
      </c>
      <c r="AE82" s="177" t="str">
        <f>IF(ISBLANK(Math!DT24)," ",IF(Math!DT24&gt;=50,IF(Math!DT24&lt;75,Math!DT24," ")," "))</f>
        <v xml:space="preserve"> </v>
      </c>
      <c r="AF82" s="177" t="str">
        <f>IF(ISBLANK(Math!DX24)," ",IF(Math!DX24&gt;=50,IF(Math!DX24&lt;75,Math!DX24," ")," "))</f>
        <v xml:space="preserve"> </v>
      </c>
      <c r="AG82" s="177" t="str">
        <f>IF(ISBLANK(Math!EB24)," ",IF(Math!EB24&gt;=50,IF(Math!EB24&lt;75,Math!EB24," ")," "))</f>
        <v xml:space="preserve"> </v>
      </c>
      <c r="AH82" s="177" t="str">
        <f>IF(ISBLANK(Math!EF24)," ",IF(Math!EF24&gt;=50,IF(Math!EF24&lt;75,Math!EF24," ")," "))</f>
        <v xml:space="preserve"> </v>
      </c>
      <c r="AI82" s="177" t="str">
        <f>IF(ISBLANK(Math!EM24)," ",IF(Math!EM24&gt;=50,IF(Math!EM24&lt;75,Math!EM24," ")," "))</f>
        <v xml:space="preserve"> </v>
      </c>
      <c r="AJ82" s="177" t="str">
        <f>IF(ISBLANK(Math!EQ24)," ",IF(Math!EQ24&gt;=50,IF(Math!EQ24&lt;75,Math!EQ24," ")," "))</f>
        <v xml:space="preserve"> </v>
      </c>
      <c r="AK82" s="177" t="str">
        <f>IF(ISBLANK(Math!EU24)," ",IF(Math!EU24&gt;=50,IF(Math!EU24&lt;75,Math!EU24," ")," "))</f>
        <v xml:space="preserve"> </v>
      </c>
      <c r="AL82" s="177" t="str">
        <f>IF(ISBLANK(Math!EY24)," ",IF(Math!EY24&gt;=50,IF(Math!EY24&lt;75,Math!EY24," ")," "))</f>
        <v xml:space="preserve"> </v>
      </c>
      <c r="AM82" s="177" t="str">
        <f>IF(ISBLANK(Math!FC24)," ",IF(Math!FC24&gt;=50,IF(Math!FC24&lt;75,Math!FC24," ")," "))</f>
        <v xml:space="preserve"> </v>
      </c>
      <c r="AN82" s="177" t="str">
        <f>IF(ISBLANK(Math!FJ24)," ",IF(Math!FJ24&gt;=50,IF(Math!FJ24&lt;75,Math!FJ24," ")," "))</f>
        <v xml:space="preserve"> </v>
      </c>
      <c r="AO82" s="177" t="str">
        <f>IF(ISBLANK(Math!FN24)," ",IF(Math!FN24&gt;=50,IF(Math!FN24&lt;75,Math!FN24," ")," "))</f>
        <v xml:space="preserve"> </v>
      </c>
      <c r="AP82" s="177" t="str">
        <f>IF(ISBLANK(Math!FR24)," ",IF(Math!FR24&gt;=50,IF(Math!FR24&lt;75,Math!FR24," ")," "))</f>
        <v xml:space="preserve"> </v>
      </c>
      <c r="AQ82" s="177" t="str">
        <f>IF(ISBLANK(Math!FV24)," ",IF(Math!FV24&gt;=50,IF(Math!FV24&lt;75,Math!FV24," ")," "))</f>
        <v xml:space="preserve"> </v>
      </c>
      <c r="AR82" s="177" t="str">
        <f>IF(ISBLANK(Math!FZ24)," ",IF(Math!FZ24&gt;=50,IF(Math!FZ24&lt;75,Math!FZ24," ")," "))</f>
        <v xml:space="preserve"> </v>
      </c>
      <c r="AS82" s="177" t="str">
        <f>IF(ISBLANK(Math!GG24)," ",IF(Math!GG24&gt;=50,IF(Math!GG24&lt;75,Math!GG24," ")," "))</f>
        <v xml:space="preserve"> </v>
      </c>
      <c r="AT82" s="178" t="str">
        <f>IF(ISBLANK(Math!GK24)," ",IF(Math!GK24&gt;=50,IF(Math!GK24&lt;75,Math!GK24," ")," "))</f>
        <v xml:space="preserve"> </v>
      </c>
      <c r="AU82" s="270"/>
      <c r="AV82" s="271"/>
      <c r="AW82" s="177" t="str">
        <f>IF(ISBLANK(Math!GO24)," ",IF(Math!GO24&gt;=50,IF(Math!GO24&lt;75,Math!GO24," ")," "))</f>
        <v xml:space="preserve"> </v>
      </c>
      <c r="AX82" s="177" t="str">
        <f>IF(ISBLANK(Math!GS24)," ",IF(Math!GS24&gt;=50,IF(Math!GS24&lt;75,Math!GS24," ")," "))</f>
        <v xml:space="preserve"> </v>
      </c>
      <c r="AY82" s="177" t="str">
        <f>IF(ISBLANK(Math!GW24)," ",IF(Math!GW24&gt;=50,IF(Math!GW24&lt;75,Math!GW24," ")," "))</f>
        <v xml:space="preserve"> </v>
      </c>
      <c r="AZ82" s="177" t="str">
        <f>IF(ISBLANK(Math!HD24)," ",IF(Math!HD24&gt;=50,IF(Math!HD24&lt;75,Math!HD24," ")," "))</f>
        <v xml:space="preserve"> </v>
      </c>
      <c r="BA82" s="177" t="str">
        <f>IF(ISBLANK(Math!HH24)," ",IF(Math!HH24&gt;=50,IF(Math!HH24&lt;75,Math!HH24," ")," "))</f>
        <v xml:space="preserve"> </v>
      </c>
      <c r="BB82" s="177" t="str">
        <f>IF(ISBLANK(Math!HL24)," ",IF(Math!HL24&gt;=50,IF(Math!HL24&lt;75,Math!HL24," ")," "))</f>
        <v xml:space="preserve"> </v>
      </c>
      <c r="BC82" s="177" t="str">
        <f>IF(ISBLANK(Math!HP24)," ",IF(Math!HP24&gt;=50,IF(Math!HP24&lt;75,Math!HP24," ")," "))</f>
        <v xml:space="preserve"> </v>
      </c>
      <c r="BD82" s="177" t="str">
        <f>IF(ISBLANK(Math!HT24)," ",IF(Math!HT24&gt;=50,IF(Math!HT24&lt;75,Math!HT24," ")," "))</f>
        <v xml:space="preserve"> </v>
      </c>
      <c r="BE82" s="177" t="str">
        <f>IF(ISBLANK(Math!IA24)," ",IF(Math!IA24&gt;=50,IF(Math!IA24&lt;75,Math!IA24," ")," "))</f>
        <v xml:space="preserve"> </v>
      </c>
      <c r="BF82" s="177" t="str">
        <f>IF(ISBLANK(Math!IE24)," ",IF(Math!IE24&gt;=50,IF(Math!IE24&lt;75,Math!IE24," ")," "))</f>
        <v xml:space="preserve"> </v>
      </c>
      <c r="BG82" s="177" t="str">
        <f>IF(ISBLANK(Math!II24)," ",IF(Math!II24&gt;=50,IF(Math!II24&lt;75,Math!II24," ")," "))</f>
        <v xml:space="preserve"> </v>
      </c>
      <c r="BH82" s="177" t="str">
        <f>IF(ISBLANK(Math!IM24)," ",IF(Math!IM24&gt;=50,IF(Math!IM24&lt;75,Math!IM24," ")," "))</f>
        <v xml:space="preserve"> </v>
      </c>
      <c r="BI82" s="177" t="str">
        <f>IF(ISBLANK(Math!IQ24)," ",IF(Math!IQ24&gt;=50,IF(Math!IQ24&lt;75,Math!IQ24," ")," "))</f>
        <v xml:space="preserve"> </v>
      </c>
      <c r="BJ82" s="177" t="str">
        <f>IF(ISBLANK(Math!IX24)," ",IF(Math!IX24&gt;=50,IF(Math!IX24&lt;75,Math!IX24," ")," "))</f>
        <v xml:space="preserve"> </v>
      </c>
      <c r="BK82" s="177" t="str">
        <f>IF(ISBLANK(Math!JB24)," ",IF(Math!JB24&gt;=50,IF(Math!JB24&lt;75,Math!JB24," ")," "))</f>
        <v xml:space="preserve"> </v>
      </c>
      <c r="BL82" s="177" t="str">
        <f>IF(ISBLANK(Math!JF24)," ",IF(Math!JF24&gt;=50,IF(Math!JF24&lt;75,Math!JF24," ")," "))</f>
        <v xml:space="preserve"> </v>
      </c>
      <c r="BM82" s="177" t="str">
        <f>IF(ISBLANK(Math!JJ24)," ",IF(Math!JJ24&gt;=50,IF(Math!JJ24&lt;75,Math!JJ24," ")," "))</f>
        <v xml:space="preserve"> </v>
      </c>
      <c r="BN82" s="177" t="str">
        <f>IF(ISBLANK(Math!JN24)," ",IF(Math!JN24&gt;=50,IF(Math!JN24&lt;75,Math!JN24," ")," "))</f>
        <v xml:space="preserve"> </v>
      </c>
      <c r="BO82" s="177" t="str">
        <f>IF(ISBLANK(Math!JU24)," ",IF(Math!JU24&gt;=50,IF(Math!JU24&lt;75,Math!JU24," ")," "))</f>
        <v xml:space="preserve"> </v>
      </c>
      <c r="BP82" s="177" t="str">
        <f>IF(ISBLANK(Math!JY24)," ",IF(Math!JY24&gt;=50,IF(Math!JY24&lt;75,Math!JY24," ")," "))</f>
        <v xml:space="preserve"> </v>
      </c>
      <c r="BQ82" s="177" t="str">
        <f>IF(ISBLANK(Math!KC24)," ",IF(Math!KC24&gt;=50,IF(Math!KC24&lt;75,Math!KC24," ")," "))</f>
        <v xml:space="preserve"> </v>
      </c>
      <c r="BR82" s="178" t="str">
        <f>IF(ISBLANK(Math!KG24)," ",IF(Math!KG24&gt;=50,IF(Math!KG24&lt;75,Math!KG24," ")," "))</f>
        <v xml:space="preserve"> </v>
      </c>
      <c r="BS82" s="270"/>
      <c r="BT82" s="271"/>
      <c r="BU82" s="177" t="str">
        <f>IF(ISBLANK(Math!KK24)," ",IF(Math!KK24&gt;=50,IF(Math!KK24&lt;75,Math!KK24," ")," "))</f>
        <v xml:space="preserve"> </v>
      </c>
      <c r="BV82" s="177" t="str">
        <f>IF(ISBLANK(Math!KR24)," ",IF(Math!KR24&gt;=50,IF(Math!KR24&lt;75,Math!KR24," ")," "))</f>
        <v xml:space="preserve"> </v>
      </c>
      <c r="BW82" s="177" t="str">
        <f>IF(ISBLANK(Math!KV24)," ",IF(Math!KV24&gt;=50,IF(Math!KV24&lt;75,Math!KV24," ")," "))</f>
        <v xml:space="preserve"> </v>
      </c>
    </row>
    <row r="83" spans="1:75" s="1" customFormat="1" ht="20.100000000000001" hidden="1" customHeight="1" thickBot="1">
      <c r="A83" s="271"/>
      <c r="B83" s="271"/>
      <c r="C83" s="179" t="str">
        <f>IF(ISBLANK(Math!E24)," ",IF(Math!E24&lt;50,Math!E24," "))</f>
        <v xml:space="preserve"> </v>
      </c>
      <c r="D83" s="179" t="str">
        <f>IF(ISBLANK(Math!I24)," ",IF(Math!I24&lt;50,Math!I24," "))</f>
        <v xml:space="preserve"> </v>
      </c>
      <c r="E83" s="179" t="str">
        <f>IF(ISBLANK(Math!M24)," ",IF(Math!M24&lt;50,Math!M24," "))</f>
        <v xml:space="preserve"> </v>
      </c>
      <c r="F83" s="179" t="str">
        <f>IF(ISBLANK(Math!Q24)," ",IF(Math!Q24&lt;50,Math!Q24," "))</f>
        <v xml:space="preserve"> </v>
      </c>
      <c r="G83" s="179" t="str">
        <f>IF(ISBLANK(Math!U24)," ",IF(Math!U24&lt;50,Math!U24," "))</f>
        <v xml:space="preserve"> </v>
      </c>
      <c r="H83" s="179" t="str">
        <f>IF(ISBLANK(Math!AB24)," ",IF(Math!AB24&lt;50,Math!AB24," "))</f>
        <v xml:space="preserve"> </v>
      </c>
      <c r="I83" s="179" t="str">
        <f>IF(ISBLANK(Math!AF24)," ",IF(Math!AF24&lt;50,Math!AF24," "))</f>
        <v xml:space="preserve"> </v>
      </c>
      <c r="J83" s="179" t="str">
        <f>IF(ISBLANK(Math!AJ24)," ",IF(Math!AJ24&lt;50,Math!AJ24," "))</f>
        <v xml:space="preserve"> </v>
      </c>
      <c r="K83" s="179" t="str">
        <f>IF(ISBLANK(Math!AN24)," ",IF(Math!AN24&lt;50,Math!AN24," "))</f>
        <v xml:space="preserve"> </v>
      </c>
      <c r="L83" s="179" t="str">
        <f>IF(ISBLANK(Math!AR24)," ",IF(Math!AR24&lt;50,Math!AR24," "))</f>
        <v xml:space="preserve"> </v>
      </c>
      <c r="M83" s="179" t="str">
        <f>IF(ISBLANK(Math!AY24)," ",IF(Math!AY24&lt;50,Math!AY24," "))</f>
        <v xml:space="preserve"> </v>
      </c>
      <c r="N83" s="179" t="str">
        <f>IF(ISBLANK(Math!BC24)," ",IF(Math!BC24&lt;50,Math!BC24," "))</f>
        <v xml:space="preserve"> </v>
      </c>
      <c r="O83" s="179" t="str">
        <f>IF(ISBLANK(Math!BG24)," ",IF(Math!BG24&lt;50,Math!BG24," "))</f>
        <v xml:space="preserve"> </v>
      </c>
      <c r="P83" s="179" t="str">
        <f>IF(ISBLANK(Math!BK24)," ",IF(Math!BK24&lt;50,Math!BK24," "))</f>
        <v xml:space="preserve"> </v>
      </c>
      <c r="Q83" s="179" t="str">
        <f>IF(ISBLANK(Math!BO24)," ",IF(Math!BO24&lt;50,Math!BO24," "))</f>
        <v xml:space="preserve"> </v>
      </c>
      <c r="R83" s="179" t="str">
        <f>IF(ISBLANK(Math!BV24)," ",IF(Math!BV24&lt;50,Math!BV24," "))</f>
        <v xml:space="preserve"> </v>
      </c>
      <c r="S83" s="179" t="str">
        <f>IF(ISBLANK(Math!BZ24)," ",IF(Math!BZ24&lt;50,Math!BZ24," "))</f>
        <v xml:space="preserve"> </v>
      </c>
      <c r="T83" s="179" t="str">
        <f>IF(ISBLANK(Math!CD24)," ",IF(Math!CD24&lt;50,Math!CD24," "))</f>
        <v xml:space="preserve"> </v>
      </c>
      <c r="U83" s="179" t="str">
        <f>IF(ISBLANK(Math!CH24)," ",IF(Math!CH24&lt;50,Math!CH24," "))</f>
        <v xml:space="preserve"> </v>
      </c>
      <c r="V83" s="179" t="str">
        <f>IF(ISBLANK(Math!CL24)," ",IF(Math!CL24&lt;50,Math!CL24," "))</f>
        <v xml:space="preserve"> </v>
      </c>
      <c r="W83" s="180" t="str">
        <f>IF(ISBLANK(Math!CS24)," ",IF(Math!CS24&lt;50,Math!CS24," "))</f>
        <v xml:space="preserve"> </v>
      </c>
      <c r="X83" s="272"/>
      <c r="Y83" s="273"/>
      <c r="Z83" s="179" t="str">
        <f>IF(ISBLANK(Math!CW24)," ",IF(Math!CW24&lt;50,Math!CW24," "))</f>
        <v xml:space="preserve"> </v>
      </c>
      <c r="AA83" s="179" t="str">
        <f>IF(ISBLANK(Math!DA24)," ",IF(Math!DA24&lt;50,Math!DA24," "))</f>
        <v xml:space="preserve"> </v>
      </c>
      <c r="AB83" s="179" t="str">
        <f>IF(ISBLANK(Math!DE24)," ",IF(Math!DE24&lt;50,Math!DE24," "))</f>
        <v xml:space="preserve"> </v>
      </c>
      <c r="AC83" s="179" t="str">
        <f>IF(ISBLANK(Math!DI24)," ",IF(Math!DI24&lt;50,Math!DI24," "))</f>
        <v xml:space="preserve"> </v>
      </c>
      <c r="AD83" s="179" t="str">
        <f>IF(ISBLANK(Math!DP24)," ",IF(Math!DP24&lt;50,Math!DP24," "))</f>
        <v xml:space="preserve"> </v>
      </c>
      <c r="AE83" s="179" t="str">
        <f>IF(ISBLANK(Math!DT24)," ",IF(Math!DT24&lt;50,Math!DT24," "))</f>
        <v xml:space="preserve"> </v>
      </c>
      <c r="AF83" s="179" t="str">
        <f>IF(ISBLANK(Math!DX24)," ",IF(Math!DX24&lt;50,Math!DX24," "))</f>
        <v xml:space="preserve"> </v>
      </c>
      <c r="AG83" s="179" t="str">
        <f>IF(ISBLANK(Math!EB24)," ",IF(Math!EB24&lt;50,Math!EB24," "))</f>
        <v xml:space="preserve"> </v>
      </c>
      <c r="AH83" s="179" t="str">
        <f>IF(ISBLANK(Math!EF24)," ",IF(Math!EF24&lt;50,Math!EF24," "))</f>
        <v xml:space="preserve"> </v>
      </c>
      <c r="AI83" s="179" t="str">
        <f>IF(ISBLANK(Math!EM24)," ",IF(Math!EM24&lt;50,Math!EM24," "))</f>
        <v xml:space="preserve"> </v>
      </c>
      <c r="AJ83" s="179" t="str">
        <f>IF(ISBLANK(Math!EQ24)," ",IF(Math!EQ24&lt;50,Math!EQ24," "))</f>
        <v xml:space="preserve"> </v>
      </c>
      <c r="AK83" s="179" t="str">
        <f>IF(ISBLANK(Math!EU24)," ",IF(Math!EU24&lt;50,Math!EU24," "))</f>
        <v xml:space="preserve"> </v>
      </c>
      <c r="AL83" s="179" t="str">
        <f>IF(ISBLANK(Math!EY24)," ",IF(Math!EY24&lt;50,Math!EY24," "))</f>
        <v xml:space="preserve"> </v>
      </c>
      <c r="AM83" s="179" t="str">
        <f>IF(ISBLANK(Math!FC24)," ",IF(Math!FC24&lt;50,Math!FC24," "))</f>
        <v xml:space="preserve"> </v>
      </c>
      <c r="AN83" s="179" t="str">
        <f>IF(ISBLANK(Math!FJ24)," ",IF(Math!FJ24&lt;50,Math!FJ24," "))</f>
        <v xml:space="preserve"> </v>
      </c>
      <c r="AO83" s="179" t="str">
        <f>IF(ISBLANK(Math!FN24)," ",IF(Math!FN24&lt;50,Math!FN24," "))</f>
        <v xml:space="preserve"> </v>
      </c>
      <c r="AP83" s="179" t="str">
        <f>IF(ISBLANK(Math!FR24)," ",IF(Math!FR24&lt;50,Math!FR24," "))</f>
        <v xml:space="preserve"> </v>
      </c>
      <c r="AQ83" s="179" t="str">
        <f>IF(ISBLANK(Math!FV24)," ",IF(Math!FV24&lt;50,Math!FV24," "))</f>
        <v xml:space="preserve"> </v>
      </c>
      <c r="AR83" s="179" t="str">
        <f>IF(ISBLANK(Math!FZ24)," ",IF(Math!FZ24&lt;50,Math!FZ24," "))</f>
        <v xml:space="preserve"> </v>
      </c>
      <c r="AS83" s="179" t="str">
        <f>IF(ISBLANK(Math!GG24)," ",IF(Math!GG24&lt;50,Math!GG24," "))</f>
        <v xml:space="preserve"> </v>
      </c>
      <c r="AT83" s="180" t="str">
        <f>IF(ISBLANK(Math!GK24)," ",IF(Math!GK24&lt;50,Math!GK24," "))</f>
        <v xml:space="preserve"> </v>
      </c>
      <c r="AU83" s="272"/>
      <c r="AV83" s="273"/>
      <c r="AW83" s="179" t="str">
        <f>IF(ISBLANK(Math!GO24)," ",IF(Math!GO24&lt;50,Math!GO24," "))</f>
        <v xml:space="preserve"> </v>
      </c>
      <c r="AX83" s="179" t="str">
        <f>IF(ISBLANK(Math!GS24)," ",IF(Math!GS24&lt;50,Math!GS24," "))</f>
        <v xml:space="preserve"> </v>
      </c>
      <c r="AY83" s="179" t="str">
        <f>IF(ISBLANK(Math!GW24)," ",IF(Math!GW24&lt;50,Math!GW24," "))</f>
        <v xml:space="preserve"> </v>
      </c>
      <c r="AZ83" s="179" t="str">
        <f>IF(ISBLANK(Math!HD24)," ",IF(Math!HD24&lt;50,Math!HD24," "))</f>
        <v xml:space="preserve"> </v>
      </c>
      <c r="BA83" s="179" t="str">
        <f>IF(ISBLANK(Math!HH24)," ",IF(Math!HH24&lt;50,Math!HH24," "))</f>
        <v xml:space="preserve"> </v>
      </c>
      <c r="BB83" s="179" t="str">
        <f>IF(ISBLANK(Math!HL24)," ",IF(Math!HL24&lt;50,Math!HL24," "))</f>
        <v xml:space="preserve"> </v>
      </c>
      <c r="BC83" s="179" t="str">
        <f>IF(ISBLANK(Math!HP24)," ",IF(Math!HP24&lt;50,Math!HP24," "))</f>
        <v xml:space="preserve"> </v>
      </c>
      <c r="BD83" s="179" t="str">
        <f>IF(ISBLANK(Math!HT24)," ",IF(Math!HT24&lt;50,Math!HT24," "))</f>
        <v xml:space="preserve"> </v>
      </c>
      <c r="BE83" s="179" t="str">
        <f>IF(ISBLANK(Math!IA24)," ",IF(Math!IA24&lt;50,Math!IA24," "))</f>
        <v xml:space="preserve"> </v>
      </c>
      <c r="BF83" s="179" t="str">
        <f>IF(ISBLANK(Math!IE24)," ",IF(Math!IE24&lt;50,Math!IE24," "))</f>
        <v xml:space="preserve"> </v>
      </c>
      <c r="BG83" s="179" t="str">
        <f>IF(ISBLANK(Math!II24)," ",IF(Math!II24&lt;50,Math!II24," "))</f>
        <v xml:space="preserve"> </v>
      </c>
      <c r="BH83" s="179" t="str">
        <f>IF(ISBLANK(Math!IM24)," ",IF(Math!IM24&lt;50,Math!IM24," "))</f>
        <v xml:space="preserve"> </v>
      </c>
      <c r="BI83" s="179" t="str">
        <f>IF(ISBLANK(Math!IQ24)," ",IF(Math!IQ24&lt;50,Math!IQ24," "))</f>
        <v xml:space="preserve"> </v>
      </c>
      <c r="BJ83" s="179" t="str">
        <f>IF(ISBLANK(Math!IX24)," ",IF(Math!IX24&lt;50,Math!IX24," "))</f>
        <v xml:space="preserve"> </v>
      </c>
      <c r="BK83" s="179" t="str">
        <f>IF(ISBLANK(Math!JB24)," ",IF(Math!JB24&lt;50,Math!JB24," "))</f>
        <v xml:space="preserve"> </v>
      </c>
      <c r="BL83" s="179" t="str">
        <f>IF(ISBLANK(Math!JF24)," ",IF(Math!JF24&lt;50,Math!JF24," "))</f>
        <v xml:space="preserve"> </v>
      </c>
      <c r="BM83" s="179" t="str">
        <f>IF(ISBLANK(Math!JJ24)," ",IF(Math!JJ24&lt;50,Math!JJ24," "))</f>
        <v xml:space="preserve"> </v>
      </c>
      <c r="BN83" s="179" t="str">
        <f>IF(ISBLANK(Math!JN24)," ",IF(Math!JN24&lt;50,Math!JN24," "))</f>
        <v xml:space="preserve"> </v>
      </c>
      <c r="BO83" s="179" t="str">
        <f>IF(ISBLANK(Math!JU24)," ",IF(Math!JU24&lt;50,Math!JU24," "))</f>
        <v xml:space="preserve"> </v>
      </c>
      <c r="BP83" s="179" t="str">
        <f>IF(ISBLANK(Math!JY24)," ",IF(Math!JY24&lt;50,Math!JY24," "))</f>
        <v xml:space="preserve"> </v>
      </c>
      <c r="BQ83" s="179" t="str">
        <f>IF(ISBLANK(Math!KC24)," ",IF(Math!KC24&lt;50,Math!KC24," "))</f>
        <v xml:space="preserve"> </v>
      </c>
      <c r="BR83" s="180" t="str">
        <f>IF(ISBLANK(Math!KG24)," ",IF(Math!KG24&lt;50,Math!KG24," "))</f>
        <v xml:space="preserve"> </v>
      </c>
      <c r="BS83" s="272"/>
      <c r="BT83" s="273"/>
      <c r="BU83" s="179" t="str">
        <f>IF(ISBLANK(Math!KK24)," ",IF(Math!KK24&lt;50,Math!KK24," "))</f>
        <v xml:space="preserve"> </v>
      </c>
      <c r="BV83" s="179" t="str">
        <f>IF(ISBLANK(Math!KR24)," ",IF(Math!KR24&lt;50,Math!KR24," "))</f>
        <v xml:space="preserve"> </v>
      </c>
      <c r="BW83" s="179" t="str">
        <f>IF(ISBLANK(Math!KV24)," ",IF(Math!KV24&lt;50,Math!KV24," "))</f>
        <v xml:space="preserve"> </v>
      </c>
    </row>
    <row r="84" spans="1:75" s="1" customFormat="1" ht="211.5" hidden="1" customHeight="1">
      <c r="A84" s="15" t="str">
        <f>LEFT(Math!$A1,8)&amp;" - 1.3    "&amp;Math!$A2</f>
        <v>Maths -  - 1.3    C2</v>
      </c>
      <c r="B84" s="16" t="str">
        <f>Math!$A3&amp;"      "&amp;Math!$A4</f>
        <v>2010 - 2011      1er Trimestre</v>
      </c>
      <c r="C84" s="34" t="str">
        <f t="shared" ref="C84:W84" si="3">C56</f>
        <v>Ecrit la suite des nombres  jusqu'à  99.1</v>
      </c>
      <c r="D84" s="34" t="str">
        <f t="shared" si="3"/>
        <v>Ecrit des nombres dictés jusqu'à 99.2</v>
      </c>
      <c r="E84" s="34" t="str">
        <f t="shared" si="3"/>
        <v>Chiffre une quantité.3</v>
      </c>
      <c r="F84" s="34" t="str">
        <f t="shared" si="3"/>
        <v>Dénombre une quantité .4</v>
      </c>
      <c r="G84" s="34" t="str">
        <f t="shared" si="3"/>
        <v>Dessine une quantité.5</v>
      </c>
      <c r="H84" s="34" t="str">
        <f t="shared" si="3"/>
        <v>Compare des nombres.6</v>
      </c>
      <c r="I84" s="34" t="str">
        <f t="shared" si="3"/>
        <v>Range des nombres.7</v>
      </c>
      <c r="J84" s="34" t="str">
        <f t="shared" si="3"/>
        <v>Décompose des nombres.8</v>
      </c>
      <c r="K84" s="34" t="str">
        <f t="shared" si="3"/>
        <v>Connaît la suite écrite de 2 en 2.9</v>
      </c>
      <c r="L84" s="34" t="str">
        <f t="shared" si="3"/>
        <v>Connaît la suite écrite de 5 en 5.10</v>
      </c>
      <c r="M84" s="34" t="str">
        <f t="shared" si="3"/>
        <v>Connaît la suite écrite de 10 en 10.11</v>
      </c>
      <c r="N84" s="34" t="str">
        <f t="shared" si="3"/>
        <v>Connaît les compléments à 10.12</v>
      </c>
      <c r="O84" s="34" t="str">
        <f t="shared" si="3"/>
        <v>Connaît quelques doubles et moitié.13</v>
      </c>
      <c r="P84" s="34" t="str">
        <f t="shared" si="3"/>
        <v>Ecrit, nomme, compare, range les nombres.14</v>
      </c>
      <c r="Q84" s="34" t="str">
        <f t="shared" si="3"/>
        <v>Résout des problèmes de dénombrement.15</v>
      </c>
      <c r="R84" s="34" t="str">
        <f t="shared" si="3"/>
        <v>Maîtrise la technique opératoire de l'ad.16</v>
      </c>
      <c r="S84" s="34" t="str">
        <f t="shared" si="3"/>
        <v>Maîtrise la technique opératoire de l'ad.17</v>
      </c>
      <c r="T84" s="34" t="str">
        <f t="shared" si="3"/>
        <v>Maîtrise la technique opératoire de la s.18</v>
      </c>
      <c r="U84" s="34" t="str">
        <f t="shared" si="3"/>
        <v>Maîtrise la technique opératoire de la s.19</v>
      </c>
      <c r="V84" s="34" t="str">
        <f t="shared" si="3"/>
        <v>Maîtrise la technique opératoire de la m.20</v>
      </c>
      <c r="W84" s="34" t="str">
        <f t="shared" si="3"/>
        <v>Calculs : additions, soustractions, mul.21</v>
      </c>
      <c r="X84" s="17" t="str">
        <f>LEFT(Math!$A1,8)&amp;"   2.3    "&amp;Math!$A2</f>
        <v>Maths -    2.3    C2</v>
      </c>
      <c r="Y84" s="18" t="str">
        <f>Math!$A3&amp;"      "&amp;Math!$A4</f>
        <v>2010 - 2011      1er Trimestre</v>
      </c>
      <c r="Z84" s="34" t="str">
        <f t="shared" ref="Z84:AT84" si="4">Z56</f>
        <v>Divise par 2  dans le cas où le quotien.22</v>
      </c>
      <c r="AA84" s="34" t="str">
        <f t="shared" si="4"/>
        <v>Divise par 5 dans le cas où le quotient .23</v>
      </c>
      <c r="AB84" s="34" t="str">
        <f t="shared" si="4"/>
        <v>Divise par 2 et par 5 dans le cas où le .24</v>
      </c>
      <c r="AC84" s="34" t="str">
        <f t="shared" si="4"/>
        <v>Connaît les tables d'additions de  1 à 6.25</v>
      </c>
      <c r="AD84" s="34" t="str">
        <f t="shared" si="4"/>
        <v>Connaît les tables de multiplication par.26</v>
      </c>
      <c r="AE84" s="34" t="str">
        <f t="shared" si="4"/>
        <v>Restitue et utilise les tables d'additio.27</v>
      </c>
      <c r="AF84" s="34" t="str">
        <f t="shared" si="4"/>
        <v>Calcule mentalement en utilisant des ad.28</v>
      </c>
      <c r="AG84" s="34" t="str">
        <f t="shared" si="4"/>
        <v>Calcule mentalement en utilisant des sou.29</v>
      </c>
      <c r="AH84" s="34" t="str">
        <f t="shared" si="4"/>
        <v>Calcule mentalement en utilisant des mul.30</v>
      </c>
      <c r="AI84" s="34" t="str">
        <f t="shared" si="4"/>
        <v>Calcule mentalement en utilisant des add.31</v>
      </c>
      <c r="AJ84" s="34" t="str">
        <f t="shared" si="4"/>
        <v>Reconnaît des situations additives.32</v>
      </c>
      <c r="AK84" s="34" t="str">
        <f t="shared" si="4"/>
        <v>Reconnaît des situations soustractives.33</v>
      </c>
      <c r="AL84" s="34" t="str">
        <f t="shared" si="4"/>
        <v>Reconnaît des situations multiplicatives.34</v>
      </c>
      <c r="AM84" s="34" t="str">
        <f t="shared" si="4"/>
        <v>Expose clairement le résultat (dessin, p.35</v>
      </c>
      <c r="AN84" s="34" t="str">
        <f t="shared" si="4"/>
        <v>Résout des problèmes relevant de l'addit.36</v>
      </c>
      <c r="AO84" s="34" t="str">
        <f t="shared" si="4"/>
        <v>Utilise les fonctions de base de la calc.37</v>
      </c>
      <c r="AP84" s="34" t="str">
        <f t="shared" si="4"/>
        <v>Situe un objet ou une personne (droite, .38</v>
      </c>
      <c r="AQ84" s="34" t="str">
        <f t="shared" si="4"/>
        <v>Code et décode un déplacement.39</v>
      </c>
      <c r="AR84" s="34" t="str">
        <f t="shared" si="4"/>
        <v>Situe un objet par rapport à soi ou à un.40</v>
      </c>
      <c r="AS84" s="34" t="str">
        <f t="shared" si="4"/>
        <v>Reconnaît et nomme les figures planes.41</v>
      </c>
      <c r="AT84" s="34" t="str">
        <f t="shared" si="4"/>
        <v>Reconnaît et nomme les solides.42</v>
      </c>
      <c r="AU84" s="17" t="str">
        <f>LEFT(Math!$A1,8)&amp;"   3.3    "&amp;Math!$A2</f>
        <v>Maths -    3.3    C2</v>
      </c>
      <c r="AV84" s="18" t="str">
        <f>Math!$A3&amp;"      "&amp;Math!$A4</f>
        <v>2010 - 2011      1er Trimestre</v>
      </c>
      <c r="AW84" s="34" t="str">
        <f t="shared" ref="AW84:BR84" si="5">AW56</f>
        <v>Décrit les figures planes .43</v>
      </c>
      <c r="AX84" s="34" t="str">
        <f t="shared" si="5"/>
        <v>Décrit les figures  solides.44</v>
      </c>
      <c r="AY84" s="34" t="str">
        <f t="shared" si="5"/>
        <v>Reconnaît, nomme et décrit les figures p.45</v>
      </c>
      <c r="AZ84" s="34" t="str">
        <f t="shared" si="5"/>
        <v>Utilise la règle.46</v>
      </c>
      <c r="BA84" s="34" t="str">
        <f t="shared" si="5"/>
        <v>Utilise l'équerre.47</v>
      </c>
      <c r="BB84" s="34" t="str">
        <f t="shared" si="5"/>
        <v>Trace un carré, un rectangle, un triangl.48</v>
      </c>
      <c r="BC84" s="34" t="str">
        <f t="shared" si="5"/>
        <v>Reproduit une figure.49</v>
      </c>
      <c r="BD84" s="34" t="str">
        <f t="shared" si="5"/>
        <v>Utilise la règle et l'équerre pour trace.50</v>
      </c>
      <c r="BE84" s="34" t="str">
        <f t="shared" si="5"/>
        <v>Trace un carré, un rectangle, un triangl.51</v>
      </c>
      <c r="BF84" s="34" t="str">
        <f t="shared" si="5"/>
        <v>Trace un alignement.52</v>
      </c>
      <c r="BG84" s="34" t="str">
        <f t="shared" si="5"/>
        <v>Trace un angle droit.53</v>
      </c>
      <c r="BH84" s="34" t="str">
        <f t="shared" si="5"/>
        <v>Trace le symétrique.54</v>
      </c>
      <c r="BI84" s="34" t="str">
        <f t="shared" si="5"/>
        <v>Perçoit et reconnaît quelques relations .55</v>
      </c>
      <c r="BJ84" s="34" t="str">
        <f t="shared" si="5"/>
        <v>Repère les nœuds.56</v>
      </c>
      <c r="BK84" s="34" t="str">
        <f t="shared" si="5"/>
        <v>Repère les cases.57</v>
      </c>
      <c r="BL84" s="34" t="str">
        <f t="shared" si="5"/>
        <v>Repère des cases, des nœuds d'un quadril.58</v>
      </c>
      <c r="BM84" s="34" t="str">
        <f t="shared" si="5"/>
        <v>Résout un problème géométrique.59</v>
      </c>
      <c r="BN84" s="34" t="str">
        <f t="shared" si="5"/>
        <v>Mesure des longueurs.60</v>
      </c>
      <c r="BO84" s="34" t="str">
        <f t="shared" si="5"/>
        <v>Compare des longueurs.61</v>
      </c>
      <c r="BP84" s="34" t="str">
        <f t="shared" si="5"/>
        <v>Utilise les unités usuelles de mesure ; .62</v>
      </c>
      <c r="BQ84" s="34" t="str">
        <f t="shared" si="5"/>
        <v>Trace des longueurs.63</v>
      </c>
      <c r="BR84" s="34" t="str">
        <f t="shared" si="5"/>
        <v>Est précis et soigneux dans les tracés, .64</v>
      </c>
      <c r="BS84" s="17" t="str">
        <f>LEFT(Math!$A1,8)&amp;"   4.3    "&amp;Math!$A2</f>
        <v>Maths -    4.3    C2</v>
      </c>
      <c r="BT84" s="18" t="str">
        <f>Math!$A3&amp;"      "&amp;Math!$A4</f>
        <v>2010 - 2011      1er Trimestre</v>
      </c>
      <c r="BU84" s="34" t="str">
        <f>BU56</f>
        <v>Résout des problèmes de longueur et de m.65</v>
      </c>
      <c r="BV84" s="34" t="str">
        <f>BV56</f>
        <v>Utilise un tableau, un graphique.66</v>
      </c>
      <c r="BW84" s="34" t="str">
        <f>BW56</f>
        <v>Organise les données d'un énoncé.67</v>
      </c>
    </row>
    <row r="85" spans="1:75" ht="16.2">
      <c r="C85" s="14">
        <f>COUNTIF(C1:C27,"= ")+COUNTIF(C29:C55,"= ")+COUNTIF(C57:C83,"= ")</f>
        <v>54</v>
      </c>
      <c r="D85" s="14">
        <f t="shared" ref="D85:W85" si="6">COUNTIF(D1:D27,"= ")+COUNTIF(D29:D55,"= ")+COUNTIF(D57:D83,"= ")</f>
        <v>54</v>
      </c>
      <c r="E85" s="14">
        <f t="shared" si="6"/>
        <v>54</v>
      </c>
      <c r="F85" s="14">
        <f t="shared" si="6"/>
        <v>54</v>
      </c>
      <c r="G85" s="14">
        <f t="shared" si="6"/>
        <v>54</v>
      </c>
      <c r="H85" s="14">
        <f t="shared" si="6"/>
        <v>54</v>
      </c>
      <c r="I85" s="14">
        <f t="shared" si="6"/>
        <v>54</v>
      </c>
      <c r="J85" s="14">
        <f t="shared" si="6"/>
        <v>54</v>
      </c>
      <c r="K85" s="14">
        <f t="shared" si="6"/>
        <v>54</v>
      </c>
      <c r="L85" s="14">
        <f t="shared" si="6"/>
        <v>54</v>
      </c>
      <c r="M85" s="14">
        <f t="shared" si="6"/>
        <v>54</v>
      </c>
      <c r="N85" s="14">
        <f t="shared" si="6"/>
        <v>54</v>
      </c>
      <c r="O85" s="14">
        <f t="shared" si="6"/>
        <v>54</v>
      </c>
      <c r="P85" s="14">
        <f t="shared" si="6"/>
        <v>54</v>
      </c>
      <c r="Q85" s="14">
        <f t="shared" si="6"/>
        <v>54</v>
      </c>
      <c r="R85" s="14">
        <f t="shared" si="6"/>
        <v>54</v>
      </c>
      <c r="S85" s="14">
        <f t="shared" si="6"/>
        <v>54</v>
      </c>
      <c r="T85" s="14">
        <f t="shared" si="6"/>
        <v>54</v>
      </c>
      <c r="U85" s="14">
        <f t="shared" si="6"/>
        <v>54</v>
      </c>
      <c r="V85" s="14">
        <f t="shared" si="6"/>
        <v>54</v>
      </c>
      <c r="W85" s="14">
        <f t="shared" si="6"/>
        <v>54</v>
      </c>
      <c r="Z85" s="14">
        <f t="shared" ref="Z85:AT85" si="7">COUNTIF(Z1:Z27,"= ")+COUNTIF(Z29:Z55,"= ")+COUNTIF(Z57:Z83,"= ")</f>
        <v>54</v>
      </c>
      <c r="AA85" s="14">
        <f t="shared" si="7"/>
        <v>54</v>
      </c>
      <c r="AB85" s="14">
        <f t="shared" si="7"/>
        <v>54</v>
      </c>
      <c r="AC85" s="14">
        <f t="shared" si="7"/>
        <v>54</v>
      </c>
      <c r="AD85" s="14">
        <f t="shared" si="7"/>
        <v>54</v>
      </c>
      <c r="AE85" s="14">
        <f t="shared" si="7"/>
        <v>54</v>
      </c>
      <c r="AF85" s="14">
        <f t="shared" si="7"/>
        <v>54</v>
      </c>
      <c r="AG85" s="14">
        <f t="shared" si="7"/>
        <v>54</v>
      </c>
      <c r="AH85" s="14">
        <f t="shared" si="7"/>
        <v>54</v>
      </c>
      <c r="AI85" s="14">
        <f t="shared" si="7"/>
        <v>54</v>
      </c>
      <c r="AJ85" s="14">
        <f t="shared" si="7"/>
        <v>54</v>
      </c>
      <c r="AK85" s="14">
        <f t="shared" si="7"/>
        <v>54</v>
      </c>
      <c r="AL85" s="14">
        <f t="shared" si="7"/>
        <v>54</v>
      </c>
      <c r="AM85" s="14">
        <f t="shared" si="7"/>
        <v>54</v>
      </c>
      <c r="AN85" s="14">
        <f t="shared" si="7"/>
        <v>54</v>
      </c>
      <c r="AO85" s="14">
        <f t="shared" si="7"/>
        <v>54</v>
      </c>
      <c r="AP85" s="14">
        <f t="shared" si="7"/>
        <v>54</v>
      </c>
      <c r="AQ85" s="14">
        <f t="shared" si="7"/>
        <v>54</v>
      </c>
      <c r="AR85" s="14">
        <f t="shared" si="7"/>
        <v>54</v>
      </c>
      <c r="AS85" s="14">
        <f t="shared" si="7"/>
        <v>54</v>
      </c>
      <c r="AT85" s="14">
        <f t="shared" si="7"/>
        <v>54</v>
      </c>
      <c r="AW85" s="14">
        <f t="shared" ref="AW85:BR85" si="8">COUNTIF(AW1:AW27,"= ")+COUNTIF(AW29:AW55,"= ")+COUNTIF(AW57:AW83,"= ")</f>
        <v>54</v>
      </c>
      <c r="AX85" s="14">
        <f t="shared" si="8"/>
        <v>54</v>
      </c>
      <c r="AY85" s="14">
        <f t="shared" si="8"/>
        <v>54</v>
      </c>
      <c r="AZ85" s="14">
        <f t="shared" si="8"/>
        <v>54</v>
      </c>
      <c r="BA85" s="14">
        <f t="shared" si="8"/>
        <v>54</v>
      </c>
      <c r="BB85" s="14">
        <f t="shared" si="8"/>
        <v>54</v>
      </c>
      <c r="BC85" s="14">
        <f t="shared" si="8"/>
        <v>54</v>
      </c>
      <c r="BD85" s="14">
        <f t="shared" si="8"/>
        <v>54</v>
      </c>
      <c r="BE85" s="14">
        <f t="shared" si="8"/>
        <v>54</v>
      </c>
      <c r="BF85" s="14">
        <f t="shared" si="8"/>
        <v>54</v>
      </c>
      <c r="BG85" s="14">
        <f t="shared" si="8"/>
        <v>54</v>
      </c>
      <c r="BH85" s="14">
        <f t="shared" si="8"/>
        <v>54</v>
      </c>
      <c r="BI85" s="14">
        <f t="shared" si="8"/>
        <v>54</v>
      </c>
      <c r="BJ85" s="14">
        <f t="shared" si="8"/>
        <v>54</v>
      </c>
      <c r="BK85" s="14">
        <f t="shared" si="8"/>
        <v>54</v>
      </c>
      <c r="BL85" s="14">
        <f t="shared" si="8"/>
        <v>54</v>
      </c>
      <c r="BM85" s="14">
        <f t="shared" si="8"/>
        <v>54</v>
      </c>
      <c r="BN85" s="14">
        <f t="shared" si="8"/>
        <v>54</v>
      </c>
      <c r="BO85" s="14">
        <f t="shared" si="8"/>
        <v>54</v>
      </c>
      <c r="BP85" s="14">
        <f t="shared" si="8"/>
        <v>54</v>
      </c>
      <c r="BQ85" s="14">
        <f t="shared" si="8"/>
        <v>54</v>
      </c>
      <c r="BR85" s="14">
        <f t="shared" si="8"/>
        <v>54</v>
      </c>
      <c r="BU85" s="14">
        <f>COUNTIF(BU1:BU27,"= ")+COUNTIF(BU29:BU55,"= ")+COUNTIF(BU57:BU83,"= ")</f>
        <v>54</v>
      </c>
      <c r="BV85" s="14">
        <f>COUNTIF(BV1:BV27,"= ")+COUNTIF(BV29:BV55,"= ")+COUNTIF(BV57:BV83,"= ")</f>
        <v>54</v>
      </c>
      <c r="BW85" s="14">
        <f>COUNTIF(BW1:BW27,"= ")+COUNTIF(BW29:BW55,"= ")+COUNTIF(BW57:BW83,"= ")</f>
        <v>54</v>
      </c>
    </row>
    <row r="86" spans="1:75" ht="16.2">
      <c r="C86" s="14">
        <f>COUNTIF(C29:C55,"= ")</f>
        <v>18</v>
      </c>
    </row>
    <row r="87" spans="1:75" ht="16.2">
      <c r="C87" s="14">
        <f>COUNTIF(C57:C83,"= ")</f>
        <v>18</v>
      </c>
    </row>
  </sheetData>
  <sheetProtection selectLockedCells="1"/>
  <mergeCells count="108">
    <mergeCell ref="BS78:BT80"/>
    <mergeCell ref="BS81:BT83"/>
    <mergeCell ref="BS75:BT77"/>
    <mergeCell ref="BS13:BT15"/>
    <mergeCell ref="BS16:BT18"/>
    <mergeCell ref="BS29:BT31"/>
    <mergeCell ref="A1:B3"/>
    <mergeCell ref="A4:B6"/>
    <mergeCell ref="X1:Y3"/>
    <mergeCell ref="X4:Y6"/>
    <mergeCell ref="AU1:AV3"/>
    <mergeCell ref="AU4:AV6"/>
    <mergeCell ref="BS1:BT3"/>
    <mergeCell ref="BS4:BT6"/>
    <mergeCell ref="A7:B9"/>
    <mergeCell ref="A10:B12"/>
    <mergeCell ref="X7:Y9"/>
    <mergeCell ref="X10:Y12"/>
    <mergeCell ref="AU7:AV9"/>
    <mergeCell ref="AU10:AV12"/>
    <mergeCell ref="BS7:BT9"/>
    <mergeCell ref="BS10:BT12"/>
    <mergeCell ref="A13:B15"/>
    <mergeCell ref="A16:B18"/>
    <mergeCell ref="X13:Y15"/>
    <mergeCell ref="X16:Y18"/>
    <mergeCell ref="AU13:AV15"/>
    <mergeCell ref="AU16:AV18"/>
    <mergeCell ref="A19:B21"/>
    <mergeCell ref="A22:B24"/>
    <mergeCell ref="X19:Y21"/>
    <mergeCell ref="X22:Y24"/>
    <mergeCell ref="AU19:AV21"/>
    <mergeCell ref="AU22:AV24"/>
    <mergeCell ref="BS19:BT21"/>
    <mergeCell ref="BS22:BT24"/>
    <mergeCell ref="A25:B27"/>
    <mergeCell ref="X25:Y27"/>
    <mergeCell ref="AU25:AV27"/>
    <mergeCell ref="BS25:BT27"/>
    <mergeCell ref="A41:B43"/>
    <mergeCell ref="X38:Y40"/>
    <mergeCell ref="X41:Y43"/>
    <mergeCell ref="AU38:AV40"/>
    <mergeCell ref="AU41:AV43"/>
    <mergeCell ref="BS38:BT40"/>
    <mergeCell ref="BS41:BT43"/>
    <mergeCell ref="A29:B31"/>
    <mergeCell ref="X29:Y31"/>
    <mergeCell ref="AU29:AV31"/>
    <mergeCell ref="A32:B34"/>
    <mergeCell ref="A35:B37"/>
    <mergeCell ref="X32:Y34"/>
    <mergeCell ref="X35:Y37"/>
    <mergeCell ref="AU32:AV34"/>
    <mergeCell ref="AU35:AV37"/>
    <mergeCell ref="BS32:BT34"/>
    <mergeCell ref="BS35:BT37"/>
    <mergeCell ref="A38:B40"/>
    <mergeCell ref="A44:B46"/>
    <mergeCell ref="A47:B49"/>
    <mergeCell ref="X44:Y46"/>
    <mergeCell ref="X47:Y49"/>
    <mergeCell ref="AU44:AV46"/>
    <mergeCell ref="AU47:AV49"/>
    <mergeCell ref="BS44:BT46"/>
    <mergeCell ref="BS47:BT49"/>
    <mergeCell ref="A50:B52"/>
    <mergeCell ref="A53:B55"/>
    <mergeCell ref="X50:Y52"/>
    <mergeCell ref="X53:Y55"/>
    <mergeCell ref="AU50:AV52"/>
    <mergeCell ref="AU53:AV55"/>
    <mergeCell ref="BS50:BT52"/>
    <mergeCell ref="BS53:BT55"/>
    <mergeCell ref="X66:Y68"/>
    <mergeCell ref="AU63:AV65"/>
    <mergeCell ref="AU66:AV68"/>
    <mergeCell ref="BS63:BT65"/>
    <mergeCell ref="BS66:BT68"/>
    <mergeCell ref="A57:B59"/>
    <mergeCell ref="A60:B62"/>
    <mergeCell ref="X57:Y59"/>
    <mergeCell ref="X60:Y62"/>
    <mergeCell ref="AU57:AV59"/>
    <mergeCell ref="AU60:AV62"/>
    <mergeCell ref="BS57:BT59"/>
    <mergeCell ref="BS60:BT62"/>
    <mergeCell ref="A81:B83"/>
    <mergeCell ref="A75:B77"/>
    <mergeCell ref="A78:B80"/>
    <mergeCell ref="X75:Y77"/>
    <mergeCell ref="X78:Y80"/>
    <mergeCell ref="X81:Y83"/>
    <mergeCell ref="AU75:AV77"/>
    <mergeCell ref="AU78:AV80"/>
    <mergeCell ref="AU81:AV83"/>
    <mergeCell ref="A69:B71"/>
    <mergeCell ref="A72:B74"/>
    <mergeCell ref="X69:Y71"/>
    <mergeCell ref="X72:Y74"/>
    <mergeCell ref="AU69:AV71"/>
    <mergeCell ref="AU72:AV74"/>
    <mergeCell ref="BS69:BT71"/>
    <mergeCell ref="BS72:BT74"/>
    <mergeCell ref="A63:B65"/>
    <mergeCell ref="A66:B68"/>
    <mergeCell ref="X63:Y6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rowBreaks count="2" manualBreakCount="2">
    <brk id="28" max="16383" man="1"/>
    <brk id="56" max="16383" man="1"/>
  </rowBreaks>
  <colBreaks count="3" manualBreakCount="3">
    <brk id="23" max="83" man="1"/>
    <brk id="46" max="83" man="1"/>
    <brk id="70" max="83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Feuil7"/>
  <dimension ref="B1:H25"/>
  <sheetViews>
    <sheetView showGridLines="0" showRowColHeaders="0" workbookViewId="0">
      <selection activeCell="A2" sqref="A2"/>
    </sheetView>
  </sheetViews>
  <sheetFormatPr baseColWidth="10" defaultColWidth="11.44140625" defaultRowHeight="20.399999999999999"/>
  <cols>
    <col min="1" max="2" width="11.44140625" style="50"/>
    <col min="3" max="3" width="13.44140625" style="50" customWidth="1"/>
    <col min="4" max="4" width="11.44140625" style="50"/>
    <col min="5" max="5" width="6.5546875" style="50" customWidth="1"/>
    <col min="6" max="6" width="18.6640625" style="50" customWidth="1"/>
    <col min="7" max="7" width="11.88671875" style="50" customWidth="1"/>
    <col min="8" max="16384" width="11.44140625" style="50"/>
  </cols>
  <sheetData>
    <row r="1" spans="2:8" ht="102" customHeight="1">
      <c r="B1" s="276" t="s">
        <v>9</v>
      </c>
      <c r="C1" s="276"/>
      <c r="D1" s="276"/>
      <c r="F1" s="277" t="s">
        <v>10</v>
      </c>
      <c r="G1" s="277"/>
      <c r="H1" s="277"/>
    </row>
    <row r="3" spans="2:8" ht="43.5" customHeight="1">
      <c r="C3" s="283" t="s">
        <v>11</v>
      </c>
      <c r="D3" s="283"/>
      <c r="E3" s="283"/>
      <c r="F3" s="283"/>
      <c r="G3" s="283"/>
    </row>
    <row r="4" spans="2:8" ht="42.75" customHeight="1">
      <c r="C4" s="277" t="s">
        <v>12</v>
      </c>
      <c r="D4" s="277"/>
      <c r="E4" s="277"/>
      <c r="F4" s="277"/>
      <c r="G4" s="277"/>
    </row>
    <row r="5" spans="2:8" ht="54.75" customHeight="1">
      <c r="C5" s="51" t="s">
        <v>20</v>
      </c>
      <c r="D5" s="278"/>
      <c r="E5" s="278"/>
      <c r="F5" s="278"/>
      <c r="G5" s="278"/>
    </row>
    <row r="6" spans="2:8" ht="52.2">
      <c r="B6" s="52"/>
      <c r="C6" s="284" t="s">
        <v>13</v>
      </c>
      <c r="D6" s="285"/>
      <c r="E6" s="286" t="s">
        <v>14</v>
      </c>
      <c r="F6" s="286"/>
      <c r="G6" s="53" t="s">
        <v>15</v>
      </c>
    </row>
    <row r="7" spans="2:8">
      <c r="B7" s="54"/>
      <c r="C7" s="279"/>
      <c r="D7" s="280"/>
      <c r="E7" s="281"/>
      <c r="F7" s="281"/>
      <c r="G7" s="115"/>
      <c r="H7" s="55"/>
    </row>
    <row r="8" spans="2:8" ht="20.25" customHeight="1">
      <c r="B8" s="54"/>
      <c r="C8" s="279"/>
      <c r="D8" s="280"/>
      <c r="E8" s="279"/>
      <c r="F8" s="280"/>
      <c r="G8" s="68"/>
      <c r="H8" s="55"/>
    </row>
    <row r="9" spans="2:8">
      <c r="B9" s="54"/>
      <c r="C9" s="279"/>
      <c r="D9" s="280"/>
      <c r="E9" s="279"/>
      <c r="F9" s="280"/>
      <c r="G9" s="68"/>
      <c r="H9" s="55"/>
    </row>
    <row r="10" spans="2:8">
      <c r="B10" s="54"/>
      <c r="C10" s="279"/>
      <c r="D10" s="280"/>
      <c r="E10" s="281"/>
      <c r="F10" s="281"/>
      <c r="G10" s="68"/>
      <c r="H10" s="55"/>
    </row>
    <row r="11" spans="2:8">
      <c r="B11" s="54"/>
      <c r="C11" s="279"/>
      <c r="D11" s="280"/>
      <c r="E11" s="281"/>
      <c r="F11" s="281"/>
      <c r="G11" s="68"/>
      <c r="H11" s="55"/>
    </row>
    <row r="12" spans="2:8">
      <c r="B12" s="54"/>
      <c r="C12" s="279"/>
      <c r="D12" s="280"/>
      <c r="E12" s="281"/>
      <c r="F12" s="281"/>
      <c r="G12" s="69"/>
    </row>
    <row r="13" spans="2:8">
      <c r="B13" s="56"/>
      <c r="C13" s="56"/>
      <c r="D13" s="56"/>
      <c r="E13" s="56"/>
    </row>
    <row r="14" spans="2:8" ht="26.25" customHeight="1">
      <c r="B14" s="56"/>
      <c r="C14" s="57"/>
      <c r="D14" s="282" t="s">
        <v>16</v>
      </c>
      <c r="E14" s="282"/>
      <c r="F14" s="282"/>
    </row>
    <row r="15" spans="2:8" ht="21">
      <c r="B15" s="56"/>
      <c r="D15" s="275" t="s">
        <v>17</v>
      </c>
      <c r="E15" s="275"/>
      <c r="F15" s="58" t="s">
        <v>6</v>
      </c>
    </row>
    <row r="16" spans="2:8" ht="33.75" customHeight="1">
      <c r="B16" s="56"/>
      <c r="D16" s="275" t="s">
        <v>18</v>
      </c>
      <c r="E16" s="275"/>
      <c r="F16" s="59" t="s">
        <v>7</v>
      </c>
    </row>
    <row r="17" spans="2:8" ht="28.2">
      <c r="D17" s="275" t="s">
        <v>19</v>
      </c>
      <c r="E17" s="275"/>
      <c r="F17" s="60" t="s">
        <v>8</v>
      </c>
    </row>
    <row r="18" spans="2:8" ht="14.25" customHeight="1">
      <c r="C18" s="61"/>
      <c r="D18" s="62"/>
      <c r="E18" s="62"/>
    </row>
    <row r="19" spans="2:8" ht="12" customHeight="1">
      <c r="C19" s="61"/>
      <c r="D19" s="62"/>
      <c r="E19" s="62"/>
    </row>
    <row r="20" spans="2:8" ht="20.25" customHeight="1">
      <c r="B20" s="277" t="s">
        <v>38</v>
      </c>
      <c r="C20" s="277"/>
      <c r="D20" s="277"/>
      <c r="E20" s="277"/>
      <c r="F20" s="277"/>
      <c r="G20" s="277"/>
      <c r="H20" s="277"/>
    </row>
    <row r="21" spans="2:8">
      <c r="B21" s="277"/>
      <c r="C21" s="277"/>
      <c r="D21" s="277"/>
      <c r="E21" s="277"/>
      <c r="F21" s="277"/>
      <c r="G21" s="277"/>
      <c r="H21" s="277"/>
    </row>
    <row r="22" spans="2:8">
      <c r="B22" s="277"/>
      <c r="C22" s="277"/>
      <c r="D22" s="277"/>
      <c r="E22" s="277"/>
      <c r="F22" s="277"/>
      <c r="G22" s="277"/>
      <c r="H22" s="277"/>
    </row>
    <row r="23" spans="2:8">
      <c r="B23" s="277"/>
      <c r="C23" s="277"/>
      <c r="D23" s="277"/>
      <c r="E23" s="277"/>
      <c r="F23" s="277"/>
      <c r="G23" s="277"/>
      <c r="H23" s="277"/>
    </row>
    <row r="24" spans="2:8">
      <c r="B24" s="277"/>
      <c r="C24" s="277"/>
      <c r="D24" s="277"/>
      <c r="E24" s="277"/>
      <c r="F24" s="277"/>
      <c r="G24" s="277"/>
      <c r="H24" s="277"/>
    </row>
    <row r="25" spans="2:8">
      <c r="B25" s="277"/>
      <c r="C25" s="277"/>
      <c r="D25" s="277"/>
      <c r="E25" s="277"/>
      <c r="F25" s="277"/>
      <c r="G25" s="277"/>
      <c r="H25" s="277"/>
    </row>
  </sheetData>
  <sheetProtection password="862D" sheet="1" objects="1" scenarios="1" selectLockedCells="1"/>
  <mergeCells count="24">
    <mergeCell ref="C10:D10"/>
    <mergeCell ref="E10:F10"/>
    <mergeCell ref="C3:G3"/>
    <mergeCell ref="C4:G4"/>
    <mergeCell ref="C6:D6"/>
    <mergeCell ref="E6:F6"/>
    <mergeCell ref="C8:D8"/>
    <mergeCell ref="C9:D9"/>
    <mergeCell ref="D16:E16"/>
    <mergeCell ref="D17:E17"/>
    <mergeCell ref="B1:D1"/>
    <mergeCell ref="B20:H25"/>
    <mergeCell ref="F1:H1"/>
    <mergeCell ref="D5:G5"/>
    <mergeCell ref="C11:D11"/>
    <mergeCell ref="E11:F11"/>
    <mergeCell ref="C12:D12"/>
    <mergeCell ref="E12:F12"/>
    <mergeCell ref="D14:F14"/>
    <mergeCell ref="D15:E15"/>
    <mergeCell ref="C7:D7"/>
    <mergeCell ref="E7:F7"/>
    <mergeCell ref="E8:F8"/>
    <mergeCell ref="E9:F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Feuil8"/>
  <dimension ref="A2:FH96"/>
  <sheetViews>
    <sheetView showGridLines="0" tabSelected="1" zoomScale="85" zoomScaleNormal="85" workbookViewId="0">
      <selection activeCell="CC17" sqref="CC17"/>
    </sheetView>
  </sheetViews>
  <sheetFormatPr baseColWidth="10" defaultColWidth="11.44140625" defaultRowHeight="14.4"/>
  <cols>
    <col min="1" max="1" width="11.44140625" style="158"/>
    <col min="2" max="2" width="11.44140625" style="159"/>
    <col min="3" max="5" width="11.44140625" style="1"/>
    <col min="6" max="6" width="7.5546875" style="1" customWidth="1"/>
    <col min="7" max="7" width="7.5546875" style="153" customWidth="1"/>
    <col min="8" max="8" width="11.33203125" style="1" customWidth="1"/>
    <col min="9" max="80" width="4.6640625" style="1" customWidth="1"/>
    <col min="81" max="81" width="5.21875" style="1" customWidth="1"/>
    <col min="82" max="83" width="4.6640625" style="1" customWidth="1"/>
    <col min="84" max="84" width="10.5546875" style="1" customWidth="1"/>
    <col min="85" max="151" width="4.6640625" style="1" customWidth="1"/>
    <col min="152" max="157" width="4.6640625" style="1" hidden="1" customWidth="1"/>
    <col min="158" max="158" width="4.6640625" style="1" customWidth="1"/>
    <col min="159" max="159" width="11.44140625" style="1"/>
    <col min="160" max="160" width="19.88671875" style="1" customWidth="1"/>
    <col min="161" max="16384" width="11.44140625" style="1"/>
  </cols>
  <sheetData>
    <row r="2" spans="1:164" ht="181.5" customHeight="1">
      <c r="A2" s="287" t="str">
        <f>Fran!A2&amp;" - "&amp;Fran!A3&amp;"    "&amp;Fran!A4</f>
        <v>C2 - 2010 - 2011    1er Trimestre</v>
      </c>
      <c r="B2" s="287"/>
      <c r="F2" s="149"/>
      <c r="G2" s="149" t="s">
        <v>39</v>
      </c>
      <c r="H2" s="150" t="str">
        <f>A2</f>
        <v>C2 - 2010 - 2011    1er Trimestre</v>
      </c>
      <c r="I2" s="151" t="str">
        <f>Fran!E1</f>
        <v>Prend la parole</v>
      </c>
      <c r="J2" s="151" t="str">
        <f>Fran!I1</f>
        <v>Raconte une histoire</v>
      </c>
      <c r="K2" s="151" t="str">
        <f>Fran!M1</f>
        <v>S'exprime clairement à l'oral en utilisant un vocabulaire approprié</v>
      </c>
      <c r="L2" s="151" t="str">
        <f>Fran!Q1</f>
        <v>Participe en classe à un échange en respectant les règles de la comunication</v>
      </c>
      <c r="M2" s="151" t="str">
        <f>Fran!U1</f>
        <v>Dit de mémoire quelques textes en prose ou poèmes courts</v>
      </c>
      <c r="N2" s="151" t="str">
        <f>Fran!AB1</f>
        <v>Connaît les lettres de l'alphabet</v>
      </c>
      <c r="O2" s="151" t="str">
        <f>Fran!AF1</f>
        <v>Connaît le son de chaque lettre</v>
      </c>
      <c r="P2" s="151" t="str">
        <f>Fran!AJ1</f>
        <v>Tape les syllabes</v>
      </c>
      <c r="Q2" s="151" t="str">
        <f>Fran!AN1</f>
        <v>Entend les sons étudiés dans un mot</v>
      </c>
      <c r="R2" s="151" t="str">
        <f>Fran!AR1</f>
        <v>Trouve la place du son</v>
      </c>
      <c r="S2" s="151" t="str">
        <f>Fran!AY1</f>
        <v>Reconnaît la graphie des sons étudiés</v>
      </c>
      <c r="T2" s="151" t="str">
        <f>Fran!BC1</f>
        <v>Lit des syllabes</v>
      </c>
      <c r="U2" s="151" t="str">
        <f>Fran!BG1</f>
        <v>Déchiffre des mots</v>
      </c>
      <c r="V2" s="151" t="str">
        <f>Fran!BK1</f>
        <v xml:space="preserve">Lit les mots de la classe </v>
      </c>
      <c r="W2" s="151" t="str">
        <f>Fran!BO1</f>
        <v>Comprend un texte lu par l'adulte</v>
      </c>
      <c r="X2" s="151" t="str">
        <f>Fran!BV1</f>
        <v xml:space="preserve">Comprend une phrase lue par l'adulte </v>
      </c>
      <c r="Y2" s="151" t="str">
        <f>Fran!BZ1</f>
        <v>Comprend une phrase lue seul</v>
      </c>
      <c r="Z2" s="151" t="str">
        <f>Fran!CD1</f>
        <v>Lit à haute voix en respectant la ponctuation</v>
      </c>
      <c r="AA2" s="151" t="str">
        <f>Fran!CH1</f>
        <v>Lit à haute voix en mettant le ton</v>
      </c>
      <c r="AB2" s="151" t="str">
        <f>Fran!CL1</f>
        <v>Lit seul, à haute voix, un texte comprenant des mots connus et inconnus</v>
      </c>
      <c r="AC2" s="151" t="str">
        <f>Fran!CS1</f>
        <v>Ecoute  des textes lus, du patrimoine et des oeuvres intégrales de la littérature de jeunesse adaptés à son âge</v>
      </c>
      <c r="AD2" s="151" t="str">
        <f>Fran!CW1</f>
        <v>Lit seul et comprend un énoncé, une consigne simple</v>
      </c>
      <c r="AE2" s="151" t="str">
        <f>Fran!DA1</f>
        <v>Dégage le thème d'un paragraphe ou d'un texte court</v>
      </c>
      <c r="AF2" s="151" t="str">
        <f>Fran!DE1</f>
        <v>Lit silencieusement un texte en déchiffrant les mots inconnus et manifeste sa compréhension dans un résumé, une reformulation, des réponses à des questions</v>
      </c>
      <c r="AG2" s="151" t="str">
        <f>Fran!DI1</f>
        <v>Forme correctement les lettres</v>
      </c>
      <c r="AH2" s="151" t="str">
        <f>Fran!DP1</f>
        <v>Ecrit sur les lignes, entre les lignes</v>
      </c>
      <c r="AI2" s="151" t="str">
        <f>Fran!DT1</f>
        <v>Recopie un texte intégralement</v>
      </c>
      <c r="AJ2" s="151" t="str">
        <f>Fran!DX1</f>
        <v>Copie un texte court sans erreur dans une écriture cursive lisible et avec une présentation soignée</v>
      </c>
      <c r="AK2" s="151" t="str">
        <f>Fran!EB1</f>
        <v>Ecrit des syllabes</v>
      </c>
      <c r="AL2" s="151" t="str">
        <f>Fran!EF1</f>
        <v>Ecrit un mot</v>
      </c>
      <c r="AM2" s="151" t="str">
        <f>Fran!EM1</f>
        <v>Ecrit une phrase</v>
      </c>
      <c r="AN2" s="151" t="str">
        <f>Fran!EQ1</f>
        <v xml:space="preserve">Utilise ses connaissances pour mieux écrire un texte </v>
      </c>
      <c r="AO2" s="151" t="str">
        <f>Fran!EU1</f>
        <v>Ecrit de manière autonome un texte de cinq à dix lignes</v>
      </c>
      <c r="AP2" s="151" t="str">
        <f>Fran!EY1</f>
        <v>utilise des mots précis pour s'exprimer</v>
      </c>
      <c r="AQ2" s="151" t="str">
        <f>Fran!FC1</f>
        <v>Donne des synonymes</v>
      </c>
      <c r="AR2" s="151" t="str">
        <f>Fran!FJ1</f>
        <v>Trouve un mot de sens opposé</v>
      </c>
      <c r="AS2" s="151" t="str">
        <f>Fran!FN1</f>
        <v>Regroupe des mots par familles</v>
      </c>
      <c r="AT2" s="151" t="str">
        <f>Fran!FR1</f>
        <v>Connaît l'ordre alphabétique</v>
      </c>
      <c r="AU2" s="151" t="str">
        <f>Fran!FV1</f>
        <v>Classe des mots dans l'ordre alphabétique</v>
      </c>
      <c r="AV2" s="151" t="str">
        <f>Fran!FZ1</f>
        <v>Se sert d'un dictionnaire adapté à son âge</v>
      </c>
      <c r="AW2" s="151" t="str">
        <f>Fran!GG1</f>
        <v>Commence à utiliser l'ordre alphabétique</v>
      </c>
      <c r="AX2" s="151" t="str">
        <f>Fran!GK1</f>
        <v>Identifie la phrase</v>
      </c>
      <c r="AY2" s="151" t="str">
        <f>Fran!GO1</f>
        <v>Identifie le verbe</v>
      </c>
      <c r="AZ2" s="151" t="str">
        <f>Fran!GS1</f>
        <v>Identifie le nom</v>
      </c>
      <c r="BA2" s="151" t="str">
        <f>Fran!GW1</f>
        <v>Identifie l'article</v>
      </c>
      <c r="BB2" s="151" t="str">
        <f>Fran!HD1</f>
        <v>Identifie l'adjectif qualificatif</v>
      </c>
      <c r="BC2" s="151" t="str">
        <f>Fran!HH1</f>
        <v>Identifie le pronom personnel (sujet)</v>
      </c>
      <c r="BD2" s="151" t="str">
        <f>Fran!HL1</f>
        <v>Identifie la phrase, le verbe, le nom, l'article, l'adjectif qualificatif, le pronom personnel (sujet)</v>
      </c>
      <c r="BE2" s="151" t="str">
        <f>Fran!HP1</f>
        <v>Repère le verbe d'une phrase et son sujet</v>
      </c>
      <c r="BF2" s="151" t="str">
        <f>Fran!HT1</f>
        <v>Trouve l'infinitif d'un verbe</v>
      </c>
      <c r="BG2" s="151" t="str">
        <f>Fran!IA1</f>
        <v>Conjugue les verbes du 1er groupe au présent</v>
      </c>
      <c r="BH2" s="151" t="str">
        <f>Fran!IE1</f>
        <v>Conjugue le verbe  avoir au présent</v>
      </c>
      <c r="BI2" s="151" t="str">
        <f>Fran!II1</f>
        <v>Conjugue le verbe être  au présent</v>
      </c>
      <c r="BJ2" s="151" t="str">
        <f>Fran!IM1</f>
        <v>Conjugue le verbe faire au présent de l'indicatif</v>
      </c>
      <c r="BK2" s="151" t="str">
        <f>Fran!IQ1</f>
        <v>Conjugue le verbe aller au présent de l'indicatif</v>
      </c>
      <c r="BL2" s="151" t="str">
        <f>Fran!IX1</f>
        <v>Conjugue le verbe dire au présent de l'indicatif</v>
      </c>
      <c r="BM2" s="151" t="str">
        <f>Fran!JB1</f>
        <v>Conjugue le verbe venir au présent de l'indicatif</v>
      </c>
      <c r="BN2" s="151" t="str">
        <f>Fran!JF1</f>
        <v>Conjugue les verbes du 1er groupe au futur</v>
      </c>
      <c r="BO2" s="151" t="str">
        <f>Fran!JJ1</f>
        <v>Conjugue le verbe  avoir au futur</v>
      </c>
      <c r="BP2" s="151" t="str">
        <f>Fran!JN1</f>
        <v>Conjugue le verbe être  au futur</v>
      </c>
      <c r="BQ2" s="151" t="str">
        <f>Fran!JU1</f>
        <v>Conjugue les verbes du 1er groupe au passé-composé</v>
      </c>
      <c r="BR2" s="151" t="str">
        <f>Fran!JY1</f>
        <v>Conjugue le verbe  avoir au passé-composé</v>
      </c>
      <c r="BS2" s="151" t="str">
        <f>Fran!KC1</f>
        <v>Conjugue le verbe être  au passé-composé</v>
      </c>
      <c r="BT2" s="151" t="str">
        <f>Fran!KG1</f>
        <v>Conjugue les verbes du 1er groupe, être et avoir, au présent et au futur, au passé composé de l'indicatif ; conjuguer les verbes faire, aller, dire, venir au présent de l'indicatif</v>
      </c>
      <c r="BU2" s="151" t="str">
        <f>Fran!KK1</f>
        <v>Distingue le présent, du futur et du passé</v>
      </c>
      <c r="BV2" s="151" t="str">
        <f>Fran!KR1</f>
        <v>Ecrit en respectant les correspondances entre lettres et sons et les règles relatives à la valeur des lettres</v>
      </c>
      <c r="BW2" s="151" t="str">
        <f>Fran!KV1</f>
        <v>Ecris sans erreur des mots mémorisés</v>
      </c>
      <c r="BX2" s="151" t="str">
        <f>Fran!KZ1</f>
        <v>Accorde le verbe avec le sujet</v>
      </c>
      <c r="BY2" s="151" t="str">
        <f>Fran!LD1</f>
        <v>Accorde le nom avec le déterminant</v>
      </c>
      <c r="BZ2" s="151" t="str">
        <f>Fran!LH1</f>
        <v>Effectue les accords déterminant-nom-adjectif</v>
      </c>
      <c r="CA2" s="151" t="str">
        <f>Fran!LO1</f>
        <v>Orthographie correctement des formes conjugués, respecte l'accord entre le sujet et le verbe, ainsi que les accords en genre et en nombre dans le groupe nominal</v>
      </c>
      <c r="CE2" s="149" t="s">
        <v>23</v>
      </c>
      <c r="CF2" s="147" t="str">
        <f>H2</f>
        <v>C2 - 2010 - 2011    1er Trimestre</v>
      </c>
      <c r="CG2" s="151" t="str">
        <f>Math!E1</f>
        <v>Ecrit la suite des nombres  jusqu'à  99</v>
      </c>
      <c r="CH2" s="151" t="str">
        <f>Math!I1</f>
        <v>Ecrit des nombres dictés jusqu'à 99</v>
      </c>
      <c r="CI2" s="151" t="str">
        <f>Math!M1</f>
        <v>Chiffre une quantité</v>
      </c>
      <c r="CJ2" s="151" t="str">
        <f>Math!Q1</f>
        <v xml:space="preserve">Dénombre une quantité </v>
      </c>
      <c r="CK2" s="151" t="str">
        <f>Math!U1</f>
        <v>Dessine une quantité</v>
      </c>
      <c r="CL2" s="151" t="str">
        <f>Math!AB1</f>
        <v>Compare des nombres</v>
      </c>
      <c r="CM2" s="151" t="str">
        <f>Math!AF1</f>
        <v>Range des nombres</v>
      </c>
      <c r="CN2" s="151" t="str">
        <f>Math!AJ1</f>
        <v>Décompose des nombres</v>
      </c>
      <c r="CO2" s="151" t="str">
        <f>Math!AN1</f>
        <v>Connaît la suite écrite de 2 en 2</v>
      </c>
      <c r="CP2" s="151" t="str">
        <f>Math!AR1</f>
        <v>Connaît la suite écrite de 5 en 5</v>
      </c>
      <c r="CQ2" s="151" t="str">
        <f>Math!AY1</f>
        <v>Connaît la suite écrite de 10 en 10</v>
      </c>
      <c r="CR2" s="151" t="str">
        <f>Math!BC1</f>
        <v>Connaît les compléments à 10</v>
      </c>
      <c r="CS2" s="151" t="str">
        <f>Math!BG1</f>
        <v>Connaît quelques doubles et moitié</v>
      </c>
      <c r="CT2" s="151" t="str">
        <f>Math!BK1</f>
        <v>Ecrit, nomme, compare, range les nombres entiers naturels &lt;1000</v>
      </c>
      <c r="CU2" s="151" t="str">
        <f>Math!BO1</f>
        <v>Résout des problèmes de dénombrement</v>
      </c>
      <c r="CV2" s="151" t="str">
        <f>Math!BV1</f>
        <v xml:space="preserve">Maîtrise la technique opératoire de l'addition sans retenue  </v>
      </c>
      <c r="CW2" s="151" t="str">
        <f>Math!BZ1</f>
        <v xml:space="preserve">Maîtrise la technique opératoire de l'addition avec retenue  </v>
      </c>
      <c r="CX2" s="151" t="str">
        <f>Math!CD1</f>
        <v>Maîtrise la technique opératoire de la soustraction sans retenue</v>
      </c>
      <c r="CY2" s="151" t="str">
        <f>Math!CH1</f>
        <v>Maîtrise la technique opératoire de la soustraction avec retenue</v>
      </c>
      <c r="CZ2" s="151" t="str">
        <f>Math!CL1</f>
        <v xml:space="preserve">Maîtrise la technique opératoire de la multiplication </v>
      </c>
      <c r="DA2" s="151" t="str">
        <f>Math!CS1</f>
        <v>Calculs : additions, soustractions, multiplications</v>
      </c>
      <c r="DB2" s="151" t="str">
        <f>Math!CW1</f>
        <v>Divise par 2  dans le cas où le quotient exact est entier</v>
      </c>
      <c r="DC2" s="151" t="str">
        <f>Math!DA1</f>
        <v>Divise par 5 dans le cas où le quotient exact est entier</v>
      </c>
      <c r="DD2" s="151" t="str">
        <f>Math!DE1</f>
        <v>Divise par 2 et par 5 dans le cas où le quotient exact est entier</v>
      </c>
      <c r="DE2" s="151" t="str">
        <f>Math!DI1</f>
        <v>Connaît les tables d'additions de  1 à 6</v>
      </c>
      <c r="DF2" s="151" t="str">
        <f>Math!DP1</f>
        <v>Connaît les tables de multiplication par ........</v>
      </c>
      <c r="DG2" s="151" t="str">
        <f>Math!DT1</f>
        <v>Restitue et utilise les tables d'additions et de multiplication par 2, 3, 4 et 5</v>
      </c>
      <c r="DH2" s="151" t="str">
        <f>Math!DX1</f>
        <v>Calcule mentalement en utilisant des additions simples</v>
      </c>
      <c r="DI2" s="151" t="str">
        <f>Math!EB1</f>
        <v>Calcule mentalement en utilisant des soustractions simples</v>
      </c>
      <c r="DJ2" s="151" t="str">
        <f>Math!EF1</f>
        <v>Calcule mentalement en utilisant des multiplications simples</v>
      </c>
      <c r="DK2" s="151" t="str">
        <f>Math!EM1</f>
        <v>Calcule mentalement en utilisant des additions, des soustractions et des multiplications simples</v>
      </c>
      <c r="DL2" s="151" t="str">
        <f>Math!EQ1</f>
        <v>Reconnaît des situations additives</v>
      </c>
      <c r="DM2" s="151" t="str">
        <f>Math!EU1</f>
        <v>Reconnaît des situations soustractives</v>
      </c>
      <c r="DN2" s="151" t="str">
        <f>Math!EY1</f>
        <v>Reconnaît des situations multiplicatives</v>
      </c>
      <c r="DO2" s="151" t="str">
        <f>Math!FC1</f>
        <v>Expose clairement le résultat (dessin, phrase…)</v>
      </c>
      <c r="DP2" s="151" t="str">
        <f>Math!FJ1</f>
        <v>Résout des problèmes relevant de l'addition, de la soustraction et de la multiplication</v>
      </c>
      <c r="DQ2" s="151" t="str">
        <f>Math!FN1</f>
        <v>Utilise les fonctions de base de la calculatrice</v>
      </c>
      <c r="DR2" s="151" t="str">
        <f>Math!FR1</f>
        <v>Situe un objet ou une personne (droite, gauche, dessus, dessous, haut, bas, devant, derrière...)</v>
      </c>
      <c r="DS2" s="151" t="str">
        <f>Math!FV1</f>
        <v>Code et décode un déplacement</v>
      </c>
      <c r="DT2" s="151" t="str">
        <f>Math!FZ1</f>
        <v>Situe un objet par rapport à soi ou à un autre objet, donne sa position et décrit son déplacement</v>
      </c>
      <c r="DU2" s="151" t="str">
        <f>Math!GG1</f>
        <v>Reconnaît et nomme les figures planes</v>
      </c>
      <c r="DV2" s="151" t="str">
        <f>Math!GK1</f>
        <v>Reconnaît et nomme les solides</v>
      </c>
      <c r="DW2" s="151" t="str">
        <f>Math!GO1</f>
        <v xml:space="preserve">Décrit les figures planes </v>
      </c>
      <c r="DX2" s="151" t="str">
        <f>Math!GS1</f>
        <v>Décrit les figures  solides</v>
      </c>
      <c r="DY2" s="151" t="str">
        <f>Math!GW1</f>
        <v>Reconnaît, nomme et décrit les figures planes et les solides usuels</v>
      </c>
      <c r="DZ2" s="151" t="str">
        <f>Math!HD1</f>
        <v>Utilise la règle</v>
      </c>
      <c r="EA2" s="151" t="str">
        <f>Math!HH1</f>
        <v>Utilise l'équerre</v>
      </c>
      <c r="EB2" s="151" t="str">
        <f>Math!HL1</f>
        <v>Trace un carré, un rectangle, un triangle rectangle sur quadrillage</v>
      </c>
      <c r="EC2" s="151" t="str">
        <f>Math!HP1</f>
        <v>Reproduit une figure</v>
      </c>
      <c r="ED2" s="151" t="str">
        <f>Math!HT1</f>
        <v>Utilise la règle et l'équerre pour tracer avec soin et précision un carré, un rectangle, un triangle rectangle</v>
      </c>
      <c r="EE2" s="151" t="str">
        <f>Math!IA1</f>
        <v>Trace un carré, un rectangle, un triangle rectangle sur quadrillage</v>
      </c>
      <c r="EF2" s="151" t="str">
        <f>Math!IE1</f>
        <v>Trace un alignement</v>
      </c>
      <c r="EG2" s="151" t="str">
        <f>Math!II1</f>
        <v>Trace un angle droit</v>
      </c>
      <c r="EH2" s="151" t="str">
        <f>Math!IM1</f>
        <v>Trace le symétrique</v>
      </c>
      <c r="EI2" s="151" t="str">
        <f>Math!IQ1</f>
        <v>Perçoit et reconnaît quelques relations et propriétés géométriques : alignement, angle droit, axe de symétrie, égalité de longueurs</v>
      </c>
      <c r="EJ2" s="151" t="str">
        <f>Math!IX1</f>
        <v>Repère les nœuds</v>
      </c>
      <c r="EK2" s="151" t="str">
        <f>Math!JB1</f>
        <v>Repère les cases</v>
      </c>
      <c r="EL2" s="151" t="str">
        <f>Math!JF1</f>
        <v>Repère des cases, des nœuds d'un quadrillage</v>
      </c>
      <c r="EM2" s="151" t="str">
        <f>Math!JJ1</f>
        <v>Résout un problème géométrique</v>
      </c>
      <c r="EN2" s="151" t="str">
        <f>Math!JN1</f>
        <v>Mesure des longueurs</v>
      </c>
      <c r="EO2" s="151" t="str">
        <f>Math!JU1</f>
        <v>Compare des longueurs</v>
      </c>
      <c r="EP2" s="151" t="str">
        <f>Math!JY1</f>
        <v>Utilise les unités usuelles de mesure ; estime une mesure</v>
      </c>
      <c r="EQ2" s="151" t="str">
        <f>Math!KC1</f>
        <v>Trace des longueurs</v>
      </c>
      <c r="ER2" s="151" t="str">
        <f>Math!KG1</f>
        <v>Est précis et soigneux dans les tracés, les mesures et les calculs</v>
      </c>
      <c r="ES2" s="151" t="str">
        <f>Math!KK1</f>
        <v>Résout des problèmes de longueur et de masse</v>
      </c>
      <c r="ET2" s="151" t="str">
        <f>Math!KR1</f>
        <v>Utilise un tableau, un graphique</v>
      </c>
      <c r="EU2" s="151" t="str">
        <f>Math!KV1</f>
        <v>Organise les données d'un énoncé</v>
      </c>
      <c r="EV2" s="151" t="s">
        <v>40</v>
      </c>
      <c r="EW2" s="151" t="s">
        <v>41</v>
      </c>
      <c r="EX2" s="151" t="s">
        <v>42</v>
      </c>
      <c r="EY2" s="151" t="s">
        <v>43</v>
      </c>
      <c r="EZ2" s="151" t="s">
        <v>44</v>
      </c>
      <c r="FA2" s="151" t="s">
        <v>45</v>
      </c>
      <c r="FD2" s="288" t="str">
        <f>A2</f>
        <v>C2 - 2010 - 2011    1er Trimestre</v>
      </c>
      <c r="FE2" s="288"/>
      <c r="FF2" s="152">
        <f>SUM(C8:C37)</f>
        <v>110</v>
      </c>
      <c r="FG2" s="152">
        <f>SUM(D8:D37)</f>
        <v>110</v>
      </c>
      <c r="FH2" s="152">
        <f>SUM(E8:E37)</f>
        <v>110</v>
      </c>
    </row>
    <row r="3" spans="1:164" ht="15" hidden="1" customHeight="1">
      <c r="A3" s="287"/>
      <c r="B3" s="287"/>
      <c r="CF3" s="154"/>
      <c r="FD3" s="288"/>
      <c r="FE3" s="288"/>
    </row>
    <row r="4" spans="1:164" ht="21.75" customHeight="1">
      <c r="A4" s="287"/>
      <c r="B4" s="287"/>
      <c r="C4" s="155" t="s">
        <v>39</v>
      </c>
      <c r="D4" s="155" t="s">
        <v>46</v>
      </c>
      <c r="E4" s="155" t="s">
        <v>47</v>
      </c>
      <c r="F4" s="154" t="s">
        <v>48</v>
      </c>
      <c r="G4" s="156"/>
      <c r="H4" s="154"/>
      <c r="I4" s="157">
        <f>Fran!E4</f>
        <v>1</v>
      </c>
      <c r="J4" s="157">
        <f>Fran!I4</f>
        <v>2</v>
      </c>
      <c r="K4" s="157">
        <f>Fran!M4</f>
        <v>3</v>
      </c>
      <c r="L4" s="157">
        <f>Fran!Q4</f>
        <v>4</v>
      </c>
      <c r="M4" s="157">
        <f>Fran!U4</f>
        <v>5</v>
      </c>
      <c r="N4" s="157">
        <f>Fran!AB4</f>
        <v>6</v>
      </c>
      <c r="O4" s="157">
        <f>Fran!AF4</f>
        <v>7</v>
      </c>
      <c r="P4" s="157">
        <f>Fran!AJ4</f>
        <v>8</v>
      </c>
      <c r="Q4" s="157">
        <f>Fran!AN4</f>
        <v>9</v>
      </c>
      <c r="R4" s="157">
        <f>Fran!AR4</f>
        <v>10</v>
      </c>
      <c r="S4" s="157">
        <f>Fran!AY4</f>
        <v>11</v>
      </c>
      <c r="T4" s="157">
        <f>Fran!BC4</f>
        <v>12</v>
      </c>
      <c r="U4" s="157">
        <f>Fran!BG4</f>
        <v>13</v>
      </c>
      <c r="V4" s="157">
        <f>Fran!BK4</f>
        <v>14</v>
      </c>
      <c r="W4" s="157">
        <f>Fran!BO4</f>
        <v>15</v>
      </c>
      <c r="X4" s="157">
        <f>Fran!BV4</f>
        <v>16</v>
      </c>
      <c r="Y4" s="157">
        <f>Fran!BZ4</f>
        <v>17</v>
      </c>
      <c r="Z4" s="157">
        <f>Fran!CD4</f>
        <v>18</v>
      </c>
      <c r="AA4" s="157">
        <f>Fran!CH4</f>
        <v>19</v>
      </c>
      <c r="AB4" s="157">
        <f>Fran!CL4</f>
        <v>20</v>
      </c>
      <c r="AC4" s="157">
        <f>Fran!CS4</f>
        <v>21</v>
      </c>
      <c r="AD4" s="157">
        <f>Fran!CW4</f>
        <v>22</v>
      </c>
      <c r="AE4" s="157">
        <f>Fran!DA4</f>
        <v>23</v>
      </c>
      <c r="AF4" s="157">
        <f>Fran!DE4</f>
        <v>24</v>
      </c>
      <c r="AG4" s="157">
        <f>Fran!DI4</f>
        <v>25</v>
      </c>
      <c r="AH4" s="157">
        <f>Fran!DP4</f>
        <v>26</v>
      </c>
      <c r="AI4" s="157">
        <f>Fran!DT4</f>
        <v>27</v>
      </c>
      <c r="AJ4" s="157">
        <f>Fran!DX4</f>
        <v>28</v>
      </c>
      <c r="AK4" s="157">
        <f>Fran!EB4</f>
        <v>29</v>
      </c>
      <c r="AL4" s="157">
        <f>Fran!EF4</f>
        <v>30</v>
      </c>
      <c r="AM4" s="157">
        <f>Fran!EM4</f>
        <v>31</v>
      </c>
      <c r="AN4" s="157">
        <f>Fran!EQ4</f>
        <v>32</v>
      </c>
      <c r="AO4" s="157">
        <f>Fran!EU4</f>
        <v>33</v>
      </c>
      <c r="AP4" s="157">
        <f>Fran!EY4</f>
        <v>33</v>
      </c>
      <c r="AQ4" s="157">
        <f>Fran!FC4</f>
        <v>35</v>
      </c>
      <c r="AR4" s="157">
        <f>Fran!FJ4</f>
        <v>36</v>
      </c>
      <c r="AS4" s="157">
        <f>Fran!FN4</f>
        <v>37</v>
      </c>
      <c r="AT4" s="157">
        <f>Fran!FR4</f>
        <v>38</v>
      </c>
      <c r="AU4" s="157">
        <f>Fran!FV4</f>
        <v>39</v>
      </c>
      <c r="AV4" s="157">
        <f>Fran!FZ4</f>
        <v>40</v>
      </c>
      <c r="AW4" s="157">
        <f>Fran!GG4</f>
        <v>41</v>
      </c>
      <c r="AX4" s="157">
        <f>Fran!GK4</f>
        <v>42</v>
      </c>
      <c r="AY4" s="157">
        <f>Fran!GO4</f>
        <v>43</v>
      </c>
      <c r="AZ4" s="157">
        <f>Fran!GS4</f>
        <v>44</v>
      </c>
      <c r="BA4" s="157">
        <f>Fran!GW4</f>
        <v>45</v>
      </c>
      <c r="BB4" s="157">
        <f>Fran!HD4</f>
        <v>46</v>
      </c>
      <c r="BC4" s="157">
        <f>Fran!HH4</f>
        <v>47</v>
      </c>
      <c r="BD4" s="157">
        <f>Fran!HL4</f>
        <v>48</v>
      </c>
      <c r="BE4" s="157">
        <f>Fran!HP4</f>
        <v>49</v>
      </c>
      <c r="BF4" s="157">
        <f>Fran!HT4</f>
        <v>50</v>
      </c>
      <c r="BG4" s="157">
        <f>Fran!IA4</f>
        <v>51</v>
      </c>
      <c r="BH4" s="157">
        <f>Fran!IE4</f>
        <v>52</v>
      </c>
      <c r="BI4" s="157">
        <f>Fran!II4</f>
        <v>53</v>
      </c>
      <c r="BJ4" s="157">
        <f>Fran!IM4</f>
        <v>54</v>
      </c>
      <c r="BK4" s="157">
        <f>Fran!IQ4</f>
        <v>55</v>
      </c>
      <c r="BL4" s="157">
        <f>Fran!IX4</f>
        <v>56</v>
      </c>
      <c r="BM4" s="157">
        <f>Fran!JB4</f>
        <v>57</v>
      </c>
      <c r="BN4" s="157">
        <f>Fran!JF4</f>
        <v>58</v>
      </c>
      <c r="BO4" s="157">
        <f>Fran!JJ4</f>
        <v>59</v>
      </c>
      <c r="BP4" s="157">
        <f>Fran!JN4</f>
        <v>60</v>
      </c>
      <c r="BQ4" s="157">
        <f>Fran!JU4</f>
        <v>61</v>
      </c>
      <c r="BR4" s="157">
        <f>Fran!JY4</f>
        <v>62</v>
      </c>
      <c r="BS4" s="157">
        <f>Fran!KC4</f>
        <v>63</v>
      </c>
      <c r="BT4" s="157">
        <f>Fran!KG4</f>
        <v>64</v>
      </c>
      <c r="BU4" s="157">
        <f>Fran!KK4</f>
        <v>65</v>
      </c>
      <c r="BV4" s="157">
        <f>Fran!KR4</f>
        <v>66</v>
      </c>
      <c r="BW4" s="157">
        <f>Fran!KV4</f>
        <v>67</v>
      </c>
      <c r="BX4" s="157">
        <f>Fran!KZ4</f>
        <v>68</v>
      </c>
      <c r="BY4" s="157">
        <f>Fran!LD4</f>
        <v>69</v>
      </c>
      <c r="BZ4" s="157">
        <f>Fran!LH4</f>
        <v>70</v>
      </c>
      <c r="CA4" s="157">
        <f>Fran!LO4</f>
        <v>71</v>
      </c>
      <c r="CF4" s="154"/>
      <c r="CG4" s="157">
        <f>Math!E4</f>
        <v>1</v>
      </c>
      <c r="CH4" s="157">
        <f>Math!I4</f>
        <v>2</v>
      </c>
      <c r="CI4" s="157">
        <f>Math!M4</f>
        <v>3</v>
      </c>
      <c r="CJ4" s="157">
        <f>Math!Q4</f>
        <v>4</v>
      </c>
      <c r="CK4" s="157">
        <f>Math!U4</f>
        <v>5</v>
      </c>
      <c r="CL4" s="157">
        <f>Math!AB4</f>
        <v>6</v>
      </c>
      <c r="CM4" s="157">
        <f>Math!AF4</f>
        <v>7</v>
      </c>
      <c r="CN4" s="157">
        <f>Math!AJ4</f>
        <v>8</v>
      </c>
      <c r="CO4" s="157">
        <f>Math!AN4</f>
        <v>9</v>
      </c>
      <c r="CP4" s="157">
        <f>Math!AR4</f>
        <v>10</v>
      </c>
      <c r="CQ4" s="157">
        <f>Math!AY4</f>
        <v>11</v>
      </c>
      <c r="CR4" s="157">
        <f>Math!BC4</f>
        <v>12</v>
      </c>
      <c r="CS4" s="157">
        <f>Math!BG4</f>
        <v>13</v>
      </c>
      <c r="CT4" s="157">
        <f>Math!BK4</f>
        <v>14</v>
      </c>
      <c r="CU4" s="157">
        <f>Math!BO4</f>
        <v>15</v>
      </c>
      <c r="CV4" s="157">
        <f>Math!BV4</f>
        <v>16</v>
      </c>
      <c r="CW4" s="157">
        <f>Math!BZ4</f>
        <v>17</v>
      </c>
      <c r="CX4" s="157">
        <f>Math!CD4</f>
        <v>18</v>
      </c>
      <c r="CY4" s="157">
        <f>Math!CH4</f>
        <v>19</v>
      </c>
      <c r="CZ4" s="157">
        <f>Math!CL4</f>
        <v>20</v>
      </c>
      <c r="DA4" s="157">
        <f>Math!CS4</f>
        <v>21</v>
      </c>
      <c r="DB4" s="157">
        <f>Math!CW4</f>
        <v>22</v>
      </c>
      <c r="DC4" s="157">
        <f>Math!DA4</f>
        <v>23</v>
      </c>
      <c r="DD4" s="157">
        <f>Math!DE4</f>
        <v>24</v>
      </c>
      <c r="DE4" s="157">
        <f>Math!DI4</f>
        <v>25</v>
      </c>
      <c r="DF4" s="157">
        <f>Math!DP4</f>
        <v>26</v>
      </c>
      <c r="DG4" s="157">
        <f>Math!DT4</f>
        <v>27</v>
      </c>
      <c r="DH4" s="157">
        <f>Math!DX4</f>
        <v>28</v>
      </c>
      <c r="DI4" s="157">
        <f>Math!EB4</f>
        <v>29</v>
      </c>
      <c r="DJ4" s="157">
        <f>Math!EF4</f>
        <v>30</v>
      </c>
      <c r="DK4" s="157">
        <f>Math!EM4</f>
        <v>31</v>
      </c>
      <c r="DL4" s="157">
        <f>Math!EQ4</f>
        <v>32</v>
      </c>
      <c r="DM4" s="157">
        <f>Math!EU4</f>
        <v>33</v>
      </c>
      <c r="DN4" s="157">
        <f>Math!EY4</f>
        <v>34</v>
      </c>
      <c r="DO4" s="157">
        <f>Math!FC4</f>
        <v>35</v>
      </c>
      <c r="DP4" s="157">
        <f>Math!FJ4</f>
        <v>36</v>
      </c>
      <c r="DQ4" s="157">
        <f>Math!FN4</f>
        <v>37</v>
      </c>
      <c r="DR4" s="157">
        <f>Math!FR4</f>
        <v>38</v>
      </c>
      <c r="DS4" s="157">
        <f>Math!FV4</f>
        <v>39</v>
      </c>
      <c r="DT4" s="157">
        <f>Math!FZ4</f>
        <v>40</v>
      </c>
      <c r="DU4" s="157">
        <f>Math!GG4</f>
        <v>41</v>
      </c>
      <c r="DV4" s="157">
        <f>Math!GK4</f>
        <v>42</v>
      </c>
      <c r="DW4" s="157">
        <f>Math!GO4</f>
        <v>43</v>
      </c>
      <c r="DX4" s="157">
        <f>Math!GS4</f>
        <v>44</v>
      </c>
      <c r="DY4" s="157">
        <f>Math!GW4</f>
        <v>45</v>
      </c>
      <c r="DZ4" s="157">
        <f>Math!HD4</f>
        <v>46</v>
      </c>
      <c r="EA4" s="157">
        <f>Math!HH4</f>
        <v>47</v>
      </c>
      <c r="EB4" s="157">
        <f>Math!HL4</f>
        <v>48</v>
      </c>
      <c r="EC4" s="157">
        <f>Math!HP4</f>
        <v>49</v>
      </c>
      <c r="ED4" s="157">
        <f>Math!HT4</f>
        <v>50</v>
      </c>
      <c r="EE4" s="157">
        <f>Math!IA4</f>
        <v>51</v>
      </c>
      <c r="EF4" s="157">
        <f>Math!IE4</f>
        <v>52</v>
      </c>
      <c r="EG4" s="157">
        <f>Math!II4</f>
        <v>53</v>
      </c>
      <c r="EH4" s="157">
        <f>Math!IM4</f>
        <v>54</v>
      </c>
      <c r="EI4" s="157">
        <f>Math!IQ4</f>
        <v>55</v>
      </c>
      <c r="EJ4" s="157">
        <f>Math!IX4</f>
        <v>56</v>
      </c>
      <c r="EK4" s="157">
        <f>Math!JB4</f>
        <v>57</v>
      </c>
      <c r="EL4" s="157">
        <f>Math!JF4</f>
        <v>58</v>
      </c>
      <c r="EM4" s="157">
        <f>Math!JJ4</f>
        <v>59</v>
      </c>
      <c r="EN4" s="157">
        <f>Math!JN4</f>
        <v>60</v>
      </c>
      <c r="EO4" s="157">
        <f>Math!JU4</f>
        <v>61</v>
      </c>
      <c r="EP4" s="157">
        <f>Math!JY4</f>
        <v>62</v>
      </c>
      <c r="EQ4" s="157">
        <f>Math!KC4</f>
        <v>63</v>
      </c>
      <c r="ER4" s="157">
        <f>Math!KG4</f>
        <v>64</v>
      </c>
      <c r="ES4" s="157">
        <f>Math!KK4</f>
        <v>65</v>
      </c>
      <c r="ET4" s="157">
        <f>Math!KR4</f>
        <v>66</v>
      </c>
      <c r="EU4" s="157">
        <f>Math!KV4</f>
        <v>67</v>
      </c>
      <c r="EV4" s="154"/>
      <c r="EW4" s="154"/>
      <c r="EX4" s="154"/>
      <c r="EY4" s="154"/>
      <c r="EZ4" s="154"/>
      <c r="FA4" s="154"/>
      <c r="FD4" s="288"/>
      <c r="FE4" s="288"/>
      <c r="FF4" s="154" t="s">
        <v>39</v>
      </c>
      <c r="FG4" s="154" t="s">
        <v>46</v>
      </c>
      <c r="FH4" s="154" t="s">
        <v>47</v>
      </c>
    </row>
    <row r="5" spans="1:164" ht="9" hidden="1" customHeight="1">
      <c r="F5" s="154"/>
      <c r="CF5" s="154"/>
    </row>
    <row r="6" spans="1:164" ht="9" hidden="1" customHeight="1">
      <c r="F6" s="154"/>
      <c r="CF6" s="154"/>
    </row>
    <row r="7" spans="1:164" ht="9" hidden="1" customHeight="1">
      <c r="F7" s="154"/>
      <c r="CF7" s="154"/>
    </row>
    <row r="8" spans="1:164">
      <c r="A8" s="160" t="str">
        <f>IF(ISBLANK(Fran!A6)," ",Fran!A6)</f>
        <v>Nom 1</v>
      </c>
      <c r="B8" s="160" t="str">
        <f>IF(ISBLANK(Fran!B6)," ",Fran!B6)</f>
        <v>Prénom 1</v>
      </c>
      <c r="C8" s="162">
        <f>IF(ISBLANK(Fran!A6)," ",AVERAGE(Fran!E6,Fran!I6,Fran!M6,Fran!Q6,Fran!U6,Fran!AB6,Fran!AF6,Fran!AJ6,Fran!AN6,Fran!AR6,Fran!AY6,Fran!BC6,Fran!BK6,Fran!BO6,Fran!BV6,Fran!CD6,Fran!CH6,Fran!CL6,Fran!CS6,Fran!CW6,Fran!DA6,Fran!DE6,Fran!DI6,Fran!DP6,Fran!DT6,Fran!DX6,Fran!EB6,Fran!EF6,Fran!EM6,Fran!EQ6,Fran!EU6,Fran!EY6,Fran!FC6,Fran!FJ6,Fran!FN6,Fran!FR6,Fran!FV6,Fran!FZ6,Fran!GG6,Fran!GK6,Fran!GO6,Fran!GS6,Fran!GW6,Fran!HD6,Fran!HH6,Fran!HL6,Fran!HP5:HP6,Fran!HT6,Fran!IA6,Fran!IE6,Fran!II6,Fran!IM6,Fran!IQ6,Fran!IX6,Fran!JB6,Fran!JF6,Fran!JJ6,Fran!JN6,Fran!JU6,Fran!JY6,Fran!KC6,Fran!KG6,Fran!KK6,Fran!KR6,Fran!KV6,Fran!KZ6,Fran!LD6,Fran!LH6,Fran!LO6))</f>
        <v>40</v>
      </c>
      <c r="D8" s="162">
        <f>IF(ISBLANK(Fran!A6)," ",AVERAGE(Math!E6,Math!I6,Math!M6,Math!Q6,Math!U6,Math!AB6,Math!AF6,Math!AJ6,Math!AN6,Math!AR6,Math!AY6,Math!BC6,Math!BG6,Math!BK6,Math!BO6,Math!BV6,Math!BZ6,Math!CD6,Math!CH6,Math!CL6,Math!CS6,Math!CW6,Math!DA6,Math!DE6,Math!DI6,Math!DP6,Math!DT6,Math!DX6,Math!EB6,Math!EF6,Math!EM6,Math!EQ6,Math!EU6,Math!EY6,Math!FC6,Math!FJ6,Math!FN6,Math!FR6,Math!FV6,Math!FZ6,Math!GG6,Math!GK6,Math!GO6,Math!GS6,Math!GW6,Math!HD6,Math!HH6,Math!HL6,Math!HP6,Math!HT6,Math!IA6,Math!IE6,Math!II6,Math!IM6,Math!IQ6,Math!IX6,Math!JB6,Math!JF6,Math!JJ6,Math!JN6,Math!JU6,Math!JY6,Math!KC6,Math!KG6,Math!KK6,Math!KR6,Math!KV6))</f>
        <v>40</v>
      </c>
      <c r="E8" s="163">
        <f>IF(AND(C8=" ",D8=" ")," ",AVERAGE(C8:D8))</f>
        <v>40</v>
      </c>
      <c r="F8" s="164" t="str">
        <f>IF(E8=" "," ",IF(E8=LARGE($E$8:$E$37,1),"1",IF(E8=LARGE($E$8:$E$37,2),"2",IF(E8=LARGE($E$8:$E$37,3),"3",IF(E8=LARGE($E$8:$E$37,4),"4",IF(E8=LARGE($E$8:$E$37,5),"5",IF(E8=LARGE($E$8:$E$37,6),"6",IF(E8=LARGE($E$8:$E$37,7),"7",IF(E8=LARGE($E$8:$E$37,8),"8",IF(E8=LARGE($E$8:$E$37,9),"9",IF(E8=LARGE($E$8:$E$37,10),"10",IF(E8=LARGE($E$8:$E$37,11),"11",IF(E8=LARGE($E$8:$E$37,12),"12",IF(E8=LARGE($E$8:$E$37,13),"13",IF(E8=LARGE($E$8:$E$37,14),"14",IF(E8=LARGE($E$8:$E$37,15),"15",IF(E8=LARGE($E$8:$E$37,16),"16",IF(E8=LARGE($E$8:$E$37,17),"17",IF(E8=LARGE($E$8:$E$37,18),"18",IF(E8=LARGE($E$8:$E$37,19),"19",IF(E8=LARGE($E$8:$E$37,20),"20",IF(E8=LARGE($E$8:$E$37,21),"21",IF(E8=LARGE($E$8:$E$37,22),"22",IF(E8=LARGE($E$8:$E$37,23),"23",IF(E8=LARGE($E$8:$E$37,24),"24",IF(E8=LARGE($E$8:$E$37,25),"25",IF(E8=LARGE($E$8:$E$37,26),"26",IF(E8=LARGE($E$8:$E$37,27),"27",IF(E8=LARGE($E$8:$E$37,28),"28",IF(E8=LARGE($E$8:$E$37,29),"29"))))))))))))))))))))))))))))))</f>
        <v>2</v>
      </c>
      <c r="G8" s="165"/>
      <c r="H8" s="154" t="s">
        <v>49</v>
      </c>
      <c r="I8" s="154">
        <f>IF(OR(AND(ISBLANK(Fran!$A$6),ISBLANK(Fran!$B$6)),(COUNTIF(Fran!C6:D35,""))=60)," ",COUNTIF(Fran!E6:E35,"&gt;75"))</f>
        <v>0</v>
      </c>
      <c r="J8" s="154" t="str">
        <f>IF(OR(AND(ISBLANK(Fran!$A$6),ISBLANK(Fran!$B$6)),(COUNTIF(Fran!G6:H35,""))=60)," ",COUNTIF(Fran!I6:I35,"&gt;75"))</f>
        <v xml:space="preserve"> </v>
      </c>
      <c r="K8" s="154" t="str">
        <f>IF(OR(AND(ISBLANK(Fran!$A$6),ISBLANK(Fran!$B$6)),(COUNTIF(Fran!K6:L35,""))=60)," ",COUNTIF(Fran!M6:M35,"&gt;75"))</f>
        <v xml:space="preserve"> </v>
      </c>
      <c r="L8" s="154" t="str">
        <f>IF(OR(AND(ISBLANK(Fran!$A$6),ISBLANK(Fran!$B$6)),(COUNTIF(Fran!O6:P35,""))=60)," ",COUNTIF(Fran!Q6:Q35,"&gt;75"))</f>
        <v xml:space="preserve"> </v>
      </c>
      <c r="M8" s="154" t="str">
        <f>IF(OR(AND(ISBLANK(Fran!$A$6),ISBLANK(Fran!$B$6)),(COUNTIF(Fran!S6:T35,""))=60)," ",COUNTIF(Fran!U6:U35,"&gt;75"))</f>
        <v xml:space="preserve"> </v>
      </c>
      <c r="N8" s="154" t="str">
        <f>IF(OR(AND(ISBLANK(Fran!$A$6),ISBLANK(Fran!$B$6)),(COUNTIF(Fran!Z6:AA35,""))=60)," ",COUNTIF(Fran!AB6:AB35,"&gt;75"))</f>
        <v xml:space="preserve"> </v>
      </c>
      <c r="O8" s="154" t="str">
        <f>IF(OR(AND(ISBLANK(Fran!$A$6),ISBLANK(Fran!$B$6)),(COUNTIF(Fran!AD6:AE35,""))=60)," ",COUNTIF(Fran!AF6:AF35,"&gt;75"))</f>
        <v xml:space="preserve"> </v>
      </c>
      <c r="P8" s="154" t="str">
        <f>IF(OR(AND(ISBLANK(Fran!$A$6),ISBLANK(Fran!$B$6)),(COUNTIF(Fran!AH6:AI35,""))=60)," ",COUNTIF(Fran!AJ6:AJ35,"&gt;75"))</f>
        <v xml:space="preserve"> </v>
      </c>
      <c r="Q8" s="154" t="str">
        <f>IF(OR(AND(ISBLANK(Fran!$A$6),ISBLANK(Fran!$B$6)),(COUNTIF(Fran!AL6:AM35,""))=60)," ",COUNTIF(Fran!AN6:AN35,"&gt;75"))</f>
        <v xml:space="preserve"> </v>
      </c>
      <c r="R8" s="154" t="str">
        <f>IF(OR(AND(ISBLANK(Fran!$A$6),ISBLANK(Fran!$B$6)),(COUNTIF(Fran!AP6:AQ35,""))=60)," ",COUNTIF(Fran!AR6:AR35,"&gt;75"))</f>
        <v xml:space="preserve"> </v>
      </c>
      <c r="S8" s="154" t="str">
        <f>IF(OR(AND(ISBLANK(Fran!$A$6),ISBLANK(Fran!$B$6)),(COUNTIF(Fran!AW6:AX35,""))=60)," ",COUNTIF(Fran!AY6:AY35,"&gt;75"))</f>
        <v xml:space="preserve"> </v>
      </c>
      <c r="T8" s="154" t="str">
        <f>IF(OR(AND(ISBLANK(Fran!$A$6),ISBLANK(Fran!$B$6)),(COUNTIF(Fran!BA6:BB35,""))=60)," ",COUNTIF(Fran!BC6:BC35,"&gt;75"))</f>
        <v xml:space="preserve"> </v>
      </c>
      <c r="U8" s="154" t="str">
        <f>IF(OR(AND(ISBLANK(Fran!$A$6),ISBLANK(Fran!$B$6)),(COUNTIF(Fran!BE6:BF35,""))=60)," ",COUNTIF(Fran!BG6:BG35,"&gt;75"))</f>
        <v xml:space="preserve"> </v>
      </c>
      <c r="V8" s="154" t="str">
        <f>IF(OR(AND(ISBLANK(Fran!$A$6),ISBLANK(Fran!$B$6)),(COUNTIF(Fran!BI6:BJ35,""))=60)," ",COUNTIF(Fran!BK6:BK35,"&gt;75"))</f>
        <v xml:space="preserve"> </v>
      </c>
      <c r="W8" s="154" t="str">
        <f>IF(OR(AND(ISBLANK(Fran!$A$6),ISBLANK(Fran!$B$6)),(COUNTIF(Fran!BM6:BN35,""))=60)," ",COUNTIF(Fran!BO6:BO35,"&gt;75"))</f>
        <v xml:space="preserve"> </v>
      </c>
      <c r="X8" s="154" t="str">
        <f>IF(OR(AND(ISBLANK(Fran!$A$6),ISBLANK(Fran!$B$6)),(COUNTIF(Fran!BT6:BU35,""))=60)," ",COUNTIF(Fran!BV6:BV35,"&gt;75"))</f>
        <v xml:space="preserve"> </v>
      </c>
      <c r="Y8" s="154" t="str">
        <f>IF(OR(AND(ISBLANK(Fran!$A$6),ISBLANK(Fran!$B$6)),(COUNTIF(Fran!BX6:BY35,""))=60)," ",COUNTIF(Fran!BZ6:BZ35,"&gt;75"))</f>
        <v xml:space="preserve"> </v>
      </c>
      <c r="Z8" s="154" t="str">
        <f>IF(OR(AND(ISBLANK(Fran!$A$6),ISBLANK(Fran!$B$6)),(COUNTIF(Fran!CB6:CC35,""))=60)," ",COUNTIF(Fran!CD6:CD35,"&gt;75"))</f>
        <v xml:space="preserve"> </v>
      </c>
      <c r="AA8" s="154" t="str">
        <f>IF(OR(AND(ISBLANK(Fran!$A$6),ISBLANK(Fran!$B$6)),(COUNTIF(Fran!CF6:CG35,""))=60)," ",COUNTIF(Fran!CH6:CH35,"&gt;75"))</f>
        <v xml:space="preserve"> </v>
      </c>
      <c r="AB8" s="154" t="str">
        <f>IF(OR(AND(ISBLANK(Fran!$A$6),ISBLANK(Fran!$B$6)),(COUNTIF(Fran!CJ6:CK35,""))=60)," ",COUNTIF(Fran!CL6:CL35,"&gt;75"))</f>
        <v xml:space="preserve"> </v>
      </c>
      <c r="AC8" s="154" t="str">
        <f>IF(OR(AND(ISBLANK(Fran!$A$6),ISBLANK(Fran!$B$6)),(COUNTIF(Fran!CQ6:CR35,""))=60)," ",COUNTIF(Fran!CS6:CS35,"&gt;75"))</f>
        <v xml:space="preserve"> </v>
      </c>
      <c r="AD8" s="154" t="str">
        <f>IF(OR(AND(ISBLANK(Fran!$A$6),ISBLANK(Fran!$B$6)),(COUNTIF(Fran!CU6:CV35,""))=60)," ",COUNTIF(Fran!CW6:CW35,"&gt;75"))</f>
        <v xml:space="preserve"> </v>
      </c>
      <c r="AE8" s="154" t="str">
        <f>IF(OR(AND(ISBLANK(Fran!$A$6),ISBLANK(Fran!$B$6)),(COUNTIF(Fran!CY6:CZ35,""))=60)," ",COUNTIF(Fran!DA6:DA35,"&gt;75"))</f>
        <v xml:space="preserve"> </v>
      </c>
      <c r="AF8" s="154" t="str">
        <f>IF(OR(AND(ISBLANK(Fran!$A$6),ISBLANK(Fran!$B$6)),(COUNTIF(Fran!DC6:DD35,""))=60)," ",COUNTIF(Fran!DE6:DE35,"&gt;75"))</f>
        <v xml:space="preserve"> </v>
      </c>
      <c r="AG8" s="154" t="str">
        <f>IF(OR(AND(ISBLANK(Fran!$A$6),ISBLANK(Fran!$B$6)),(COUNTIF(Fran!DG6:DH35,""))=60)," ",COUNTIF(Fran!DI6:DI35,"&gt;75"))</f>
        <v xml:space="preserve"> </v>
      </c>
      <c r="AH8" s="154" t="str">
        <f>IF(OR(AND(ISBLANK(Fran!$A$6),ISBLANK(Fran!$B$6)),(COUNTIF(Fran!DN6:DO35,""))=60)," ",COUNTIF(Fran!DP6:DP35,"&gt;75"))</f>
        <v xml:space="preserve"> </v>
      </c>
      <c r="AI8" s="154" t="str">
        <f>IF(OR(AND(ISBLANK(Fran!$A$6),ISBLANK(Fran!$B$6)),(COUNTIF(Fran!DR6:DS35,""))=60)," ",COUNTIF(Fran!DT6:DT35,"&gt;75"))</f>
        <v xml:space="preserve"> </v>
      </c>
      <c r="AJ8" s="154" t="str">
        <f>IF(OR(AND(ISBLANK(Fran!$A$6),ISBLANK(Fran!$B$6)),(COUNTIF(Fran!DV6:DW35,""))=60)," ",COUNTIF(Fran!DX6:DX35,"&gt;75"))</f>
        <v xml:space="preserve"> </v>
      </c>
      <c r="AK8" s="154" t="str">
        <f>IF(OR(AND(ISBLANK(Fran!$A$6),ISBLANK(Fran!$B$6)),(COUNTIF(Fran!DZ6:EA35,""))=60)," ",COUNTIF(Fran!EB6:EB35,"&gt;75"))</f>
        <v xml:space="preserve"> </v>
      </c>
      <c r="AL8" s="154" t="str">
        <f>IF(OR(AND(ISBLANK(Fran!$A$6),ISBLANK(Fran!$B$6)),(COUNTIF(Fran!ED6:EE35,""))=60)," ",COUNTIF(Fran!EF6:EF35,"&gt;75"))</f>
        <v xml:space="preserve"> </v>
      </c>
      <c r="AM8" s="154" t="str">
        <f>IF(OR(AND(ISBLANK(Fran!$A$6),ISBLANK(Fran!$B$6)),(COUNTIF(Fran!EK6:EL35,""))=60)," ",COUNTIF(Fran!EM6:EM35,"&gt;75"))</f>
        <v xml:space="preserve"> </v>
      </c>
      <c r="AN8" s="154" t="str">
        <f>IF(OR(AND(ISBLANK(Fran!$A$6),ISBLANK(Fran!$B$6)),(COUNTIF(Fran!EO6:EP35,""))=60)," ",COUNTIF(Fran!EQ6:EQ35,"&gt;75"))</f>
        <v xml:space="preserve"> </v>
      </c>
      <c r="AO8" s="154" t="str">
        <f>IF(OR(AND(ISBLANK(Fran!$A$6),ISBLANK(Fran!$B$6)),(COUNTIF(Fran!ES6:ET35,""))=60)," ",COUNTIF(Fran!EU6:EU35,"&gt;75"))</f>
        <v xml:space="preserve"> </v>
      </c>
      <c r="AP8" s="154" t="str">
        <f>IF(OR(AND(ISBLANK(Fran!$A$6),ISBLANK(Fran!$B$6)),(COUNTIF(Fran!EW6:EX35,""))=60)," ",COUNTIF(Fran!EY6:EY35,"&gt;75"))</f>
        <v xml:space="preserve"> </v>
      </c>
      <c r="AQ8" s="154" t="str">
        <f>IF(OR(AND(ISBLANK(Fran!$A$6),ISBLANK(Fran!$B$6)),(COUNTIF(Fran!FA6:FB35,""))=60)," ",COUNTIF(Fran!FC6:FC35,"&gt;75"))</f>
        <v xml:space="preserve"> </v>
      </c>
      <c r="AR8" s="154" t="str">
        <f>IF(OR(AND(ISBLANK(Fran!$A$6),ISBLANK(Fran!$B$6)),(COUNTIF(Fran!FH6:FI35,""))=60)," ",COUNTIF(Fran!FJ6:FJ35,"&gt;75"))</f>
        <v xml:space="preserve"> </v>
      </c>
      <c r="AS8" s="154" t="str">
        <f>IF(OR(AND(ISBLANK(Fran!$A$6),ISBLANK(Fran!$B$6)),(COUNTIF(Fran!FL6:FM35,""))=60)," ",COUNTIF(Fran!FN6:FN35,"&gt;75"))</f>
        <v xml:space="preserve"> </v>
      </c>
      <c r="AT8" s="154" t="str">
        <f>IF(OR(AND(ISBLANK(Fran!$A$6),ISBLANK(Fran!$B$6)),(COUNTIF(Fran!FP6:FQ35,""))=60)," ",COUNTIF(Fran!FR6:FR35,"&gt;75"))</f>
        <v xml:space="preserve"> </v>
      </c>
      <c r="AU8" s="154" t="str">
        <f>IF(OR(AND(ISBLANK(Fran!$A$6),ISBLANK(Fran!$B$6)),(COUNTIF(Fran!FT6:FU35,""))=60)," ",COUNTIF(Fran!FV6:FV35,"&gt;75"))</f>
        <v xml:space="preserve"> </v>
      </c>
      <c r="AV8" s="154" t="str">
        <f>IF(OR(AND(ISBLANK(Fran!$A$6),ISBLANK(Fran!$B$6)),(COUNTIF(Fran!FX6:FY35,""))=60)," ",COUNTIF(Fran!FZ6:FZ35,"&gt;75"))</f>
        <v xml:space="preserve"> </v>
      </c>
      <c r="AW8" s="154" t="str">
        <f>IF(OR(AND(ISBLANK(Fran!$A$6),ISBLANK(Fran!$B$6)),(COUNTIF(Fran!GE6:GF35,""))=60)," ",COUNTIF(Fran!GG6:GG35,"&gt;75"))</f>
        <v xml:space="preserve"> </v>
      </c>
      <c r="AX8" s="154" t="str">
        <f>IF(OR(AND(ISBLANK(Fran!$A$6),ISBLANK(Fran!$B$6)),(COUNTIF(Fran!GI6:GJ35,""))=60)," ",COUNTIF(Fran!GK6:GK35,"&gt;75"))</f>
        <v xml:space="preserve"> </v>
      </c>
      <c r="AY8" s="154" t="str">
        <f>IF(OR(AND(ISBLANK(Fran!$A$6),ISBLANK(Fran!$B$6)),(COUNTIF(Fran!GM6:GN35,""))=60)," ",COUNTIF(Fran!GO6:GO35,"&gt;75"))</f>
        <v xml:space="preserve"> </v>
      </c>
      <c r="AZ8" s="154" t="str">
        <f>IF(OR(AND(ISBLANK(Fran!$A$6),ISBLANK(Fran!$B$6)),(COUNTIF(Fran!GQ6:GR35,""))=60)," ",COUNTIF(Fran!GS6:GS35,"&gt;75"))</f>
        <v xml:space="preserve"> </v>
      </c>
      <c r="BA8" s="154" t="str">
        <f>IF(OR(AND(ISBLANK(Fran!$A$6),ISBLANK(Fran!$B$6)),(COUNTIF(Fran!GU6:GV35,""))=60)," ",COUNTIF(Fran!GW6:GW35,"&gt;75"))</f>
        <v xml:space="preserve"> </v>
      </c>
      <c r="BB8" s="154" t="str">
        <f>IF(OR(AND(ISBLANK(Fran!$A$6),ISBLANK(Fran!$B$6)),(COUNTIF(Fran!HB6:HC35,""))=60)," ",COUNTIF(Fran!HD6:HD35,"&gt;75"))</f>
        <v xml:space="preserve"> </v>
      </c>
      <c r="BC8" s="154" t="str">
        <f>IF(OR(AND(ISBLANK(Fran!$A$6),ISBLANK(Fran!$B$6)),(COUNTIF(Fran!HF6:HG35,""))=60)," ",COUNTIF(Fran!HH6:HH35,"&gt;75"))</f>
        <v xml:space="preserve"> </v>
      </c>
      <c r="BD8" s="154" t="str">
        <f>IF(OR(AND(ISBLANK(Fran!$A$6),ISBLANK(Fran!$B$6)),(COUNTIF(Fran!HJ6:HK35,""))=60)," ",COUNTIF(Fran!HL6:HL35,"&gt;75"))</f>
        <v xml:space="preserve"> </v>
      </c>
      <c r="BE8" s="154" t="str">
        <f>IF(OR(AND(ISBLANK(Fran!$A$6),ISBLANK(Fran!$B$6)),(COUNTIF(Fran!HN6:HO35,""))=60)," ",COUNTIF(Fran!HP6:HP35,"&gt;75"))</f>
        <v xml:space="preserve"> </v>
      </c>
      <c r="BF8" s="154" t="str">
        <f>IF(OR(AND(ISBLANK(Fran!$A$6),ISBLANK(Fran!$B$6)),(COUNTIF(Fran!HR6:HS35,""))=60)," ",COUNTIF(Fran!HT6:HT35,"&gt;75"))</f>
        <v xml:space="preserve"> </v>
      </c>
      <c r="BG8" s="154" t="str">
        <f>IF(OR(AND(ISBLANK(Fran!$A$6),ISBLANK(Fran!$B$6)),(COUNTIF(Fran!HY6:HZ35,""))=60)," ",COUNTIF(Fran!IA6:IA35,"&gt;75"))</f>
        <v xml:space="preserve"> </v>
      </c>
      <c r="BH8" s="154" t="str">
        <f>IF(OR(AND(ISBLANK(Fran!$A$6),ISBLANK(Fran!$B$6)),(COUNTIF(Fran!IC6:ID35,""))=60)," ",COUNTIF(Fran!IE6:IE35,"&gt;75"))</f>
        <v xml:space="preserve"> </v>
      </c>
      <c r="BI8" s="154" t="str">
        <f>IF(OR(AND(ISBLANK(Fran!$A$6),ISBLANK(Fran!$B$6)),(COUNTIF(Fran!IG6:IH35,""))=60)," ",COUNTIF(Fran!II6:II35,"&gt;75"))</f>
        <v xml:space="preserve"> </v>
      </c>
      <c r="BJ8" s="154" t="str">
        <f>IF(OR(AND(ISBLANK(Fran!$A$6),ISBLANK(Fran!$B$6)),(COUNTIF(Fran!IK6:IL35,""))=60)," ",COUNTIF(Fran!IM6:IM35,"&gt;75"))</f>
        <v xml:space="preserve"> </v>
      </c>
      <c r="BK8" s="154" t="str">
        <f>IF(OR(AND(ISBLANK(Fran!$A$6),ISBLANK(Fran!$B$6)),(COUNTIF(Fran!IO6:IP35,""))=60)," ",COUNTIF(Fran!IQ6:IQ35,"&gt;75"))</f>
        <v xml:space="preserve"> </v>
      </c>
      <c r="BL8" s="154" t="str">
        <f>IF(OR(AND(ISBLANK(Fran!$A$6),ISBLANK(Fran!$B$6)),(COUNTIF(Fran!IV6:IW35,""))=60)," ",COUNTIF(Fran!IX6:IX35,"&gt;75"))</f>
        <v xml:space="preserve"> </v>
      </c>
      <c r="BM8" s="154" t="str">
        <f>IF(OR(AND(ISBLANK(Fran!$A$6),ISBLANK(Fran!$B$6)),(COUNTIF(Fran!IZ6:JA35,""))=60)," ",COUNTIF(Fran!JB6:JB35,"&gt;75"))</f>
        <v xml:space="preserve"> </v>
      </c>
      <c r="BN8" s="154" t="str">
        <f>IF(OR(AND(ISBLANK(Fran!$A$6),ISBLANK(Fran!$B$6)),(COUNTIF(Fran!JD6:JE35,""))=60)," ",COUNTIF(Fran!JF6:JF35,"&gt;75"))</f>
        <v xml:space="preserve"> </v>
      </c>
      <c r="BO8" s="154" t="str">
        <f>IF(OR(AND(ISBLANK(Fran!$A$6),ISBLANK(Fran!$B$6)),(COUNTIF(Fran!JH6:JI35,""))=60)," ",COUNTIF(Fran!JJ6:JJ35,"&gt;75"))</f>
        <v xml:space="preserve"> </v>
      </c>
      <c r="BP8" s="154" t="str">
        <f>IF(OR(AND(ISBLANK(Fran!$A$6),ISBLANK(Fran!$B$6)),(COUNTIF(Fran!JL6:JM35,""))=60)," ",COUNTIF(Fran!JN6:JN35,"&gt;75"))</f>
        <v xml:space="preserve"> </v>
      </c>
      <c r="BQ8" s="154" t="str">
        <f>IF(OR(AND(ISBLANK(Fran!$A$6),ISBLANK(Fran!$B$6)),(COUNTIF(Fran!JS6:JT35,""))=60)," ",COUNTIF(Fran!JU6:JU35,"&gt;75"))</f>
        <v xml:space="preserve"> </v>
      </c>
      <c r="BR8" s="154" t="str">
        <f>IF(OR(AND(ISBLANK(Fran!$A$6),ISBLANK(Fran!$B$6)),(COUNTIF(Fran!JW6:JX35,""))=60)," ",COUNTIF(Fran!JY6:JY35,"&gt;75"))</f>
        <v xml:space="preserve"> </v>
      </c>
      <c r="BS8" s="154" t="str">
        <f>IF(OR(AND(ISBLANK(Fran!$A$6),ISBLANK(Fran!$B$6)),(COUNTIF(Fran!KA6:KB35,""))=60)," ",COUNTIF(Fran!KC6:KC35,"&gt;75"))</f>
        <v xml:space="preserve"> </v>
      </c>
      <c r="BT8" s="154" t="str">
        <f>IF(OR(AND(ISBLANK(Fran!$A$6),ISBLANK(Fran!$B$6)),(COUNTIF(Fran!KE6:KF35,""))=60)," ",COUNTIF(Fran!KG6:KG35,"&gt;75"))</f>
        <v xml:space="preserve"> </v>
      </c>
      <c r="BU8" s="154" t="str">
        <f>IF(OR(AND(ISBLANK(Fran!$A$6),ISBLANK(Fran!$B$6)),(COUNTIF(Fran!KI6:KJ35,""))=60)," ",COUNTIF(Fran!KK6:KK35,"&gt;75"))</f>
        <v xml:space="preserve"> </v>
      </c>
      <c r="BV8" s="154" t="str">
        <f>IF(OR(AND(ISBLANK(Fran!$A$6),ISBLANK(Fran!$B$6)),(COUNTIF(Fran!KP6:KQ35,""))=60)," ",COUNTIF(Fran!KR6:KR35,"&gt;75"))</f>
        <v xml:space="preserve"> </v>
      </c>
      <c r="BW8" s="154" t="str">
        <f>IF(OR(AND(ISBLANK(Fran!$A$6),ISBLANK(Fran!$B$6)),(COUNTIF(Fran!KT6:KU35,""))=60)," ",COUNTIF(Fran!KV6:KV35,"&gt;75"))</f>
        <v xml:space="preserve"> </v>
      </c>
      <c r="BX8" s="154" t="str">
        <f>IF(OR(AND(ISBLANK(Fran!$A$6),ISBLANK(Fran!$B$6)),(COUNTIF(Fran!KX6:KY35,""))=60)," ",COUNTIF(Fran!KZ6:KZ35,"&gt;75"))</f>
        <v xml:space="preserve"> </v>
      </c>
      <c r="BY8" s="154" t="str">
        <f>IF(OR(AND(ISBLANK(Fran!$A$6),ISBLANK(Fran!$B$6)),(COUNTIF(Fran!LB6:LC35,""))=60)," ",COUNTIF(Fran!LD6:LD35,"&gt;75"))</f>
        <v xml:space="preserve"> </v>
      </c>
      <c r="BZ8" s="154" t="str">
        <f>IF(OR(AND(ISBLANK(Fran!$A$6),ISBLANK(Fran!$B$6)),(COUNTIF(Fran!LF6:LG35,""))=60)," ",COUNTIF(Fran!LH6:LH35,"&gt;75"))</f>
        <v xml:space="preserve"> </v>
      </c>
      <c r="CA8" s="154" t="str">
        <f>IF(OR(AND(ISBLANK(Fran!$A$6),ISBLANK(Fran!$B$6)),(COUNTIF(Fran!LM6:LN35,""))=60)," ",COUNTIF(Fran!LO6:LO35,"&gt;75"))</f>
        <v xml:space="preserve"> </v>
      </c>
      <c r="CF8" s="154" t="s">
        <v>49</v>
      </c>
      <c r="CG8" s="154">
        <f>IF(OR(AND(ISBLANK(Math!$A$6),ISBLANK(Math!$B$6)),(COUNTIF(Math!C6:D35,""))=60)," ",COUNTIF(Math!E6:E35,"&gt;75"))</f>
        <v>0</v>
      </c>
      <c r="CH8" s="154" t="str">
        <f>IF(OR(AND(ISBLANK(Math!$A$6),ISBLANK(Math!$B$6)),(COUNTIF(Math!G6:H35,""))=60)," ",COUNTIF(Math!I6:I35,"&gt;75"))</f>
        <v xml:space="preserve"> </v>
      </c>
      <c r="CI8" s="154" t="str">
        <f>IF(OR(AND(ISBLANK(Math!$A$6),ISBLANK(Math!$B$6)),(COUNTIF(Math!K6:L35,""))=60)," ",COUNTIF(Math!M6:M35,"&gt;75"))</f>
        <v xml:space="preserve"> </v>
      </c>
      <c r="CJ8" s="154" t="str">
        <f>IF(OR(AND(ISBLANK(Math!$A$6),ISBLANK(Math!$B$6)),(COUNTIF(Math!O6:P35,""))=60)," ",COUNTIF(Math!Q6:Q35,"&gt;75"))</f>
        <v xml:space="preserve"> </v>
      </c>
      <c r="CK8" s="154" t="str">
        <f>IF(OR(AND(ISBLANK(Math!$A$6),ISBLANK(Math!$B$6)),(COUNTIF(Math!S6:T35,""))=60)," ",COUNTIF(Math!U6:U35,"&gt;75"))</f>
        <v xml:space="preserve"> </v>
      </c>
      <c r="CL8" s="154" t="str">
        <f>IF(OR(AND(ISBLANK(Math!$A$6),ISBLANK(Math!$B$6)),(COUNTIF(Math!Z6:AA35,""))=60)," ",COUNTIF(Math!AB6:AB35,"&gt;75"))</f>
        <v xml:space="preserve"> </v>
      </c>
      <c r="CM8" s="154" t="str">
        <f>IF(OR(AND(ISBLANK(Math!$A$6),ISBLANK(Math!$B$6)),(COUNTIF(Math!AD6:AE35,""))=60)," ",COUNTIF(Math!AF6:AF35,"&gt;75"))</f>
        <v xml:space="preserve"> </v>
      </c>
      <c r="CN8" s="154" t="str">
        <f>IF(OR(AND(ISBLANK(Math!$A$6),ISBLANK(Math!$B$6)),(COUNTIF(Math!AH6:AI35,""))=60)," ",COUNTIF(Math!AJ6:AJ35,"&gt;75"))</f>
        <v xml:space="preserve"> </v>
      </c>
      <c r="CO8" s="154" t="str">
        <f>IF(OR(AND(ISBLANK(Math!$A$6),ISBLANK(Math!$B$6)),(COUNTIF(Math!AL6:AM35,""))=60)," ",COUNTIF(Math!AN6:AN35,"&gt;75"))</f>
        <v xml:space="preserve"> </v>
      </c>
      <c r="CP8" s="154" t="str">
        <f>IF(OR(AND(ISBLANK(Math!$A$6),ISBLANK(Math!$B$6)),(COUNTIF(Math!AP6:AQ35,""))=60)," ",COUNTIF(Math!AR6:AR35,"&gt;75"))</f>
        <v xml:space="preserve"> </v>
      </c>
      <c r="CQ8" s="154" t="str">
        <f>IF(OR(AND(ISBLANK(Math!$A$6),ISBLANK(Math!$B$6)),(COUNTIF(Math!AW6:AX35,""))=60)," ",COUNTIF(Math!AY6:AY35,"&gt;75"))</f>
        <v xml:space="preserve"> </v>
      </c>
      <c r="CR8" s="154" t="str">
        <f>IF(OR(AND(ISBLANK(Math!$A$6),ISBLANK(Math!$B$6)),(COUNTIF(Math!BA6:BB35,""))=60)," ",COUNTIF(Math!BC6:BC35,"&gt;75"))</f>
        <v xml:space="preserve"> </v>
      </c>
      <c r="CS8" s="154" t="str">
        <f>IF(OR(AND(ISBLANK(Math!$A$6),ISBLANK(Math!$B$6)),(COUNTIF(Math!BE6:BF35,""))=60)," ",COUNTIF(Math!BG6:BG35,"&gt;75"))</f>
        <v xml:space="preserve"> </v>
      </c>
      <c r="CT8" s="154" t="str">
        <f>IF(OR(AND(ISBLANK(Math!$A$6),ISBLANK(Math!$B$6)),(COUNTIF(Math!BI6:BJ35,""))=60)," ",COUNTIF(Math!BK6:BK35,"&gt;75"))</f>
        <v xml:space="preserve"> </v>
      </c>
      <c r="CU8" s="154" t="str">
        <f>IF(OR(AND(ISBLANK(Math!$A$6),ISBLANK(Math!$B$6)),(COUNTIF(Math!BM6:BN35,""))=60)," ",COUNTIF(Math!BO6:BO35,"&gt;75"))</f>
        <v xml:space="preserve"> </v>
      </c>
      <c r="CV8" s="154" t="str">
        <f>IF(OR(AND(ISBLANK(Math!$A$6),ISBLANK(Math!$B$6)),(COUNTIF(Math!BT6:BU35,""))=60)," ",COUNTIF(Math!BV6:BV35,"&gt;75"))</f>
        <v xml:space="preserve"> </v>
      </c>
      <c r="CW8" s="154" t="str">
        <f>IF(OR(AND(ISBLANK(Math!$A$6),ISBLANK(Math!$B$6)),(COUNTIF(Math!BX6:BY35,""))=60)," ",COUNTIF(Math!BZ6:BZ35,"&gt;75"))</f>
        <v xml:space="preserve"> </v>
      </c>
      <c r="CX8" s="154" t="str">
        <f>IF(OR(AND(ISBLANK(Math!$A$6),ISBLANK(Math!$B$6)),(COUNTIF(Math!CB6:CC35,""))=60)," ",COUNTIF(Math!CD6:CD35,"&gt;75"))</f>
        <v xml:space="preserve"> </v>
      </c>
      <c r="CY8" s="154" t="str">
        <f>IF(OR(AND(ISBLANK(Math!$A$6),ISBLANK(Math!$B$6)),(COUNTIF(Math!CF6:CG35,""))=60)," ",COUNTIF(Math!CH6:CH35,"&gt;75"))</f>
        <v xml:space="preserve"> </v>
      </c>
      <c r="CZ8" s="154" t="str">
        <f>IF(OR(AND(ISBLANK(Math!$A$6),ISBLANK(Math!$B$6)),(COUNTIF(Math!CJ6:CK35,""))=60)," ",COUNTIF(Math!CL6:CL35,"&gt;75"))</f>
        <v xml:space="preserve"> </v>
      </c>
      <c r="DA8" s="154" t="str">
        <f>IF(OR(AND(ISBLANK(Math!$A$6),ISBLANK(Math!$B$6)),(COUNTIF(Math!CQ6:CR35,""))=60)," ",COUNTIF(Math!CS6:CS35,"&gt;75"))</f>
        <v xml:space="preserve"> </v>
      </c>
      <c r="DB8" s="154" t="str">
        <f>IF(OR(AND(ISBLANK(Math!$A$6),ISBLANK(Math!$B$6)),(COUNTIF(Math!CU6:CV35,""))=60)," ",COUNTIF(Math!CW6:CW35,"&gt;75"))</f>
        <v xml:space="preserve"> </v>
      </c>
      <c r="DC8" s="154" t="str">
        <f>IF(OR(AND(ISBLANK(Math!$A$6),ISBLANK(Math!$B$6)),(COUNTIF(Math!CY6:CZ35,""))=60)," ",COUNTIF(Math!DA6:DA35,"&gt;75"))</f>
        <v xml:space="preserve"> </v>
      </c>
      <c r="DD8" s="154" t="str">
        <f>IF(OR(AND(ISBLANK(Math!$A$6),ISBLANK(Math!$B$6)),(COUNTIF(Math!DC6:DD35,""))=60)," ",COUNTIF(Math!DE6:DE35,"&gt;75"))</f>
        <v xml:space="preserve"> </v>
      </c>
      <c r="DE8" s="154" t="str">
        <f>IF(OR(AND(ISBLANK(Math!$A$6),ISBLANK(Math!$B$6)),(COUNTIF(Math!DG6:DH35,""))=60)," ",COUNTIF(Math!DI6:DI35,"&gt;75"))</f>
        <v xml:space="preserve"> </v>
      </c>
      <c r="DF8" s="154" t="str">
        <f>IF(OR(AND(ISBLANK(Math!$A$6),ISBLANK(Math!$B$6)),(COUNTIF(Math!DN6:DO35,""))=60)," ",COUNTIF(Math!DP6:DP35,"&gt;75"))</f>
        <v xml:space="preserve"> </v>
      </c>
      <c r="DG8" s="154" t="str">
        <f>IF(OR(AND(ISBLANK(Math!$A$6),ISBLANK(Math!$B$6)),(COUNTIF(Math!DR6:DS35,""))=60)," ",COUNTIF(Math!DT6:DT35,"&gt;75"))</f>
        <v xml:space="preserve"> </v>
      </c>
      <c r="DH8" s="154" t="str">
        <f>IF(OR(AND(ISBLANK(Math!$A$6),ISBLANK(Math!$B$6)),(COUNTIF(Math!DV6:DW35,""))=60)," ",COUNTIF(Math!DX6:DX35,"&gt;75"))</f>
        <v xml:space="preserve"> </v>
      </c>
      <c r="DI8" s="154" t="str">
        <f>IF(OR(AND(ISBLANK(Math!$A$6),ISBLANK(Math!$B$6)),(COUNTIF(Math!DZ6:EA35,""))=60)," ",COUNTIF(Math!EB6:EB35,"&gt;75"))</f>
        <v xml:space="preserve"> </v>
      </c>
      <c r="DJ8" s="154" t="str">
        <f>IF(OR(AND(ISBLANK(Math!$A$6),ISBLANK(Math!$B$6)),(COUNTIF(Math!ED6:EE35,""))=60)," ",COUNTIF(Math!EF6:EF35,"&gt;75"))</f>
        <v xml:space="preserve"> </v>
      </c>
      <c r="DK8" s="154" t="str">
        <f>IF(OR(AND(ISBLANK(Math!$A$6),ISBLANK(Math!$B$6)),(COUNTIF(Math!EK6:EL35,""))=60)," ",COUNTIF(Math!EM6:EM35,"&gt;75"))</f>
        <v xml:space="preserve"> </v>
      </c>
      <c r="DL8" s="154" t="str">
        <f>IF(OR(AND(ISBLANK(Math!$A$6),ISBLANK(Math!$B$6)),(COUNTIF(Math!EO6:EP35,""))=60)," ",COUNTIF(Math!EQ6:EQ35,"&gt;75"))</f>
        <v xml:space="preserve"> </v>
      </c>
      <c r="DM8" s="154" t="str">
        <f>IF(OR(AND(ISBLANK(Math!$A$6),ISBLANK(Math!$B$6)),(COUNTIF(Math!ES6:ET35,""))=60)," ",COUNTIF(Math!EU6:EU35,"&gt;75"))</f>
        <v xml:space="preserve"> </v>
      </c>
      <c r="DN8" s="154" t="str">
        <f>IF(OR(AND(ISBLANK(Math!$A$6),ISBLANK(Math!$B$6)),(COUNTIF(Math!EW6:EX35,""))=60)," ",COUNTIF(Math!EY6:EY35,"&gt;75"))</f>
        <v xml:space="preserve"> </v>
      </c>
      <c r="DO8" s="154" t="str">
        <f>IF(OR(AND(ISBLANK(Math!$A$6),ISBLANK(Math!$B$6)),(COUNTIF(Math!FA6:FB35,""))=60)," ",COUNTIF(Math!FC6:FC35,"&gt;75"))</f>
        <v xml:space="preserve"> </v>
      </c>
      <c r="DP8" s="154" t="str">
        <f>IF(OR(AND(ISBLANK(Math!$A$6),ISBLANK(Math!$B$6)),(COUNTIF(Math!FH6:FI35,""))=60)," ",COUNTIF(Math!FJ6:FJ35,"&gt;75"))</f>
        <v xml:space="preserve"> </v>
      </c>
      <c r="DQ8" s="154" t="str">
        <f>IF(OR(AND(ISBLANK(Math!$A$6),ISBLANK(Math!$B$6)),(COUNTIF(Math!FL6:FM35,""))=60)," ",COUNTIF(Math!FN6:FN35,"&gt;75"))</f>
        <v xml:space="preserve"> </v>
      </c>
      <c r="DR8" s="154" t="str">
        <f>IF(OR(AND(ISBLANK(Math!$A$6),ISBLANK(Math!$B$6)),(COUNTIF(Math!FP6:FQ35,""))=60)," ",COUNTIF(Math!FR6:FR35,"&gt;75"))</f>
        <v xml:space="preserve"> </v>
      </c>
      <c r="DS8" s="154" t="str">
        <f>IF(OR(AND(ISBLANK(Math!$A$6),ISBLANK(Math!$B$6)),(COUNTIF(Math!FT6:FU35,""))=60)," ",COUNTIF(Math!FV6:FV35,"&gt;75"))</f>
        <v xml:space="preserve"> </v>
      </c>
      <c r="DT8" s="154" t="str">
        <f>IF(OR(AND(ISBLANK(Math!$A$6),ISBLANK(Math!$B$6)),(COUNTIF(Math!FX6:FY35,""))=60)," ",COUNTIF(Math!FZ6:FZ35,"&gt;75"))</f>
        <v xml:space="preserve"> </v>
      </c>
      <c r="DU8" s="154" t="str">
        <f>IF(OR(AND(ISBLANK(Math!$A$6),ISBLANK(Math!$B$6)),(COUNTIF(Math!GE6:GF35,""))=60)," ",COUNTIF(Math!GG6:GG35,"&gt;75"))</f>
        <v xml:space="preserve"> </v>
      </c>
      <c r="DV8" s="154" t="str">
        <f>IF(OR(AND(ISBLANK(Math!$A$6),ISBLANK(Math!$B$6)),(COUNTIF(Math!GI6:GJ35,""))=60)," ",COUNTIF(Math!GK6:GK35,"&gt;75"))</f>
        <v xml:space="preserve"> </v>
      </c>
      <c r="DW8" s="154" t="str">
        <f>IF(OR(AND(ISBLANK(Math!$A$6),ISBLANK(Math!$B$6)),(COUNTIF(Math!GM6:GN35,""))=60)," ",COUNTIF(Math!GO6:GO35,"&gt;75"))</f>
        <v xml:space="preserve"> </v>
      </c>
      <c r="DX8" s="154" t="str">
        <f>IF(OR(AND(ISBLANK(Math!$A$6),ISBLANK(Math!$B$6)),(COUNTIF(Math!GQ6:GR35,""))=60)," ",COUNTIF(Math!GS6:GS35,"&gt;75"))</f>
        <v xml:space="preserve"> </v>
      </c>
      <c r="DY8" s="154" t="str">
        <f>IF(OR(AND(ISBLANK(Math!$A$6),ISBLANK(Math!$B$6)),(COUNTIF(Math!GU6:GV35,""))=60)," ",COUNTIF(Math!GW6:GW35,"&gt;75"))</f>
        <v xml:space="preserve"> </v>
      </c>
      <c r="DZ8" s="154" t="str">
        <f>IF(OR(AND(ISBLANK(Math!$A$6),ISBLANK(Math!$B$6)),(COUNTIF(Math!HB6:HC35,""))=60)," ",COUNTIF(Math!HD6:HD35,"&gt;75"))</f>
        <v xml:space="preserve"> </v>
      </c>
      <c r="EA8" s="154" t="str">
        <f>IF(OR(AND(ISBLANK(Math!$A$6),ISBLANK(Math!$B$6)),(COUNTIF(Math!HF6:HG35,""))=60)," ",COUNTIF(Math!HH6:HH35,"&gt;75"))</f>
        <v xml:space="preserve"> </v>
      </c>
      <c r="EB8" s="154" t="str">
        <f>IF(OR(AND(ISBLANK(Math!$A$6),ISBLANK(Math!$B$6)),(COUNTIF(Math!HJ6:HK35,""))=60)," ",COUNTIF(Math!HL6:HL35,"&gt;75"))</f>
        <v xml:space="preserve"> </v>
      </c>
      <c r="EC8" s="154" t="str">
        <f>IF(OR(AND(ISBLANK(Math!$A$6),ISBLANK(Math!$B$6)),(COUNTIF(Math!HN6:HO35,""))=60)," ",COUNTIF(Math!HP6:HP35,"&gt;75"))</f>
        <v xml:space="preserve"> </v>
      </c>
      <c r="ED8" s="154" t="str">
        <f>IF(OR(AND(ISBLANK(Math!$A$6),ISBLANK(Math!$B$6)),(COUNTIF(Math!HR6:HS35,""))=60)," ",COUNTIF(Math!HT6:HT35,"&gt;75"))</f>
        <v xml:space="preserve"> </v>
      </c>
      <c r="EE8" s="154" t="str">
        <f>IF(OR(AND(ISBLANK(Math!$A$6),ISBLANK(Math!$B$6)),(COUNTIF(Math!HY6:HZ35,""))=60)," ",COUNTIF(Math!IA6:IA35,"&gt;75"))</f>
        <v xml:space="preserve"> </v>
      </c>
      <c r="EF8" s="154" t="str">
        <f>IF(OR(AND(ISBLANK(Math!$A$6),ISBLANK(Math!$B$6)),(COUNTIF(Math!IC6:ID35,""))=60)," ",COUNTIF(Math!IE6:IE35,"&gt;75"))</f>
        <v xml:space="preserve"> </v>
      </c>
      <c r="EG8" s="154" t="str">
        <f>IF(OR(AND(ISBLANK(Math!$A$6),ISBLANK(Math!$B$6)),(COUNTIF(Math!IG6:IH35,""))=60)," ",COUNTIF(Math!II6:II35,"&gt;75"))</f>
        <v xml:space="preserve"> </v>
      </c>
      <c r="EH8" s="154" t="str">
        <f>IF(OR(AND(ISBLANK(Math!$A$6),ISBLANK(Math!$B$6)),(COUNTIF(Math!IK6:IL35,""))=60)," ",COUNTIF(Math!IM6:IM35,"&gt;75"))</f>
        <v xml:space="preserve"> </v>
      </c>
      <c r="EI8" s="154" t="str">
        <f>IF(OR(AND(ISBLANK(Math!$A$6),ISBLANK(Math!$B$6)),(COUNTIF(Math!IO6:IP35,""))=60)," ",COUNTIF(Math!IQ6:IQ35,"&gt;75"))</f>
        <v xml:space="preserve"> </v>
      </c>
      <c r="EJ8" s="154" t="str">
        <f>IF(OR(AND(ISBLANK(Math!$A$6),ISBLANK(Math!$B$6)),(COUNTIF(Math!IV6:IW35,""))=60)," ",COUNTIF(Math!IX6:IX35,"&gt;75"))</f>
        <v xml:space="preserve"> </v>
      </c>
      <c r="EK8" s="154" t="str">
        <f>IF(OR(AND(ISBLANK(Math!$A$6),ISBLANK(Math!$B$6)),(COUNTIF(Math!IZ6:JA35,""))=60)," ",COUNTIF(Math!JB6:JB35,"&gt;75"))</f>
        <v xml:space="preserve"> </v>
      </c>
      <c r="EL8" s="154" t="str">
        <f>IF(OR(AND(ISBLANK(Math!$A$6),ISBLANK(Math!$B$6)),(COUNTIF(Math!JD6:JE35,""))=60)," ",COUNTIF(Math!JF6:JF35,"&gt;75"))</f>
        <v xml:space="preserve"> </v>
      </c>
      <c r="EM8" s="154" t="str">
        <f>IF(OR(AND(ISBLANK(Math!$A$6),ISBLANK(Math!$B$6)),(COUNTIF(Math!JH6:JI35,""))=60)," ",COUNTIF(Math!JJ6:JJ35,"&gt;75"))</f>
        <v xml:space="preserve"> </v>
      </c>
      <c r="EN8" s="154" t="str">
        <f>IF(OR(AND(ISBLANK(Math!$A$6),ISBLANK(Math!$B$6)),(COUNTIF(Math!JL6:JM35,""))=60)," ",COUNTIF(Math!JN6:JN35,"&gt;75"))</f>
        <v xml:space="preserve"> </v>
      </c>
      <c r="EO8" s="154" t="str">
        <f>IF(OR(AND(ISBLANK(Math!$A$6),ISBLANK(Math!$B$6)),(COUNTIF(Math!JS6:JT35,""))=60)," ",COUNTIF(Math!JU6:JU35,"&gt;75"))</f>
        <v xml:space="preserve"> </v>
      </c>
      <c r="EP8" s="154" t="str">
        <f>IF(OR(AND(ISBLANK(Math!$A$6),ISBLANK(Math!$B$6)),(COUNTIF(Math!JW6:JX35,""))=60)," ",COUNTIF(Math!JY6:JY35,"&gt;75"))</f>
        <v xml:space="preserve"> </v>
      </c>
      <c r="EQ8" s="154" t="str">
        <f>IF(OR(AND(ISBLANK(Math!$A$6),ISBLANK(Math!$B$6)),(COUNTIF(Math!KA6:KB35,""))=60)," ",COUNTIF(Math!KC6:KC35,"&gt;75"))</f>
        <v xml:space="preserve"> </v>
      </c>
      <c r="ER8" s="154" t="str">
        <f>IF(OR(AND(ISBLANK(Math!$A$6),ISBLANK(Math!$B$6)),(COUNTIF(Math!KE6:KF35,""))=60)," ",COUNTIF(Math!KG6:KG35,"&gt;75"))</f>
        <v xml:space="preserve"> </v>
      </c>
      <c r="ES8" s="154" t="str">
        <f>IF(OR(AND(ISBLANK(Math!$A$6),ISBLANK(Math!$B$6)),(COUNTIF(Math!KI6:KJ35,""))=60)," ",COUNTIF(Math!KK6:KK35,"&gt;75"))</f>
        <v xml:space="preserve"> </v>
      </c>
      <c r="ET8" s="154" t="str">
        <f>IF(OR(AND(ISBLANK(Math!$A$6),ISBLANK(Math!$B$6)),(COUNTIF(Math!KP6:KQ35,""))=60)," ",COUNTIF(Math!KR6:KR35,"&gt;75"))</f>
        <v xml:space="preserve"> </v>
      </c>
      <c r="EU8" s="154" t="str">
        <f>IF(OR(AND(ISBLANK(Math!$A$6),ISBLANK(Math!$B$6)),(COUNTIF(Math!KT6:KU35,""))=60)," ",COUNTIF(Math!KV6:KV35,"&gt;75"))</f>
        <v xml:space="preserve"> </v>
      </c>
      <c r="EV8" s="154" t="s">
        <v>50</v>
      </c>
      <c r="EW8" s="154" t="s">
        <v>50</v>
      </c>
      <c r="EX8" s="154" t="s">
        <v>50</v>
      </c>
      <c r="EY8" s="154" t="s">
        <v>50</v>
      </c>
      <c r="EZ8" s="154" t="s">
        <v>50</v>
      </c>
      <c r="FA8" s="154" t="s">
        <v>50</v>
      </c>
      <c r="FD8" s="160"/>
      <c r="FE8" s="161"/>
      <c r="FF8" s="162"/>
      <c r="FG8" s="162"/>
      <c r="FH8" s="163"/>
    </row>
    <row r="9" spans="1:164">
      <c r="A9" s="160" t="str">
        <f>IF(ISBLANK(Fran!A7)," ",Fran!A7)</f>
        <v>Nom2</v>
      </c>
      <c r="B9" s="160" t="str">
        <f>IF(ISBLANK(Fran!B7)," ",Fran!B7)</f>
        <v>Prénom2</v>
      </c>
      <c r="C9" s="162">
        <f>IF(ISBLANK(Fran!A7)," ",AVERAGE(Fran!E7,Fran!I7,Fran!M7,Fran!Q7,Fran!U7,Fran!AB7,Fran!AF7,Fran!AJ7,Fran!AN7,Fran!AR7,Fran!AY7,Fran!BC7,Fran!BK7,Fran!BO7,Fran!BV7,Fran!CD7,Fran!CH7,Fran!CL7,Fran!CS7,Fran!CW7,Fran!DA7,Fran!DE7,Fran!DI7,Fran!DP7,Fran!DT7,Fran!DX7,Fran!EB7,Fran!EF7,Fran!EM7,Fran!EQ7,Fran!EU7,Fran!EY7,Fran!FC7,Fran!FJ7,Fran!FN7,Fran!FR7,Fran!FV7,Fran!FZ7,Fran!GG7,Fran!GK7,Fran!GO7,Fran!GS7,Fran!GW7,Fran!HD7,Fran!HH7,Fran!HL7,Fran!HP6:HP7,Fran!HT7,Fran!IA7,Fran!IE7,Fran!II7,Fran!IM7,Fran!IQ7,Fran!IX7,Fran!JB7,Fran!JF7,Fran!JJ7,Fran!JN7,Fran!JU7,Fran!JY7,Fran!KC7,Fran!KG7,Fran!KK7,Fran!KR7,Fran!KV7,Fran!KZ7,Fran!LD7,Fran!LH7,Fran!LO7))</f>
        <v>70</v>
      </c>
      <c r="D9" s="162">
        <f>IF(ISBLANK(Fran!A7)," ",AVERAGE(Math!E7,Math!I7,Math!M7,Math!Q7,Math!U7,Math!AB7,Math!AF7,Math!AJ7,Math!AN7,Math!AR7,Math!AY7,Math!BC7,Math!BG7,Math!BK7,Math!BO7,Math!BV7,Math!BZ7,Math!CD7,Math!CH7,Math!CL7,Math!CS7,Math!CW7,Math!DA7,Math!DE7,Math!DI7,Math!DP7,Math!DT7,Math!DX7,Math!EB7,Math!EF7,Math!EM7,Math!EQ7,Math!EU7,Math!EY7,Math!FC7,Math!FJ7,Math!FN7,Math!FR7,Math!FV7,Math!FZ7,Math!GG7,Math!GK7,Math!GO7,Math!GS7,Math!GW7,Math!HD7,Math!HH7,Math!HL7,Math!HP7,Math!HT7,Math!IA7,Math!IE7,Math!II7,Math!IM7,Math!IQ7,Math!IX7,Math!JB7,Math!JF7,Math!JJ7,Math!JN7,Math!JU7,Math!JY7,Math!KC7,Math!KG7,Math!KK7,Math!KR7,Math!KV7))</f>
        <v>70</v>
      </c>
      <c r="E9" s="163">
        <f t="shared" ref="E9:E37" si="0">IF(AND(C9=" ",D9=" ")," ",AVERAGE(C9:D9))</f>
        <v>70</v>
      </c>
      <c r="F9" s="164" t="str">
        <f t="shared" ref="F9:F37" si="1">IF(E9=" "," ",IF(E9=LARGE($E$8:$E$37,1),"1",IF(E9=LARGE($E$8:$E$37,2),"2",IF(E9=LARGE($E$8:$E$37,3),"3",IF(E9=LARGE($E$8:$E$37,4),"4",IF(E9=LARGE($E$8:$E$37,5),"5",IF(E9=LARGE($E$8:$E$37,6),"6",IF(E9=LARGE($E$8:$E$37,7),"7",IF(E9=LARGE($E$8:$E$37,8),"8",IF(E9=LARGE($E$8:$E$37,9),"9",IF(E9=LARGE($E$8:$E$37,10),"10",IF(E9=LARGE($E$8:$E$37,11),"11",IF(E9=LARGE($E$8:$E$37,12),"12",IF(E9=LARGE($E$8:$E$37,13),"13",IF(E9=LARGE($E$8:$E$37,14),"14",IF(E9=LARGE($E$8:$E$37,15),"15",IF(E9=LARGE($E$8:$E$37,16),"16",IF(E9=LARGE($E$8:$E$37,17),"17",IF(E9=LARGE($E$8:$E$37,18),"18",IF(E9=LARGE($E$8:$E$37,19),"19",IF(E9=LARGE($E$8:$E$37,20),"20",IF(E9=LARGE($E$8:$E$37,21),"21",IF(E9=LARGE($E$8:$E$37,22),"22",IF(E9=LARGE($E$8:$E$37,23),"23",IF(E9=LARGE($E$8:$E$37,24),"24",IF(E9=LARGE($E$8:$E$37,25),"25",IF(E9=LARGE($E$8:$E$37,26),"26",IF(E9=LARGE($E$8:$E$37,27),"27",IF(E9=LARGE($E$8:$E$37,28),"28",IF(E9=LARGE($E$8:$E$37,29),"29"))))))))))))))))))))))))))))))</f>
        <v>1</v>
      </c>
      <c r="G9" s="165"/>
      <c r="H9" s="154" t="s">
        <v>51</v>
      </c>
      <c r="I9" s="154">
        <f>IF(OR(AND(ISBLANK(Fran!$A$6),ISBLANK(Fran!$B$6)),(COUNTIF(Fran!C6:D35,""))=60)," ",COUNTIF(Fran!E6:E35,"&gt;50")-I8)</f>
        <v>1</v>
      </c>
      <c r="J9" s="154" t="str">
        <f>IF(OR(AND(ISBLANK(Fran!$A$6),ISBLANK(Fran!$B$6)),(COUNTIF(Fran!G6:H35,""))=60)," ",COUNTIF(Fran!I6:I35,"&gt;50")-J8)</f>
        <v xml:space="preserve"> </v>
      </c>
      <c r="K9" s="154" t="str">
        <f>IF(OR(AND(ISBLANK(Fran!$A$6),ISBLANK(Fran!$B$6)),(COUNTIF(Fran!K6:L35,""))=60)," ",COUNTIF(Fran!M6:M35,"&gt;50")-K8)</f>
        <v xml:space="preserve"> </v>
      </c>
      <c r="L9" s="154" t="str">
        <f>IF(OR(AND(ISBLANK(Fran!$A$6),ISBLANK(Fran!$B$6)),(COUNTIF(Fran!O6:P35,""))=60)," ",COUNTIF(Fran!Q6:Q35,"&gt;50")-L8)</f>
        <v xml:space="preserve"> </v>
      </c>
      <c r="M9" s="154" t="str">
        <f>IF(OR(AND(ISBLANK(Fran!$A$6),ISBLANK(Fran!$B$6)),(COUNTIF(Fran!S6:T35,""))=60)," ",COUNTIF(Fran!U6:U35,"&gt;50")-M8)</f>
        <v xml:space="preserve"> </v>
      </c>
      <c r="N9" s="154" t="str">
        <f>IF(OR(AND(ISBLANK(Fran!$A$6),ISBLANK(Fran!$B$6)),(COUNTIF(Fran!Z6:AA35,""))=60)," ",COUNTIF(Fran!AB6:AB35,"&gt;50")-N8)</f>
        <v xml:space="preserve"> </v>
      </c>
      <c r="O9" s="154" t="str">
        <f>IF(OR(AND(ISBLANK(Fran!$A$6),ISBLANK(Fran!$B$6)),(COUNTIF(Fran!AD6:AE35,""))=60)," ",COUNTIF(Fran!AF6:AF35,"&gt;50")-O8)</f>
        <v xml:space="preserve"> </v>
      </c>
      <c r="P9" s="154" t="str">
        <f>IF(OR(AND(ISBLANK(Fran!$A$6),ISBLANK(Fran!$B$6)),(COUNTIF(Fran!AH6:AI35,""))=60)," ",COUNTIF(Fran!AJ6:AJ35,"&gt;50")-P8)</f>
        <v xml:space="preserve"> </v>
      </c>
      <c r="Q9" s="154" t="str">
        <f>IF(OR(AND(ISBLANK(Fran!$A$6),ISBLANK(Fran!$B$6)),(COUNTIF(Fran!AL6:AM35,""))=60)," ",COUNTIF(Fran!AN6:AN35,"&gt;50")-Q8)</f>
        <v xml:space="preserve"> </v>
      </c>
      <c r="R9" s="154" t="str">
        <f>IF(OR(AND(ISBLANK(Fran!$A$6),ISBLANK(Fran!$B$6)),(COUNTIF(Fran!AP6:AQ35,""))=60)," ",COUNTIF(Fran!AR6:AR35,"&gt;50")-R8)</f>
        <v xml:space="preserve"> </v>
      </c>
      <c r="S9" s="154" t="str">
        <f>IF(OR(AND(ISBLANK(Fran!$A$6),ISBLANK(Fran!$B$6)),(COUNTIF(Fran!AW6:AX35,""))=60)," ",COUNTIF(Fran!AY6:AY35,"&gt;50")-S8)</f>
        <v xml:space="preserve"> </v>
      </c>
      <c r="T9" s="154" t="str">
        <f>IF(OR(AND(ISBLANK(Fran!$A$6),ISBLANK(Fran!$B$6)),(COUNTIF(Fran!BA6:BB35,""))=60)," ",COUNTIF(Fran!BC6:BC35,"&gt;50")-T8)</f>
        <v xml:space="preserve"> </v>
      </c>
      <c r="U9" s="154" t="str">
        <f>IF(OR(AND(ISBLANK(Fran!$A$6),ISBLANK(Fran!$B$6)),(COUNTIF(Fran!BE6:BF35,""))=60)," ",COUNTIF(Fran!BG6:BG35,"&gt;50")-U8)</f>
        <v xml:space="preserve"> </v>
      </c>
      <c r="V9" s="154" t="str">
        <f>IF(OR(AND(ISBLANK(Fran!$A$6),ISBLANK(Fran!$B$6)),(COUNTIF(Fran!BI6:BJ35,""))=60)," ",COUNTIF(Fran!BK6:BK35,"&gt;50")-V8)</f>
        <v xml:space="preserve"> </v>
      </c>
      <c r="W9" s="154" t="str">
        <f>IF(OR(AND(ISBLANK(Fran!$A$6),ISBLANK(Fran!$B$6)),(COUNTIF(Fran!BM6:BN35,""))=60)," ",COUNTIF(Fran!BO6:BO35,"&gt;50")-W8)</f>
        <v xml:space="preserve"> </v>
      </c>
      <c r="X9" s="154" t="str">
        <f>IF(OR(AND(ISBLANK(Fran!$A$6),ISBLANK(Fran!$B$6)),(COUNTIF(Fran!BT6:BU35,""))=60)," ",COUNTIF(Fran!BV6:BV35,"&gt;50")-X8)</f>
        <v xml:space="preserve"> </v>
      </c>
      <c r="Y9" s="154" t="str">
        <f>IF(OR(AND(ISBLANK(Fran!$A$6),ISBLANK(Fran!$B$6)),(COUNTIF(Fran!BX6:BY35,""))=60)," ",COUNTIF(Fran!BZ6:BZ35,"&gt;50")-Y8)</f>
        <v xml:space="preserve"> </v>
      </c>
      <c r="Z9" s="154" t="str">
        <f>IF(OR(AND(ISBLANK(Fran!$A$6),ISBLANK(Fran!$B$6)),(COUNTIF(Fran!CB6:CC35,""))=60)," ",COUNTIF(Fran!CD6:CD35,"&gt;50")-Z8)</f>
        <v xml:space="preserve"> </v>
      </c>
      <c r="AA9" s="154" t="str">
        <f>IF(OR(AND(ISBLANK(Fran!$A$6),ISBLANK(Fran!$B$6)),(COUNTIF(Fran!CF6:CG35,""))=60)," ",COUNTIF(Fran!CH6:CH35,"&gt;50")-AA8)</f>
        <v xml:space="preserve"> </v>
      </c>
      <c r="AB9" s="154" t="str">
        <f>IF(OR(AND(ISBLANK(Fran!$A$6),ISBLANK(Fran!$B$6)),(COUNTIF(Fran!CJ6:CK35,""))=60)," ",COUNTIF(Fran!CL6:CL35,"&gt;50")-AB8)</f>
        <v xml:space="preserve"> </v>
      </c>
      <c r="AC9" s="154" t="str">
        <f>IF(OR(AND(ISBLANK(Fran!$A$6),ISBLANK(Fran!$B$6)),(COUNTIF(Fran!CQ6:CR35,""))=60)," ",COUNTIF(Fran!CS6:CS35,"&gt;50")-AC8)</f>
        <v xml:space="preserve"> </v>
      </c>
      <c r="AD9" s="154" t="str">
        <f>IF(OR(AND(ISBLANK(Fran!$A$6),ISBLANK(Fran!$B$6)),(COUNTIF(Fran!CU6:CV35,""))=60)," ",COUNTIF(Fran!CW6:CW35,"&gt;50")-AD8)</f>
        <v xml:space="preserve"> </v>
      </c>
      <c r="AE9" s="154" t="str">
        <f>IF(OR(AND(ISBLANK(Fran!$A$6),ISBLANK(Fran!$B$6)),(COUNTIF(Fran!CY6:CZ35,""))=60)," ",COUNTIF(Fran!DA6:DA35,"&gt;50")-AE8)</f>
        <v xml:space="preserve"> </v>
      </c>
      <c r="AF9" s="154" t="str">
        <f>IF(OR(AND(ISBLANK(Fran!$A$6),ISBLANK(Fran!$B$6)),(COUNTIF(Fran!DC6:DD35,""))=60)," ",COUNTIF(Fran!DE6:DE35,"&gt;50")-AF8)</f>
        <v xml:space="preserve"> </v>
      </c>
      <c r="AG9" s="154" t="str">
        <f>IF(OR(AND(ISBLANK(Fran!$A$6),ISBLANK(Fran!$B$6)),(COUNTIF(Fran!DG6:DH35,""))=60)," ",COUNTIF(Fran!DI6:DI35,"&gt;50")-AG8)</f>
        <v xml:space="preserve"> </v>
      </c>
      <c r="AH9" s="154" t="str">
        <f>IF(OR(AND(ISBLANK(Fran!$A$6),ISBLANK(Fran!$B$6)),(COUNTIF(Fran!DN6:DO35,""))=60)," ",COUNTIF(Fran!DP6:DP35,"&gt;50")-AH8)</f>
        <v xml:space="preserve"> </v>
      </c>
      <c r="AI9" s="154" t="str">
        <f>IF(OR(AND(ISBLANK(Fran!$A$6),ISBLANK(Fran!$B$6)),(COUNTIF(Fran!DR6:DS35,""))=60)," ",COUNTIF(Fran!DT6:DT35,"&gt;50")-AI8)</f>
        <v xml:space="preserve"> </v>
      </c>
      <c r="AJ9" s="154" t="str">
        <f>IF(OR(AND(ISBLANK(Fran!$A$6),ISBLANK(Fran!$B$6)),(COUNTIF(Fran!DV6:DW35,""))=60)," ",COUNTIF(Fran!DX6:DX35,"&gt;50")-AJ8)</f>
        <v xml:space="preserve"> </v>
      </c>
      <c r="AK9" s="154" t="str">
        <f>IF(OR(AND(ISBLANK(Fran!$A$6),ISBLANK(Fran!$B$6)),(COUNTIF(Fran!DZ6:EA35,""))=60)," ",COUNTIF(Fran!EB6:EB35,"&gt;50")-AK8)</f>
        <v xml:space="preserve"> </v>
      </c>
      <c r="AL9" s="154" t="str">
        <f>IF(OR(AND(ISBLANK(Fran!$A$6),ISBLANK(Fran!$B$6)),(COUNTIF(Fran!ED6:EE35,""))=60)," ",COUNTIF(Fran!EF6:EF35,"&gt;50")-AL8)</f>
        <v xml:space="preserve"> </v>
      </c>
      <c r="AM9" s="154" t="str">
        <f>IF(OR(AND(ISBLANK(Fran!$A$6),ISBLANK(Fran!$B$6)),(COUNTIF(Fran!EK6:EL35,""))=60)," ",COUNTIF(Fran!EM6:EM35,"&gt;50")-AM8)</f>
        <v xml:space="preserve"> </v>
      </c>
      <c r="AN9" s="154" t="str">
        <f>IF(OR(AND(ISBLANK(Fran!$A$6),ISBLANK(Fran!$B$6)),(COUNTIF(Fran!EO6:EP35,""))=60)," ",COUNTIF(Fran!EQ6:EQ35,"&gt;50")-AN8)</f>
        <v xml:space="preserve"> </v>
      </c>
      <c r="AO9" s="154" t="str">
        <f>IF(OR(AND(ISBLANK(Fran!$A$6),ISBLANK(Fran!$B$6)),(COUNTIF(Fran!ES6:ET35,""))=60)," ",COUNTIF(Fran!EU6:EU35,"&gt;50")-AO8)</f>
        <v xml:space="preserve"> </v>
      </c>
      <c r="AP9" s="154" t="str">
        <f>IF(OR(AND(ISBLANK(Fran!$A$6),ISBLANK(Fran!$B$6)),(COUNTIF(Fran!EW6:EX35,""))=60)," ",COUNTIF(Fran!EY6:EY35,"&gt;50")-AP8)</f>
        <v xml:space="preserve"> </v>
      </c>
      <c r="AQ9" s="154" t="str">
        <f>IF(OR(AND(ISBLANK(Fran!$A$6),ISBLANK(Fran!$B$6)),(COUNTIF(Fran!FA6:FB35,""))=60)," ",COUNTIF(Fran!FC6:FC35,"&gt;50")-AQ8)</f>
        <v xml:space="preserve"> </v>
      </c>
      <c r="AR9" s="154" t="str">
        <f>IF(OR(AND(ISBLANK(Fran!$A$6),ISBLANK(Fran!$B$6)),(COUNTIF(Fran!FH6:FI35,""))=60)," ",COUNTIF(Fran!FJ6:FJ35,"&gt;50")-AR8)</f>
        <v xml:space="preserve"> </v>
      </c>
      <c r="AS9" s="154" t="str">
        <f>IF(OR(AND(ISBLANK(Fran!$A$6),ISBLANK(Fran!$B$6)),(COUNTIF(Fran!FL6:FM35,""))=60)," ",COUNTIF(Fran!FN6:FN35,"&gt;50")-AS8)</f>
        <v xml:space="preserve"> </v>
      </c>
      <c r="AT9" s="154" t="str">
        <f>IF(OR(AND(ISBLANK(Fran!$A$6),ISBLANK(Fran!$B$6)),(COUNTIF(Fran!FP6:FQ35,""))=60)," ",COUNTIF(Fran!FR6:FR35,"&gt;50")-AT8)</f>
        <v xml:space="preserve"> </v>
      </c>
      <c r="AU9" s="154" t="str">
        <f>IF(OR(AND(ISBLANK(Fran!$A$6),ISBLANK(Fran!$B$6)),(COUNTIF(Fran!FT6:FU35,""))=60)," ",COUNTIF(Fran!FV6:FV35,"&gt;50")-AU8)</f>
        <v xml:space="preserve"> </v>
      </c>
      <c r="AV9" s="154" t="str">
        <f>IF(OR(AND(ISBLANK(Fran!$A$6),ISBLANK(Fran!$B$6)),(COUNTIF(Fran!FX6:FY35,""))=60)," ",COUNTIF(Fran!FZ6:FZ35,"&gt;50")-AV8)</f>
        <v xml:space="preserve"> </v>
      </c>
      <c r="AW9" s="154" t="str">
        <f>IF(OR(AND(ISBLANK(Fran!$A$6),ISBLANK(Fran!$B$6)),(COUNTIF(Fran!GE6:GF35,""))=60)," ",COUNTIF(Fran!GG6:GG35,"&gt;50")-AW8)</f>
        <v xml:space="preserve"> </v>
      </c>
      <c r="AX9" s="154" t="str">
        <f>IF(OR(AND(ISBLANK(Fran!$A$6),ISBLANK(Fran!$B$6)),(COUNTIF(Fran!GI6:GJ35,""))=60)," ",COUNTIF(Fran!GK6:GK35,"&gt;50")-AX8)</f>
        <v xml:space="preserve"> </v>
      </c>
      <c r="AY9" s="154" t="str">
        <f>IF(OR(AND(ISBLANK(Fran!$A$6),ISBLANK(Fran!$B$6)),(COUNTIF(Fran!GM6:GN35,""))=60)," ",COUNTIF(Fran!GO6:GO35,"&gt;50")-AY8)</f>
        <v xml:space="preserve"> </v>
      </c>
      <c r="AZ9" s="154" t="str">
        <f>IF(OR(AND(ISBLANK(Fran!$A$6),ISBLANK(Fran!$B$6)),(COUNTIF(Fran!GQ6:GR35,""))=60)," ",COUNTIF(Fran!GS6:GS35,"&gt;50")-AZ8)</f>
        <v xml:space="preserve"> </v>
      </c>
      <c r="BA9" s="154" t="str">
        <f>IF(OR(AND(ISBLANK(Fran!$A$6),ISBLANK(Fran!$B$6)),(COUNTIF(Fran!GU6:GV35,""))=60)," ",COUNTIF(Fran!GW6:GW35,"&gt;50")-BA8)</f>
        <v xml:space="preserve"> </v>
      </c>
      <c r="BB9" s="154" t="str">
        <f>IF(OR(AND(ISBLANK(Fran!$A$6),ISBLANK(Fran!$B$6)),(COUNTIF(Fran!HB6:HC35,""))=60)," ",COUNTIF(Fran!HD6:HD35,"&gt;50")-BB8)</f>
        <v xml:space="preserve"> </v>
      </c>
      <c r="BC9" s="154" t="str">
        <f>IF(OR(AND(ISBLANK(Fran!$A$6),ISBLANK(Fran!$B$6)),(COUNTIF(Fran!HF6:HG35,""))=60)," ",COUNTIF(Fran!HH6:HH35,"&gt;50")-BC8)</f>
        <v xml:space="preserve"> </v>
      </c>
      <c r="BD9" s="154" t="str">
        <f>IF(OR(AND(ISBLANK(Fran!$A$6),ISBLANK(Fran!$B$6)),(COUNTIF(Fran!HJ6:HK35,""))=60)," ",COUNTIF(Fran!HL6:HL35,"&gt;50")-BD8)</f>
        <v xml:space="preserve"> </v>
      </c>
      <c r="BE9" s="154" t="str">
        <f>IF(OR(AND(ISBLANK(Fran!$A$6),ISBLANK(Fran!$B$6)),(COUNTIF(Fran!HN6:HO35,""))=60)," ",COUNTIF(Fran!HP6:HP35,"&gt;50")-BE8)</f>
        <v xml:space="preserve"> </v>
      </c>
      <c r="BF9" s="154" t="str">
        <f>IF(OR(AND(ISBLANK(Fran!$A$6),ISBLANK(Fran!$B$6)),(COUNTIF(Fran!HR6:HS35,""))=60)," ",COUNTIF(Fran!HT6:HT35,"&gt;50")-BF8)</f>
        <v xml:space="preserve"> </v>
      </c>
      <c r="BG9" s="154" t="str">
        <f>IF(OR(AND(ISBLANK(Fran!$A$6),ISBLANK(Fran!$B$6)),(COUNTIF(Fran!HY6:HZ35,""))=60)," ",COUNTIF(Fran!IA6:IA35,"&gt;50")-BG8)</f>
        <v xml:space="preserve"> </v>
      </c>
      <c r="BH9" s="154" t="str">
        <f>IF(OR(AND(ISBLANK(Fran!$A$6),ISBLANK(Fran!$B$6)),(COUNTIF(Fran!IC6:ID35,""))=60)," ",COUNTIF(Fran!IE6:IE35,"&gt;50")-BH8)</f>
        <v xml:space="preserve"> </v>
      </c>
      <c r="BI9" s="154" t="str">
        <f>IF(OR(AND(ISBLANK(Fran!$A$6),ISBLANK(Fran!$B$6)),(COUNTIF(Fran!IG6:IH35,""))=60)," ",COUNTIF(Fran!II6:II35,"&gt;50")-BI8)</f>
        <v xml:space="preserve"> </v>
      </c>
      <c r="BJ9" s="154" t="str">
        <f>IF(OR(AND(ISBLANK(Fran!$A$6),ISBLANK(Fran!$B$6)),(COUNTIF(Fran!IK6:IL35,""))=60)," ",COUNTIF(Fran!IM6:IM35,"&gt;50")-BJ8)</f>
        <v xml:space="preserve"> </v>
      </c>
      <c r="BK9" s="154" t="str">
        <f>IF(OR(AND(ISBLANK(Fran!$A$6),ISBLANK(Fran!$B$6)),(COUNTIF(Fran!IO6:IP35,""))=60)," ",COUNTIF(Fran!IQ6:IQ35,"&gt;50")-BK8)</f>
        <v xml:space="preserve"> </v>
      </c>
      <c r="BL9" s="154" t="str">
        <f>IF(OR(AND(ISBLANK(Fran!$A$6),ISBLANK(Fran!$B$6)),(COUNTIF(Fran!IV6:IW35,""))=60)," ",COUNTIF(Fran!IX6:IX35,"&gt;50")-BL8)</f>
        <v xml:space="preserve"> </v>
      </c>
      <c r="BM9" s="154" t="str">
        <f>IF(OR(AND(ISBLANK(Fran!$A$6),ISBLANK(Fran!$B$6)),(COUNTIF(Fran!IZ6:JA35,""))=60)," ",COUNTIF(Fran!JB6:JB35,"&gt;50")-BM8)</f>
        <v xml:space="preserve"> </v>
      </c>
      <c r="BN9" s="154" t="str">
        <f>IF(OR(AND(ISBLANK(Fran!$A$6),ISBLANK(Fran!$B$6)),(COUNTIF(Fran!JD6:JE35,""))=60)," ",COUNTIF(Fran!JF6:JF35,"&gt;50")-BN8)</f>
        <v xml:space="preserve"> </v>
      </c>
      <c r="BO9" s="154" t="str">
        <f>IF(OR(AND(ISBLANK(Fran!$A$6),ISBLANK(Fran!$B$6)),(COUNTIF(Fran!JH6:JI35,""))=60)," ",COUNTIF(Fran!JJ6:JJ35,"&gt;50")-BO8)</f>
        <v xml:space="preserve"> </v>
      </c>
      <c r="BP9" s="154" t="str">
        <f>IF(OR(AND(ISBLANK(Fran!$A$6),ISBLANK(Fran!$B$6)),(COUNTIF(Fran!JL6:JM35,""))=60)," ",COUNTIF(Fran!JN6:JN35,"&gt;50")-BP8)</f>
        <v xml:space="preserve"> </v>
      </c>
      <c r="BQ9" s="154" t="str">
        <f>IF(OR(AND(ISBLANK(Fran!$A$6),ISBLANK(Fran!$B$6)),(COUNTIF(Fran!JS6:JT35,""))=60)," ",COUNTIF(Fran!JU6:JU35,"&gt;50")-BQ8)</f>
        <v xml:space="preserve"> </v>
      </c>
      <c r="BR9" s="154" t="str">
        <f>IF(OR(AND(ISBLANK(Fran!$A$6),ISBLANK(Fran!$B$6)),(COUNTIF(Fran!JW6:JX35,""))=60)," ",COUNTIF(Fran!JY6:JY35,"&gt;50")-BR8)</f>
        <v xml:space="preserve"> </v>
      </c>
      <c r="BS9" s="154" t="str">
        <f>IF(OR(AND(ISBLANK(Fran!$A$6),ISBLANK(Fran!$B$6)),(COUNTIF(Fran!KA6:KB35,""))=60)," ",COUNTIF(Fran!KC6:KC35,"&gt;50")-BS8)</f>
        <v xml:space="preserve"> </v>
      </c>
      <c r="BT9" s="154" t="str">
        <f>IF(OR(AND(ISBLANK(Fran!$A$6),ISBLANK(Fran!$B$6)),(COUNTIF(Fran!KE6:KF35,""))=60)," ",COUNTIF(Fran!KG6:KG35,"&gt;50")-BT8)</f>
        <v xml:space="preserve"> </v>
      </c>
      <c r="BU9" s="154" t="str">
        <f>IF(OR(AND(ISBLANK(Fran!$A$6),ISBLANK(Fran!$B$6)),(COUNTIF(Fran!KI6:KJ35,""))=60)," ",COUNTIF(Fran!KK6:KK35,"&gt;50")-BU8)</f>
        <v xml:space="preserve"> </v>
      </c>
      <c r="BV9" s="154" t="str">
        <f>IF(OR(AND(ISBLANK(Fran!$A$6),ISBLANK(Fran!$B$6)),(COUNTIF(Fran!KP6:KQ35,""))=60)," ",COUNTIF(Fran!KR6:KR35,"&gt;50")-BV8)</f>
        <v xml:space="preserve"> </v>
      </c>
      <c r="BW9" s="154" t="str">
        <f>IF(OR(AND(ISBLANK(Fran!$A$6),ISBLANK(Fran!$B$6)),(COUNTIF(Fran!KT6:KU35,""))=60)," ",COUNTIF(Fran!KV6:KV35,"&gt;50")-BW8)</f>
        <v xml:space="preserve"> </v>
      </c>
      <c r="BX9" s="154" t="str">
        <f>IF(OR(AND(ISBLANK(Fran!$A$6),ISBLANK(Fran!$B$6)),(COUNTIF(Fran!KX6:KY35,""))=60)," ",COUNTIF(Fran!KZ6:KZ35,"&gt;50")-BX8)</f>
        <v xml:space="preserve"> </v>
      </c>
      <c r="BY9" s="154" t="str">
        <f>IF(OR(AND(ISBLANK(Fran!$A$6),ISBLANK(Fran!$B$6)),(COUNTIF(Fran!LB6:LC35,""))=60)," ",COUNTIF(Fran!LD6:LD35,"&gt;50")-BY8)</f>
        <v xml:space="preserve"> </v>
      </c>
      <c r="BZ9" s="154" t="str">
        <f>IF(OR(AND(ISBLANK(Fran!$A$6),ISBLANK(Fran!$B$6)),(COUNTIF(Fran!LF6:LG35,""))=60)," ",COUNTIF(Fran!LH6:LH35,"&gt;50")-BZ8)</f>
        <v xml:space="preserve"> </v>
      </c>
      <c r="CA9" s="154" t="str">
        <f>IF(OR(AND(ISBLANK(Fran!$A$6),ISBLANK(Fran!$B$6)),(COUNTIF(Fran!LM6:LN35,""))=60)," ",COUNTIF(Fran!LO6:LO35,"&gt;50")-CA8)</f>
        <v xml:space="preserve"> </v>
      </c>
      <c r="CF9" s="154" t="s">
        <v>51</v>
      </c>
      <c r="CG9" s="154">
        <f>IF(OR(AND(ISBLANK(Math!$A$6),ISBLANK(Math!$B$6)),(COUNTIF(Math!C6:D35,""))=60)," ",COUNTIF(Math!E6:E35,"&gt;50")-CG8)</f>
        <v>1</v>
      </c>
      <c r="CH9" s="154" t="str">
        <f>IF(OR(AND(ISBLANK(Math!$A$6),ISBLANK(Math!$B$6)),(COUNTIF(Math!G6:H35,""))=60)," ",COUNTIF(Math!I6:I35,"&gt;50")-CH8)</f>
        <v xml:space="preserve"> </v>
      </c>
      <c r="CI9" s="154" t="str">
        <f>IF(OR(AND(ISBLANK(Math!$A$6),ISBLANK(Math!$B$6)),(COUNTIF(Math!K6:L35,""))=60)," ",COUNTIF(Math!M6:M35,"&gt;50")-CI8)</f>
        <v xml:space="preserve"> </v>
      </c>
      <c r="CJ9" s="154" t="str">
        <f>IF(OR(AND(ISBLANK(Math!$A$6),ISBLANK(Math!$B$6)),(COUNTIF(Math!O6:P35,""))=60)," ",COUNTIF(Math!Q6:Q35,"&gt;50")-CJ8)</f>
        <v xml:space="preserve"> </v>
      </c>
      <c r="CK9" s="154" t="str">
        <f>IF(OR(AND(ISBLANK(Math!$A$6),ISBLANK(Math!$B$6)),(COUNTIF(Math!S6:T35,""))=60)," ",COUNTIF(Math!U6:U35,"&gt;50")-CK8)</f>
        <v xml:space="preserve"> </v>
      </c>
      <c r="CL9" s="154" t="str">
        <f>IF(OR(AND(ISBLANK(Math!$A$6),ISBLANK(Math!$B$6)),(COUNTIF(Math!Z6:AA35,""))=60)," ",COUNTIF(Math!AB6:AB35,"&gt;50")-CL8)</f>
        <v xml:space="preserve"> </v>
      </c>
      <c r="CM9" s="154" t="str">
        <f>IF(OR(AND(ISBLANK(Math!$A$6),ISBLANK(Math!$B$6)),(COUNTIF(Math!AD6:AE35,""))=60)," ",COUNTIF(Math!AF6:AF35,"&gt;50")-CM8)</f>
        <v xml:space="preserve"> </v>
      </c>
      <c r="CN9" s="154" t="str">
        <f>IF(OR(AND(ISBLANK(Math!$A$6),ISBLANK(Math!$B$6)),(COUNTIF(Math!AH6:AI35,""))=60)," ",COUNTIF(Math!AJ6:AJ35,"&gt;50")-CN8)</f>
        <v xml:space="preserve"> </v>
      </c>
      <c r="CO9" s="154" t="str">
        <f>IF(OR(AND(ISBLANK(Math!$A$6),ISBLANK(Math!$B$6)),(COUNTIF(Math!AL6:AM35,""))=60)," ",COUNTIF(Math!AN6:AN35,"&gt;50")-CO8)</f>
        <v xml:space="preserve"> </v>
      </c>
      <c r="CP9" s="154" t="str">
        <f>IF(OR(AND(ISBLANK(Math!$A$6),ISBLANK(Math!$B$6)),(COUNTIF(Math!AP6:AQ35,""))=60)," ",COUNTIF(Math!AR6:AR35,"&gt;50")-CP8)</f>
        <v xml:space="preserve"> </v>
      </c>
      <c r="CQ9" s="154" t="str">
        <f>IF(OR(AND(ISBLANK(Math!$A$6),ISBLANK(Math!$B$6)),(COUNTIF(Math!AW6:AX35,""))=60)," ",COUNTIF(Math!AY6:AY35,"&gt;50")-CQ8)</f>
        <v xml:space="preserve"> </v>
      </c>
      <c r="CR9" s="154" t="str">
        <f>IF(OR(AND(ISBLANK(Math!$A$6),ISBLANK(Math!$B$6)),(COUNTIF(Math!BA6:BB35,""))=60)," ",COUNTIF(Math!BC6:BC35,"&gt;50")-CR8)</f>
        <v xml:space="preserve"> </v>
      </c>
      <c r="CS9" s="154" t="str">
        <f>IF(OR(AND(ISBLANK(Math!$A$6),ISBLANK(Math!$B$6)),(COUNTIF(Math!BE6:BF35,""))=60)," ",COUNTIF(Math!BG6:BG35,"&gt;50")-CS8)</f>
        <v xml:space="preserve"> </v>
      </c>
      <c r="CT9" s="154" t="str">
        <f>IF(OR(AND(ISBLANK(Math!$A$6),ISBLANK(Math!$B$6)),(COUNTIF(Math!BI6:BJ35,""))=60)," ",COUNTIF(Math!BK6:BK35,"&gt;50")-CT8)</f>
        <v xml:space="preserve"> </v>
      </c>
      <c r="CU9" s="154" t="str">
        <f>IF(OR(AND(ISBLANK(Math!$A$6),ISBLANK(Math!$B$6)),(COUNTIF(Math!BM6:BN35,""))=60)," ",COUNTIF(Math!BO6:BO35,"&gt;50")-CU8)</f>
        <v xml:space="preserve"> </v>
      </c>
      <c r="CV9" s="154" t="str">
        <f>IF(OR(AND(ISBLANK(Math!$A$6),ISBLANK(Math!$B$6)),(COUNTIF(Math!BT6:BU35,""))=60)," ",COUNTIF(Math!BV6:BV35,"&gt;50")-CV8)</f>
        <v xml:space="preserve"> </v>
      </c>
      <c r="CW9" s="154" t="str">
        <f>IF(OR(AND(ISBLANK(Math!$A$6),ISBLANK(Math!$B$6)),(COUNTIF(Math!BX6:BY35,""))=60)," ",COUNTIF(Math!BZ6:BZ35,"&gt;50")-CW8)</f>
        <v xml:space="preserve"> </v>
      </c>
      <c r="CX9" s="154" t="str">
        <f>IF(OR(AND(ISBLANK(Math!$A$6),ISBLANK(Math!$B$6)),(COUNTIF(Math!CB6:CC35,""))=60)," ",COUNTIF(Math!CD6:CD35,"&gt;50")-CX8)</f>
        <v xml:space="preserve"> </v>
      </c>
      <c r="CY9" s="154" t="str">
        <f>IF(OR(AND(ISBLANK(Math!$A$6),ISBLANK(Math!$B$6)),(COUNTIF(Math!CF6:CG35,""))=60)," ",COUNTIF(Math!CH6:CH35,"&gt;50")-CY8)</f>
        <v xml:space="preserve"> </v>
      </c>
      <c r="CZ9" s="154" t="str">
        <f>IF(OR(AND(ISBLANK(Math!$A$6),ISBLANK(Math!$B$6)),(COUNTIF(Math!CJ6:CK35,""))=60)," ",COUNTIF(Math!CL6:CL35,"&gt;50")-CZ8)</f>
        <v xml:space="preserve"> </v>
      </c>
      <c r="DA9" s="154" t="str">
        <f>IF(OR(AND(ISBLANK(Math!$A$6),ISBLANK(Math!$B$6)),(COUNTIF(Math!CQ6:CR35,""))=60)," ",COUNTIF(Math!CS6:CS35,"&gt;50")-DA8)</f>
        <v xml:space="preserve"> </v>
      </c>
      <c r="DB9" s="154" t="str">
        <f>IF(OR(AND(ISBLANK(Math!$A$6),ISBLANK(Math!$B$6)),(COUNTIF(Math!CU6:CV35,""))=60)," ",COUNTIF(Math!CW6:CW35,"&gt;50")-DB8)</f>
        <v xml:space="preserve"> </v>
      </c>
      <c r="DC9" s="154" t="str">
        <f>IF(OR(AND(ISBLANK(Math!$A$6),ISBLANK(Math!$B$6)),(COUNTIF(Math!CY6:CZ35,""))=60)," ",COUNTIF(Math!DA6:DA35,"&gt;50")-DC8)</f>
        <v xml:space="preserve"> </v>
      </c>
      <c r="DD9" s="154" t="str">
        <f>IF(OR(AND(ISBLANK(Math!$A$6),ISBLANK(Math!$B$6)),(COUNTIF(Math!DC6:DD35,""))=60)," ",COUNTIF(Math!DE6:DE35,"&gt;50")-DD8)</f>
        <v xml:space="preserve"> </v>
      </c>
      <c r="DE9" s="154" t="str">
        <f>IF(OR(AND(ISBLANK(Math!$A$6),ISBLANK(Math!$B$6)),(COUNTIF(Math!DG6:DH35,""))=60)," ",COUNTIF(Math!DI6:DI35,"&gt;50")-DE8)</f>
        <v xml:space="preserve"> </v>
      </c>
      <c r="DF9" s="154" t="str">
        <f>IF(OR(AND(ISBLANK(Math!$A$6),ISBLANK(Math!$B$6)),(COUNTIF(Math!DN6:DO35,""))=60)," ",COUNTIF(Math!DP6:DP35,"&gt;50")-DF8)</f>
        <v xml:space="preserve"> </v>
      </c>
      <c r="DG9" s="154" t="str">
        <f>IF(OR(AND(ISBLANK(Math!$A$6),ISBLANK(Math!$B$6)),(COUNTIF(Math!DR6:DS35,""))=60)," ",COUNTIF(Math!DT6:DT35,"&gt;50")-DG8)</f>
        <v xml:space="preserve"> </v>
      </c>
      <c r="DH9" s="154" t="str">
        <f>IF(OR(AND(ISBLANK(Math!$A$6),ISBLANK(Math!$B$6)),(COUNTIF(Math!DV6:DW35,""))=60)," ",COUNTIF(Math!DX6:DX35,"&gt;50")-DH8)</f>
        <v xml:space="preserve"> </v>
      </c>
      <c r="DI9" s="154" t="str">
        <f>IF(OR(AND(ISBLANK(Math!$A$6),ISBLANK(Math!$B$6)),(COUNTIF(Math!DZ6:EA35,""))=60)," ",COUNTIF(Math!EB6:EB35,"&gt;50")-DI8)</f>
        <v xml:space="preserve"> </v>
      </c>
      <c r="DJ9" s="154" t="str">
        <f>IF(OR(AND(ISBLANK(Math!$A$6),ISBLANK(Math!$B$6)),(COUNTIF(Math!ED6:EE35,""))=60)," ",COUNTIF(Math!EF6:EF35,"&gt;50")-DJ8)</f>
        <v xml:space="preserve"> </v>
      </c>
      <c r="DK9" s="154" t="str">
        <f>IF(OR(AND(ISBLANK(Math!$A$6),ISBLANK(Math!$B$6)),(COUNTIF(Math!EK6:EL35,""))=60)," ",COUNTIF(Math!EM6:EM35,"&gt;50")-DK8)</f>
        <v xml:space="preserve"> </v>
      </c>
      <c r="DL9" s="154" t="str">
        <f>IF(OR(AND(ISBLANK(Math!$A$6),ISBLANK(Math!$B$6)),(COUNTIF(Math!EO6:EP35,""))=60)," ",COUNTIF(Math!EQ6:EQ35,"&gt;50")-DL8)</f>
        <v xml:space="preserve"> </v>
      </c>
      <c r="DM9" s="154" t="str">
        <f>IF(OR(AND(ISBLANK(Math!$A$6),ISBLANK(Math!$B$6)),(COUNTIF(Math!ES6:ET35,""))=60)," ",COUNTIF(Math!EU6:EU35,"&gt;50")-DM8)</f>
        <v xml:space="preserve"> </v>
      </c>
      <c r="DN9" s="154" t="str">
        <f>IF(OR(AND(ISBLANK(Math!$A$6),ISBLANK(Math!$B$6)),(COUNTIF(Math!EW6:EX35,""))=60)," ",COUNTIF(Math!EY6:EY35,"&gt;50")-DN8)</f>
        <v xml:space="preserve"> </v>
      </c>
      <c r="DO9" s="154" t="str">
        <f>IF(OR(AND(ISBLANK(Math!$A$6),ISBLANK(Math!$B$6)),(COUNTIF(Math!FA6:FB35,""))=60)," ",COUNTIF(Math!FC6:FC35,"&gt;50")-DO8)</f>
        <v xml:space="preserve"> </v>
      </c>
      <c r="DP9" s="154" t="str">
        <f>IF(OR(AND(ISBLANK(Math!$A$6),ISBLANK(Math!$B$6)),(COUNTIF(Math!FH6:FI35,""))=60)," ",COUNTIF(Math!FJ6:FJ35,"&gt;50")-DP8)</f>
        <v xml:space="preserve"> </v>
      </c>
      <c r="DQ9" s="154" t="str">
        <f>IF(OR(AND(ISBLANK(Math!$A$6),ISBLANK(Math!$B$6)),(COUNTIF(Math!FL6:FM35,""))=60)," ",COUNTIF(Math!FN6:FN35,"&gt;50")-DQ8)</f>
        <v xml:space="preserve"> </v>
      </c>
      <c r="DR9" s="154" t="str">
        <f>IF(OR(AND(ISBLANK(Math!$A$6),ISBLANK(Math!$B$6)),(COUNTIF(Math!FP6:FQ35,""))=60)," ",COUNTIF(Math!FR6:FR35,"&gt;50")-DR8)</f>
        <v xml:space="preserve"> </v>
      </c>
      <c r="DS9" s="154" t="str">
        <f>IF(OR(AND(ISBLANK(Math!$A$6),ISBLANK(Math!$B$6)),(COUNTIF(Math!FT6:FU35,""))=60)," ",COUNTIF(Math!FV6:FV35,"&gt;50")-DS8)</f>
        <v xml:space="preserve"> </v>
      </c>
      <c r="DT9" s="154" t="str">
        <f>IF(OR(AND(ISBLANK(Math!$A$6),ISBLANK(Math!$B$6)),(COUNTIF(Math!FX6:FY35,""))=60)," ",COUNTIF(Math!FZ6:FZ35,"&gt;50")-DT8)</f>
        <v xml:space="preserve"> </v>
      </c>
      <c r="DU9" s="154" t="str">
        <f>IF(OR(AND(ISBLANK(Math!$A$6),ISBLANK(Math!$B$6)),(COUNTIF(Math!GE6:GF35,""))=60)," ",COUNTIF(Math!GG6:GG35,"&gt;50")-DU8)</f>
        <v xml:space="preserve"> </v>
      </c>
      <c r="DV9" s="154" t="str">
        <f>IF(OR(AND(ISBLANK(Math!$A$6),ISBLANK(Math!$B$6)),(COUNTIF(Math!GI6:GJ35,""))=60)," ",COUNTIF(Math!GK6:GK35,"&gt;50")-DV8)</f>
        <v xml:space="preserve"> </v>
      </c>
      <c r="DW9" s="154" t="str">
        <f>IF(OR(AND(ISBLANK(Math!$A$6),ISBLANK(Math!$B$6)),(COUNTIF(Math!GM6:GN35,""))=60)," ",COUNTIF(Math!GO6:GO35,"&gt;50")-DW8)</f>
        <v xml:space="preserve"> </v>
      </c>
      <c r="DX9" s="154" t="str">
        <f>IF(OR(AND(ISBLANK(Math!$A$6),ISBLANK(Math!$B$6)),(COUNTIF(Math!GQ6:GR35,""))=60)," ",COUNTIF(Math!GS6:GS35,"&gt;50")-DX8)</f>
        <v xml:space="preserve"> </v>
      </c>
      <c r="DY9" s="154" t="str">
        <f>IF(OR(AND(ISBLANK(Math!$A$6),ISBLANK(Math!$B$6)),(COUNTIF(Math!GU6:GV35,""))=60)," ",COUNTIF(Math!GW6:GW35,"&gt;50")-DY8)</f>
        <v xml:space="preserve"> </v>
      </c>
      <c r="DZ9" s="154" t="str">
        <f>IF(OR(AND(ISBLANK(Math!$A$6),ISBLANK(Math!$B$6)),(COUNTIF(Math!HB6:HC35,""))=60)," ",COUNTIF(Math!HD6:HD35,"&gt;50")-DZ8)</f>
        <v xml:space="preserve"> </v>
      </c>
      <c r="EA9" s="154" t="str">
        <f>IF(OR(AND(ISBLANK(Math!$A$6),ISBLANK(Math!$B$6)),(COUNTIF(Math!HF6:HG35,""))=60)," ",COUNTIF(Math!HH6:HH35,"&gt;50")-EA8)</f>
        <v xml:space="preserve"> </v>
      </c>
      <c r="EB9" s="154" t="str">
        <f>IF(OR(AND(ISBLANK(Math!$A$6),ISBLANK(Math!$B$6)),(COUNTIF(Math!HJ6:HK35,""))=60)," ",COUNTIF(Math!HL6:HL35,"&gt;50")-EB8)</f>
        <v xml:space="preserve"> </v>
      </c>
      <c r="EC9" s="154" t="str">
        <f>IF(OR(AND(ISBLANK(Math!$A$6),ISBLANK(Math!$B$6)),(COUNTIF(Math!HN6:HO35,""))=60)," ",COUNTIF(Math!HP6:HP35,"&gt;50")-EC8)</f>
        <v xml:space="preserve"> </v>
      </c>
      <c r="ED9" s="154" t="str">
        <f>IF(OR(AND(ISBLANK(Math!$A$6),ISBLANK(Math!$B$6)),(COUNTIF(Math!HR6:HS35,""))=60)," ",COUNTIF(Math!HT6:HT35,"&gt;50")-ED8)</f>
        <v xml:space="preserve"> </v>
      </c>
      <c r="EE9" s="154" t="str">
        <f>IF(OR(AND(ISBLANK(Math!$A$6),ISBLANK(Math!$B$6)),(COUNTIF(Math!HY6:HZ35,""))=60)," ",COUNTIF(Math!IA6:IA35,"&gt;50")-EE8)</f>
        <v xml:space="preserve"> </v>
      </c>
      <c r="EF9" s="154" t="str">
        <f>IF(OR(AND(ISBLANK(Math!$A$6),ISBLANK(Math!$B$6)),(COUNTIF(Math!IC6:ID35,""))=60)," ",COUNTIF(Math!IE6:IE35,"&gt;50")-EF8)</f>
        <v xml:space="preserve"> </v>
      </c>
      <c r="EG9" s="154" t="str">
        <f>IF(OR(AND(ISBLANK(Math!$A$6),ISBLANK(Math!$B$6)),(COUNTIF(Math!IG6:IH35,""))=60)," ",COUNTIF(Math!II6:II35,"&gt;50")-EG8)</f>
        <v xml:space="preserve"> </v>
      </c>
      <c r="EH9" s="154" t="str">
        <f>IF(OR(AND(ISBLANK(Math!$A$6),ISBLANK(Math!$B$6)),(COUNTIF(Math!IK6:IL35,""))=60)," ",COUNTIF(Math!IM6:IM35,"&gt;50")-EH8)</f>
        <v xml:space="preserve"> </v>
      </c>
      <c r="EI9" s="154" t="str">
        <f>IF(OR(AND(ISBLANK(Math!$A$6),ISBLANK(Math!$B$6)),(COUNTIF(Math!IO6:IP35,""))=60)," ",COUNTIF(Math!IQ6:IQ35,"&gt;50")-EI8)</f>
        <v xml:space="preserve"> </v>
      </c>
      <c r="EJ9" s="154" t="str">
        <f>IF(OR(AND(ISBLANK(Math!$A$6),ISBLANK(Math!$B$6)),(COUNTIF(Math!IV6:IW35,""))=60)," ",COUNTIF(Math!IX6:IX35,"&gt;50")-EJ8)</f>
        <v xml:space="preserve"> </v>
      </c>
      <c r="EK9" s="154" t="str">
        <f>IF(OR(AND(ISBLANK(Math!$A$6),ISBLANK(Math!$B$6)),(COUNTIF(Math!IZ6:JA35,""))=60)," ",COUNTIF(Math!JB6:JB35,"&gt;50")-EK8)</f>
        <v xml:space="preserve"> </v>
      </c>
      <c r="EL9" s="154" t="str">
        <f>IF(OR(AND(ISBLANK(Math!$A$6),ISBLANK(Math!$B$6)),(COUNTIF(Math!JD6:JE35,""))=60)," ",COUNTIF(Math!JF6:JF35,"&gt;50")-EL8)</f>
        <v xml:space="preserve"> </v>
      </c>
      <c r="EM9" s="154" t="str">
        <f>IF(OR(AND(ISBLANK(Math!$A$6),ISBLANK(Math!$B$6)),(COUNTIF(Math!JH6:JI35,""))=60)," ",COUNTIF(Math!JJ6:JJ35,"&gt;50")-EM8)</f>
        <v xml:space="preserve"> </v>
      </c>
      <c r="EN9" s="154" t="str">
        <f>IF(OR(AND(ISBLANK(Math!$A$6),ISBLANK(Math!$B$6)),(COUNTIF(Math!JL6:JM35,""))=60)," ",COUNTIF(Math!JN6:JN35,"&gt;50")-EN8)</f>
        <v xml:space="preserve"> </v>
      </c>
      <c r="EO9" s="154" t="str">
        <f>IF(OR(AND(ISBLANK(Math!$A$6),ISBLANK(Math!$B$6)),(COUNTIF(Math!JS6:JT35,""))=60)," ",COUNTIF(Math!JU6:JU35,"&gt;50")-EO8)</f>
        <v xml:space="preserve"> </v>
      </c>
      <c r="EP9" s="154" t="str">
        <f>IF(OR(AND(ISBLANK(Math!$A$6),ISBLANK(Math!$B$6)),(COUNTIF(Math!JW6:JX35,""))=60)," ",COUNTIF(Math!JY6:JY35,"&gt;50")-EP8)</f>
        <v xml:space="preserve"> </v>
      </c>
      <c r="EQ9" s="154" t="str">
        <f>IF(OR(AND(ISBLANK(Math!$A$6),ISBLANK(Math!$B$6)),(COUNTIF(Math!KA6:KB35,""))=60)," ",COUNTIF(Math!KC6:KC35,"&gt;50")-EQ8)</f>
        <v xml:space="preserve"> </v>
      </c>
      <c r="ER9" s="154" t="str">
        <f>IF(OR(AND(ISBLANK(Math!$A$6),ISBLANK(Math!$B$6)),(COUNTIF(Math!KE6:KF35,""))=60)," ",COUNTIF(Math!KG6:KG35,"&gt;50")-ER8)</f>
        <v xml:space="preserve"> </v>
      </c>
      <c r="ES9" s="154" t="str">
        <f>IF(OR(AND(ISBLANK(Math!$A$6),ISBLANK(Math!$B$6)),(COUNTIF(Math!KI6:KJ35,""))=60)," ",COUNTIF(Math!KK6:KK35,"&gt;50")-ES8)</f>
        <v xml:space="preserve"> </v>
      </c>
      <c r="ET9" s="154" t="str">
        <f>IF(OR(AND(ISBLANK(Math!$A$6),ISBLANK(Math!$B$6)),(COUNTIF(Math!KP6:KQ35,""))=60)," ",COUNTIF(Math!KR6:KR35,"&gt;50")-ET8)</f>
        <v xml:space="preserve"> </v>
      </c>
      <c r="EU9" s="154" t="str">
        <f>IF(OR(AND(ISBLANK(Math!$A$6),ISBLANK(Math!$B$6)),(COUNTIF(Math!KT6:KU35,""))=60)," ",COUNTIF(Math!KV6:KV35,"&gt;50")-EU8)</f>
        <v xml:space="preserve"> </v>
      </c>
      <c r="EV9" s="154" t="s">
        <v>50</v>
      </c>
      <c r="EW9" s="154" t="s">
        <v>50</v>
      </c>
      <c r="EX9" s="154" t="s">
        <v>50</v>
      </c>
      <c r="EY9" s="154" t="s">
        <v>50</v>
      </c>
      <c r="EZ9" s="154" t="s">
        <v>50</v>
      </c>
      <c r="FA9" s="154" t="s">
        <v>50</v>
      </c>
      <c r="FD9" s="160"/>
      <c r="FE9" s="161"/>
      <c r="FF9" s="162"/>
      <c r="FG9" s="162"/>
      <c r="FH9" s="163"/>
    </row>
    <row r="10" spans="1:164">
      <c r="A10" s="160" t="str">
        <f>IF(ISBLANK(Fran!A8)," ",Fran!A8)</f>
        <v xml:space="preserve"> </v>
      </c>
      <c r="B10" s="160" t="str">
        <f>IF(ISBLANK(Fran!B8)," ",Fran!B8)</f>
        <v xml:space="preserve"> </v>
      </c>
      <c r="C10" s="162" t="str">
        <f>IF(ISBLANK(Fran!A8)," ",AVERAGE(Fran!E8,Fran!I8,Fran!M8,Fran!Q8,Fran!U8,Fran!AB8,Fran!AF8,Fran!AJ8,Fran!AN8,Fran!AR8,Fran!AY8,Fran!BC8,Fran!BK8,Fran!BO8,Fran!BV8,Fran!CD8,Fran!CH8,Fran!CL8,Fran!CS8,Fran!CW8,Fran!DA8,Fran!DE8,Fran!DI8,Fran!DP8,Fran!DT8,Fran!DX8,Fran!EB8,Fran!EF8,Fran!EM8,Fran!EQ8,Fran!EU8,Fran!EY8,Fran!FC8,Fran!FJ8,Fran!FN8,Fran!FR8,Fran!FV8,Fran!FZ8,Fran!GG8,Fran!GK8,Fran!GO8,Fran!GS8,Fran!GW8,Fran!HD8,Fran!HH8,Fran!HL8,Fran!HP7:HP8,Fran!HT8,Fran!IA8,Fran!IE8,Fran!II8,Fran!IM8,Fran!IQ8,Fran!IX8,Fran!JB8,Fran!JF8,Fran!JJ8,Fran!JN8,Fran!JU8,Fran!JY8,Fran!KC8,Fran!KG8,Fran!KK8,Fran!KR8,Fran!KV8,Fran!KZ8,Fran!LD8,Fran!LH8,Fran!LO8))</f>
        <v xml:space="preserve"> </v>
      </c>
      <c r="D10" s="162" t="str">
        <f>IF(ISBLANK(Fran!A8)," ",AVERAGE(Math!E8,Math!I8,Math!M8,Math!Q8,Math!U8,Math!AB8,Math!AF8,Math!AJ8,Math!AN8,Math!AR8,Math!AY8,Math!BC8,Math!BG8,Math!BK8,Math!BO8,Math!BV8,Math!BZ8,Math!CD8,Math!CH8,Math!CL8,Math!CS8,Math!CW8,Math!DA8,Math!DE8,Math!DI8,Math!DP8,Math!DT8,Math!DX8,Math!EB8,Math!EF8,Math!EM8,Math!EQ8,Math!EU8,Math!EY8,Math!FC8,Math!FJ8,Math!FN8,Math!FR8,Math!FV8,Math!FZ8,Math!GG8,Math!GK8,Math!GO8,Math!GS8,Math!GW8,Math!HD8,Math!HH8,Math!HL8,Math!HP8,Math!HT8,Math!IA8,Math!IE8,Math!II8,Math!IM8,Math!IQ8,Math!IX8,Math!JB8,Math!JF8,Math!JJ8,Math!JN8,Math!JU8,Math!JY8,Math!KC8,Math!KG8,Math!KK8,Math!KR8,Math!KV8))</f>
        <v xml:space="preserve"> </v>
      </c>
      <c r="E10" s="163" t="str">
        <f t="shared" si="0"/>
        <v xml:space="preserve"> </v>
      </c>
      <c r="F10" s="164" t="str">
        <f t="shared" si="1"/>
        <v xml:space="preserve"> </v>
      </c>
      <c r="G10" s="165"/>
      <c r="H10" s="154" t="s">
        <v>52</v>
      </c>
      <c r="I10" s="154">
        <f>IF(OR(AND(ISBLANK(Fran!$A$6),ISBLANK(Fran!$B$6)),(COUNTIF(Fran!C6:D35,""))=60)," ",COUNTIF(Fran!E6:E35,"&gt;25")-I8-I9)</f>
        <v>1</v>
      </c>
      <c r="J10" s="154" t="str">
        <f>IF(OR(AND(ISBLANK(Fran!$A$6),ISBLANK(Fran!$B$6)),(COUNTIF(Fran!G6:H35,""))=60)," ",COUNTIF(Fran!I6:I35,"&gt;25")-J8-J9)</f>
        <v xml:space="preserve"> </v>
      </c>
      <c r="K10" s="154" t="str">
        <f>IF(OR(AND(ISBLANK(Fran!$A$6),ISBLANK(Fran!$B$6)),(COUNTIF(Fran!K6:L35,""))=60)," ",COUNTIF(Fran!M6:M35,"&gt;25")-K8-K9)</f>
        <v xml:space="preserve"> </v>
      </c>
      <c r="L10" s="154" t="str">
        <f>IF(OR(AND(ISBLANK(Fran!$A$6),ISBLANK(Fran!$B$6)),(COUNTIF(Fran!O6:P35,""))=60)," ",COUNTIF(Fran!Q6:Q35,"&gt;25")-L8-L9)</f>
        <v xml:space="preserve"> </v>
      </c>
      <c r="M10" s="154" t="str">
        <f>IF(OR(AND(ISBLANK(Fran!$A$6),ISBLANK(Fran!$B$6)),(COUNTIF(Fran!S6:T35,""))=60)," ",COUNTIF(Fran!U6:U35,"&gt;25")-M8-M9)</f>
        <v xml:space="preserve"> </v>
      </c>
      <c r="N10" s="154" t="str">
        <f>IF(OR(AND(ISBLANK(Fran!$A$6),ISBLANK(Fran!$B$6)),(COUNTIF(Fran!Z6:AA35,""))=60)," ",COUNTIF(Fran!AB6:AB35,"&gt;25")-N8-N9)</f>
        <v xml:space="preserve"> </v>
      </c>
      <c r="O10" s="154" t="str">
        <f>IF(OR(AND(ISBLANK(Fran!$A$6),ISBLANK(Fran!$B$6)),(COUNTIF(Fran!AD6:AE35,""))=60)," ",COUNTIF(Fran!AF6:AF35,"&gt;25")-O8-O9)</f>
        <v xml:space="preserve"> </v>
      </c>
      <c r="P10" s="154" t="str">
        <f>IF(OR(AND(ISBLANK(Fran!$A$6),ISBLANK(Fran!$B$6)),(COUNTIF(Fran!AH6:AI35,""))=60)," ",COUNTIF(Fran!AJ6:AJ35,"&gt;25")-P8-P9)</f>
        <v xml:space="preserve"> </v>
      </c>
      <c r="Q10" s="154" t="str">
        <f>IF(OR(AND(ISBLANK(Fran!$A$6),ISBLANK(Fran!$B$6)),(COUNTIF(Fran!AL6:AM35,""))=60)," ",COUNTIF(Fran!AN6:AN35,"&gt;25")-Q8-Q9)</f>
        <v xml:space="preserve"> </v>
      </c>
      <c r="R10" s="154" t="str">
        <f>IF(OR(AND(ISBLANK(Fran!$A$6),ISBLANK(Fran!$B$6)),(COUNTIF(Fran!AP6:AQ35,""))=60)," ",COUNTIF(Fran!AR6:AR35,"&gt;25")-R8-R9)</f>
        <v xml:space="preserve"> </v>
      </c>
      <c r="S10" s="154" t="str">
        <f>IF(OR(AND(ISBLANK(Fran!$A$6),ISBLANK(Fran!$B$6)),(COUNTIF(Fran!AW6:AX35,""))=60)," ",COUNTIF(Fran!AY6:AY35,"&gt;25")-S8-S9)</f>
        <v xml:space="preserve"> </v>
      </c>
      <c r="T10" s="154" t="str">
        <f>IF(OR(AND(ISBLANK(Fran!$A$6),ISBLANK(Fran!$B$6)),(COUNTIF(Fran!BA6:BB35,""))=60)," ",COUNTIF(Fran!BC6:BC35,"&gt;25")-T8-T9)</f>
        <v xml:space="preserve"> </v>
      </c>
      <c r="U10" s="154" t="str">
        <f>IF(OR(AND(ISBLANK(Fran!$A$6),ISBLANK(Fran!$B$6)),(COUNTIF(Fran!BE6:BF35,""))=60)," ",COUNTIF(Fran!BG6:BG35,"&gt;25")-U8-U9)</f>
        <v xml:space="preserve"> </v>
      </c>
      <c r="V10" s="154" t="str">
        <f>IF(OR(AND(ISBLANK(Fran!$A$6),ISBLANK(Fran!$B$6)),(COUNTIF(Fran!BI6:BJ35,""))=60)," ",COUNTIF(Fran!BK6:BK35,"&gt;25")-V8-V9)</f>
        <v xml:space="preserve"> </v>
      </c>
      <c r="W10" s="154" t="str">
        <f>IF(OR(AND(ISBLANK(Fran!$A$6),ISBLANK(Fran!$B$6)),(COUNTIF(Fran!BM6:BN35,""))=60)," ",COUNTIF(Fran!BO6:BO35,"&gt;25")-W8-W9)</f>
        <v xml:space="preserve"> </v>
      </c>
      <c r="X10" s="154" t="str">
        <f>IF(OR(AND(ISBLANK(Fran!$A$6),ISBLANK(Fran!$B$6)),(COUNTIF(Fran!BT6:BU35,""))=60)," ",COUNTIF(Fran!BV6:BV35,"&gt;25")-X8-X9)</f>
        <v xml:space="preserve"> </v>
      </c>
      <c r="Y10" s="154" t="str">
        <f>IF(OR(AND(ISBLANK(Fran!$A$6),ISBLANK(Fran!$B$6)),(COUNTIF(Fran!BX6:BY35,""))=60)," ",COUNTIF(Fran!BZ6:BZ35,"&gt;25")-Y8-Y9)</f>
        <v xml:space="preserve"> </v>
      </c>
      <c r="Z10" s="154" t="str">
        <f>IF(OR(AND(ISBLANK(Fran!$A$6),ISBLANK(Fran!$B$6)),(COUNTIF(Fran!CB6:CC35,""))=60)," ",COUNTIF(Fran!CD6:CD35,"&gt;25")-Z8-Z9)</f>
        <v xml:space="preserve"> </v>
      </c>
      <c r="AA10" s="154" t="str">
        <f>IF(OR(AND(ISBLANK(Fran!$A$6),ISBLANK(Fran!$B$6)),(COUNTIF(Fran!CF6:CG35,""))=60)," ",COUNTIF(Fran!CH6:CH35,"&gt;25")-AA8-AA9)</f>
        <v xml:space="preserve"> </v>
      </c>
      <c r="AB10" s="154" t="str">
        <f>IF(OR(AND(ISBLANK(Fran!$A$6),ISBLANK(Fran!$B$6)),(COUNTIF(Fran!CJ6:CK35,""))=60)," ",COUNTIF(Fran!CL6:CL35,"&gt;25")-AB8-AB9)</f>
        <v xml:space="preserve"> </v>
      </c>
      <c r="AC10" s="154" t="str">
        <f>IF(OR(AND(ISBLANK(Fran!$A$6),ISBLANK(Fran!$B$6)),(COUNTIF(Fran!CQ6:CR35,""))=60)," ",COUNTIF(Fran!CS6:CS35,"&gt;25")-AC8-AC9)</f>
        <v xml:space="preserve"> </v>
      </c>
      <c r="AD10" s="154" t="str">
        <f>IF(OR(AND(ISBLANK(Fran!$A$6),ISBLANK(Fran!$B$6)),(COUNTIF(Fran!CU6:CV35,""))=60)," ",COUNTIF(Fran!CW6:CW35,"&gt;25")-AD8-AD9)</f>
        <v xml:space="preserve"> </v>
      </c>
      <c r="AE10" s="154" t="str">
        <f>IF(OR(AND(ISBLANK(Fran!$A$6),ISBLANK(Fran!$B$6)),(COUNTIF(Fran!CY6:CZ35,""))=60)," ",COUNTIF(Fran!DA6:DA35,"&gt;25")-AE8-AE9)</f>
        <v xml:space="preserve"> </v>
      </c>
      <c r="AF10" s="154" t="str">
        <f>IF(OR(AND(ISBLANK(Fran!$A$6),ISBLANK(Fran!$B$6)),(COUNTIF(Fran!DC6:DD35,""))=60)," ",COUNTIF(Fran!DE6:DE35,"&gt;25")-AF8-AF9)</f>
        <v xml:space="preserve"> </v>
      </c>
      <c r="AG10" s="154" t="str">
        <f>IF(OR(AND(ISBLANK(Fran!$A$6),ISBLANK(Fran!$B$6)),(COUNTIF(Fran!DG6:DH35,""))=60)," ",COUNTIF(Fran!DI6:DI35,"&gt;25")-AG8-AG9)</f>
        <v xml:space="preserve"> </v>
      </c>
      <c r="AH10" s="154" t="str">
        <f>IF(OR(AND(ISBLANK(Fran!$A$6),ISBLANK(Fran!$B$6)),(COUNTIF(Fran!DN6:DO35,""))=60)," ",COUNTIF(Fran!DP6:DP35,"&gt;25")-AH8-AH9)</f>
        <v xml:space="preserve"> </v>
      </c>
      <c r="AI10" s="154" t="str">
        <f>IF(OR(AND(ISBLANK(Fran!$A$6),ISBLANK(Fran!$B$6)),(COUNTIF(Fran!DR6:DS35,""))=60)," ",COUNTIF(Fran!DT6:DT35,"&gt;25")-AI8-AI9)</f>
        <v xml:space="preserve"> </v>
      </c>
      <c r="AJ10" s="154" t="str">
        <f>IF(OR(AND(ISBLANK(Fran!$A$6),ISBLANK(Fran!$B$6)),(COUNTIF(Fran!DV6:DW35,""))=60)," ",COUNTIF(Fran!DX6:DX35,"&gt;25")-AJ8-AJ9)</f>
        <v xml:space="preserve"> </v>
      </c>
      <c r="AK10" s="154" t="str">
        <f>IF(OR(AND(ISBLANK(Fran!$A$6),ISBLANK(Fran!$B$6)),(COUNTIF(Fran!DZ6:EA35,""))=60)," ",COUNTIF(Fran!EB6:EB35,"&gt;25")-AK8-AK9)</f>
        <v xml:space="preserve"> </v>
      </c>
      <c r="AL10" s="154" t="str">
        <f>IF(OR(AND(ISBLANK(Fran!$A$6),ISBLANK(Fran!$B$6)),(COUNTIF(Fran!ED6:EE35,""))=60)," ",COUNTIF(Fran!EF6:EF35,"&gt;25")-AL8-AL9)</f>
        <v xml:space="preserve"> </v>
      </c>
      <c r="AM10" s="154" t="str">
        <f>IF(OR(AND(ISBLANK(Fran!$A$6),ISBLANK(Fran!$B$6)),(COUNTIF(Fran!EK6:EL35,""))=60)," ",COUNTIF(Fran!EM6:EM35,"&gt;25")-AM8-AM9)</f>
        <v xml:space="preserve"> </v>
      </c>
      <c r="AN10" s="154" t="str">
        <f>IF(OR(AND(ISBLANK(Fran!$A$6),ISBLANK(Fran!$B$6)),(COUNTIF(Fran!EO6:EP35,""))=60)," ",COUNTIF(Fran!EQ6:EQ35,"&gt;25")-AN8-AN9)</f>
        <v xml:space="preserve"> </v>
      </c>
      <c r="AO10" s="154" t="str">
        <f>IF(OR(AND(ISBLANK(Fran!$A$6),ISBLANK(Fran!$B$6)),(COUNTIF(Fran!ES6:ET35,""))=60)," ",COUNTIF(Fran!EU6:EU35,"&gt;25")-AO8-AO9)</f>
        <v xml:space="preserve"> </v>
      </c>
      <c r="AP10" s="154" t="str">
        <f>IF(OR(AND(ISBLANK(Fran!$A$6),ISBLANK(Fran!$B$6)),(COUNTIF(Fran!EW6:EX35,""))=60)," ",COUNTIF(Fran!EY6:EY35,"&gt;25")-AP8-AP9)</f>
        <v xml:space="preserve"> </v>
      </c>
      <c r="AQ10" s="154" t="str">
        <f>IF(OR(AND(ISBLANK(Fran!$A$6),ISBLANK(Fran!$B$6)),(COUNTIF(Fran!FA6:FB35,""))=60)," ",COUNTIF(Fran!FC6:FC35,"&gt;25")-AQ8-AQ9)</f>
        <v xml:space="preserve"> </v>
      </c>
      <c r="AR10" s="154" t="str">
        <f>IF(OR(AND(ISBLANK(Fran!$A$6),ISBLANK(Fran!$B$6)),(COUNTIF(Fran!FH6:FI35,""))=60)," ",COUNTIF(Fran!FJ6:FJ35,"&gt;25")-AR8-AR9)</f>
        <v xml:space="preserve"> </v>
      </c>
      <c r="AS10" s="154" t="str">
        <f>IF(OR(AND(ISBLANK(Fran!$A$6),ISBLANK(Fran!$B$6)),(COUNTIF(Fran!FL6:FM35,""))=60)," ",COUNTIF(Fran!FN6:FN35,"&gt;25")-AS8-AS9)</f>
        <v xml:space="preserve"> </v>
      </c>
      <c r="AT10" s="154" t="str">
        <f>IF(OR(AND(ISBLANK(Fran!$A$6),ISBLANK(Fran!$B$6)),(COUNTIF(Fran!FP6:FQ35,""))=60)," ",COUNTIF(Fran!FR6:FR35,"&gt;25")-AT8-AT9)</f>
        <v xml:space="preserve"> </v>
      </c>
      <c r="AU10" s="154" t="str">
        <f>IF(OR(AND(ISBLANK(Fran!$A$6),ISBLANK(Fran!$B$6)),(COUNTIF(Fran!FT6:FU35,""))=60)," ",COUNTIF(Fran!FV6:FV35,"&gt;25")-AU8-AU9)</f>
        <v xml:space="preserve"> </v>
      </c>
      <c r="AV10" s="154" t="str">
        <f>IF(OR(AND(ISBLANK(Fran!$A$6),ISBLANK(Fran!$B$6)),(COUNTIF(Fran!FX6:FY35,""))=60)," ",COUNTIF(Fran!FZ6:FZ35,"&gt;25")-AV8-AV9)</f>
        <v xml:space="preserve"> </v>
      </c>
      <c r="AW10" s="154" t="str">
        <f>IF(OR(AND(ISBLANK(Fran!$A$6),ISBLANK(Fran!$B$6)),(COUNTIF(Fran!GE6:GF35,""))=60)," ",COUNTIF(Fran!GG6:GG35,"&gt;25")-AW8-AW9)</f>
        <v xml:space="preserve"> </v>
      </c>
      <c r="AX10" s="154" t="str">
        <f>IF(OR(AND(ISBLANK(Fran!$A$6),ISBLANK(Fran!$B$6)),(COUNTIF(Fran!GI6:GJ35,""))=60)," ",COUNTIF(Fran!GK6:GK35,"&gt;25")-AX8-AX9)</f>
        <v xml:space="preserve"> </v>
      </c>
      <c r="AY10" s="154" t="str">
        <f>IF(OR(AND(ISBLANK(Fran!$A$6),ISBLANK(Fran!$B$6)),(COUNTIF(Fran!GM6:GN35,""))=60)," ",COUNTIF(Fran!GO6:GO35,"&gt;25")-AY8-AY9)</f>
        <v xml:space="preserve"> </v>
      </c>
      <c r="AZ10" s="154" t="str">
        <f>IF(OR(AND(ISBLANK(Fran!$A$6),ISBLANK(Fran!$B$6)),(COUNTIF(Fran!GQ6:GR35,""))=60)," ",COUNTIF(Fran!GS6:GS35,"&gt;25")-AZ8-AZ9)</f>
        <v xml:space="preserve"> </v>
      </c>
      <c r="BA10" s="154" t="str">
        <f>IF(OR(AND(ISBLANK(Fran!$A$6),ISBLANK(Fran!$B$6)),(COUNTIF(Fran!GU6:GV35,""))=60)," ",COUNTIF(Fran!GW6:GW35,"&gt;25")-BA8-BA9)</f>
        <v xml:space="preserve"> </v>
      </c>
      <c r="BB10" s="154" t="str">
        <f>IF(OR(AND(ISBLANK(Fran!$A$6),ISBLANK(Fran!$B$6)),(COUNTIF(Fran!HB6:HC35,""))=60)," ",COUNTIF(Fran!HD6:HD35,"&gt;25")-BB8-BB9)</f>
        <v xml:space="preserve"> </v>
      </c>
      <c r="BC10" s="154" t="str">
        <f>IF(OR(AND(ISBLANK(Fran!$A$6),ISBLANK(Fran!$B$6)),(COUNTIF(Fran!HF6:HG35,""))=60)," ",COUNTIF(Fran!HH6:HH35,"&gt;25")-BC8-BC9)</f>
        <v xml:space="preserve"> </v>
      </c>
      <c r="BD10" s="154" t="str">
        <f>IF(OR(AND(ISBLANK(Fran!$A$6),ISBLANK(Fran!$B$6)),(COUNTIF(Fran!HJ6:HK35,""))=60)," ",COUNTIF(Fran!HL6:HL35,"&gt;25")-BD8-BD9)</f>
        <v xml:space="preserve"> </v>
      </c>
      <c r="BE10" s="154" t="str">
        <f>IF(OR(AND(ISBLANK(Fran!$A$6),ISBLANK(Fran!$B$6)),(COUNTIF(Fran!HN6:HO35,""))=60)," ",COUNTIF(Fran!HP6:HP35,"&gt;25")-BE8-BE9)</f>
        <v xml:space="preserve"> </v>
      </c>
      <c r="BF10" s="154" t="str">
        <f>IF(OR(AND(ISBLANK(Fran!$A$6),ISBLANK(Fran!$B$6)),(COUNTIF(Fran!HR6:HS35,""))=60)," ",COUNTIF(Fran!HT6:HT35,"&gt;25")-BF8-BF9)</f>
        <v xml:space="preserve"> </v>
      </c>
      <c r="BG10" s="154" t="str">
        <f>IF(OR(AND(ISBLANK(Fran!$A$6),ISBLANK(Fran!$B$6)),(COUNTIF(Fran!HY6:HZ35,""))=60)," ",COUNTIF(Fran!IA6:IA35,"&gt;25")-BG8-BG9)</f>
        <v xml:space="preserve"> </v>
      </c>
      <c r="BH10" s="154" t="str">
        <f>IF(OR(AND(ISBLANK(Fran!$A$6),ISBLANK(Fran!$B$6)),(COUNTIF(Fran!IC6:ID35,""))=60)," ",COUNTIF(Fran!IE6:IE35,"&gt;25")-BH8-BH9)</f>
        <v xml:space="preserve"> </v>
      </c>
      <c r="BI10" s="154" t="str">
        <f>IF(OR(AND(ISBLANK(Fran!$A$6),ISBLANK(Fran!$B$6)),(COUNTIF(Fran!IG6:IH35,""))=60)," ",COUNTIF(Fran!II6:II35,"&gt;25")-BI8-BI9)</f>
        <v xml:space="preserve"> </v>
      </c>
      <c r="BJ10" s="154" t="str">
        <f>IF(OR(AND(ISBLANK(Fran!$A$6),ISBLANK(Fran!$B$6)),(COUNTIF(Fran!IK6:IL35,""))=60)," ",COUNTIF(Fran!IM6:IM35,"&gt;25")-BJ8-BJ9)</f>
        <v xml:space="preserve"> </v>
      </c>
      <c r="BK10" s="154" t="str">
        <f>IF(OR(AND(ISBLANK(Fran!$A$6),ISBLANK(Fran!$B$6)),(COUNTIF(Fran!IO6:IP35,""))=60)," ",COUNTIF(Fran!IQ6:IQ35,"&gt;25")-BK8-BK9)</f>
        <v xml:space="preserve"> </v>
      </c>
      <c r="BL10" s="154" t="str">
        <f>IF(OR(AND(ISBLANK(Fran!$A$6),ISBLANK(Fran!$B$6)),(COUNTIF(Fran!IV6:IW35,""))=60)," ",COUNTIF(Fran!IX6:IX35,"&gt;25")-BL8-BL9)</f>
        <v xml:space="preserve"> </v>
      </c>
      <c r="BM10" s="154" t="str">
        <f>IF(OR(AND(ISBLANK(Fran!$A$6),ISBLANK(Fran!$B$6)),(COUNTIF(Fran!IZ6:JA35,""))=60)," ",COUNTIF(Fran!JB6:JB35,"&gt;25")-BM8-BM9)</f>
        <v xml:space="preserve"> </v>
      </c>
      <c r="BN10" s="154" t="str">
        <f>IF(OR(AND(ISBLANK(Fran!$A$6),ISBLANK(Fran!$B$6)),(COUNTIF(Fran!JD6:JE35,""))=60)," ",COUNTIF(Fran!JF6:JF35,"&gt;25")-BN8-BN9)</f>
        <v xml:space="preserve"> </v>
      </c>
      <c r="BO10" s="154" t="str">
        <f>IF(OR(AND(ISBLANK(Fran!$A$6),ISBLANK(Fran!$B$6)),(COUNTIF(Fran!JH6:JI35,""))=60)," ",COUNTIF(Fran!JJ6:JJ35,"&gt;25")-BO8-BO9)</f>
        <v xml:space="preserve"> </v>
      </c>
      <c r="BP10" s="154" t="str">
        <f>IF(OR(AND(ISBLANK(Fran!$A$6),ISBLANK(Fran!$B$6)),(COUNTIF(Fran!JL6:JM35,""))=60)," ",COUNTIF(Fran!JN6:JN35,"&gt;25")-BP8-BP9)</f>
        <v xml:space="preserve"> </v>
      </c>
      <c r="BQ10" s="154" t="str">
        <f>IF(OR(AND(ISBLANK(Fran!$A$6),ISBLANK(Fran!$B$6)),(COUNTIF(Fran!JS6:JT35,""))=60)," ",COUNTIF(Fran!JU6:JU35,"&gt;25")-BQ8-BQ9)</f>
        <v xml:space="preserve"> </v>
      </c>
      <c r="BR10" s="154" t="str">
        <f>IF(OR(AND(ISBLANK(Fran!$A$6),ISBLANK(Fran!$B$6)),(COUNTIF(Fran!JW6:JX35,""))=60)," ",COUNTIF(Fran!JY6:JY35,"&gt;25")-BR8-BR9)</f>
        <v xml:space="preserve"> </v>
      </c>
      <c r="BS10" s="154" t="str">
        <f>IF(OR(AND(ISBLANK(Fran!$A$6),ISBLANK(Fran!$B$6)),(COUNTIF(Fran!KA6:KB35,""))=60)," ",COUNTIF(Fran!KC6:KC35,"&gt;25")-BS8-BS9)</f>
        <v xml:space="preserve"> </v>
      </c>
      <c r="BT10" s="154" t="str">
        <f>IF(OR(AND(ISBLANK(Fran!$A$6),ISBLANK(Fran!$B$6)),(COUNTIF(Fran!KE6:KF35,""))=60)," ",COUNTIF(Fran!KG6:KG35,"&gt;25")-BT8-BT9)</f>
        <v xml:space="preserve"> </v>
      </c>
      <c r="BU10" s="154" t="str">
        <f>IF(OR(AND(ISBLANK(Fran!$A$6),ISBLANK(Fran!$B$6)),(COUNTIF(Fran!KI6:KJ35,""))=60)," ",COUNTIF(Fran!KK6:KK35,"&gt;25")-BU8-BU9)</f>
        <v xml:space="preserve"> </v>
      </c>
      <c r="BV10" s="154" t="str">
        <f>IF(OR(AND(ISBLANK(Fran!$A$6),ISBLANK(Fran!$B$6)),(COUNTIF(Fran!KP6:KQ35,""))=60)," ",COUNTIF(Fran!KR6:KR35,"&gt;25")-BV8-BV9)</f>
        <v xml:space="preserve"> </v>
      </c>
      <c r="BW10" s="154" t="str">
        <f>IF(OR(AND(ISBLANK(Fran!$A$6),ISBLANK(Fran!$B$6)),(COUNTIF(Fran!KT6:KU35,""))=60)," ",COUNTIF(Fran!KV6:KV35,"&gt;25")-BW8-BW9)</f>
        <v xml:space="preserve"> </v>
      </c>
      <c r="BX10" s="154" t="str">
        <f>IF(OR(AND(ISBLANK(Fran!$A$6),ISBLANK(Fran!$B$6)),(COUNTIF(Fran!KX6:KY35,""))=60)," ",COUNTIF(Fran!KZ6:KZ35,"&gt;25")-BX8-BX9)</f>
        <v xml:space="preserve"> </v>
      </c>
      <c r="BY10" s="154" t="str">
        <f>IF(OR(AND(ISBLANK(Fran!$A$6),ISBLANK(Fran!$B$6)),(COUNTIF(Fran!LB6:LC35,""))=60)," ",COUNTIF(Fran!LD6:LD35,"&gt;25")-BY8-BY9)</f>
        <v xml:space="preserve"> </v>
      </c>
      <c r="BZ10" s="154" t="str">
        <f>IF(OR(AND(ISBLANK(Fran!$A$6),ISBLANK(Fran!$B$6)),(COUNTIF(Fran!LF6:LG35,""))=60)," ",COUNTIF(Fran!LH6:LH35,"&gt;25")-BZ8-BZ9)</f>
        <v xml:space="preserve"> </v>
      </c>
      <c r="CA10" s="154" t="str">
        <f>IF(OR(AND(ISBLANK(Fran!$A$6),ISBLANK(Fran!$B$6)),(COUNTIF(Fran!LM6:LN35,""))=60)," ",COUNTIF(Fran!LO6:LO35,"&gt;25")-CA8-CA9)</f>
        <v xml:space="preserve"> </v>
      </c>
      <c r="CF10" s="154" t="s">
        <v>52</v>
      </c>
      <c r="CG10" s="154">
        <f>IF(OR(AND(ISBLANK(Math!$A$6),ISBLANK(Math!$B$6)),(COUNTIF(Math!C6:D35,""))=60)," ",COUNTIF(Math!E6:E35,"&gt;50")-CG8-CG9)</f>
        <v>0</v>
      </c>
      <c r="CH10" s="154" t="str">
        <f>IF(OR(AND(ISBLANK(Math!$A$6),ISBLANK(Math!$B$6)),(COUNTIF(Math!G6:H35,""))=60)," ",COUNTIF(Math!I6:I35,"&gt;50")-CH8-CH9)</f>
        <v xml:space="preserve"> </v>
      </c>
      <c r="CI10" s="154" t="str">
        <f>IF(OR(AND(ISBLANK(Math!$A$6),ISBLANK(Math!$B$6)),(COUNTIF(Math!K6:L35,""))=60)," ",COUNTIF(Math!M6:M35,"&gt;50")-CI8-CI9)</f>
        <v xml:space="preserve"> </v>
      </c>
      <c r="CJ10" s="154" t="str">
        <f>IF(OR(AND(ISBLANK(Math!$A$6),ISBLANK(Math!$B$6)),(COUNTIF(Math!O6:P35,""))=60)," ",COUNTIF(Math!Q6:Q35,"&gt;50")-CJ8-CJ9)</f>
        <v xml:space="preserve"> </v>
      </c>
      <c r="CK10" s="154" t="str">
        <f>IF(OR(AND(ISBLANK(Math!$A$6),ISBLANK(Math!$B$6)),(COUNTIF(Math!S6:T35,""))=60)," ",COUNTIF(Math!U6:U35,"&gt;50")-CK8-CK9)</f>
        <v xml:space="preserve"> </v>
      </c>
      <c r="CL10" s="154" t="str">
        <f>IF(OR(AND(ISBLANK(Math!$A$6),ISBLANK(Math!$B$6)),(COUNTIF(Math!Z6:AA35,""))=60)," ",COUNTIF(Math!AB6:AB35,"&gt;50")-CL8-CL9)</f>
        <v xml:space="preserve"> </v>
      </c>
      <c r="CM10" s="154" t="str">
        <f>IF(OR(AND(ISBLANK(Math!$A$6),ISBLANK(Math!$B$6)),(COUNTIF(Math!AD6:AE35,""))=60)," ",COUNTIF(Math!AF6:AF35,"&gt;50")-CM8-CM9)</f>
        <v xml:space="preserve"> </v>
      </c>
      <c r="CN10" s="154" t="str">
        <f>IF(OR(AND(ISBLANK(Math!$A$6),ISBLANK(Math!$B$6)),(COUNTIF(Math!AH6:AI35,""))=60)," ",COUNTIF(Math!AJ6:AJ35,"&gt;50")-CN8-CN9)</f>
        <v xml:space="preserve"> </v>
      </c>
      <c r="CO10" s="154" t="str">
        <f>IF(OR(AND(ISBLANK(Math!$A$6),ISBLANK(Math!$B$6)),(COUNTIF(Math!AL6:AM35,""))=60)," ",COUNTIF(Math!AN6:AN35,"&gt;50")-CO8-CO9)</f>
        <v xml:space="preserve"> </v>
      </c>
      <c r="CP10" s="154" t="str">
        <f>IF(OR(AND(ISBLANK(Math!$A$6),ISBLANK(Math!$B$6)),(COUNTIF(Math!AP6:AQ35,""))=60)," ",COUNTIF(Math!AR6:AR35,"&gt;50")-CP8-CP9)</f>
        <v xml:space="preserve"> </v>
      </c>
      <c r="CQ10" s="154" t="str">
        <f>IF(OR(AND(ISBLANK(Math!$A$6),ISBLANK(Math!$B$6)),(COUNTIF(Math!AW6:AX35,""))=60)," ",COUNTIF(Math!AY6:AY35,"&gt;50")-CQ8-CQ9)</f>
        <v xml:space="preserve"> </v>
      </c>
      <c r="CR10" s="154" t="str">
        <f>IF(OR(AND(ISBLANK(Math!$A$6),ISBLANK(Math!$B$6)),(COUNTIF(Math!BA6:BB35,""))=60)," ",COUNTIF(Math!BC6:BC35,"&gt;50")-CR8-CR9)</f>
        <v xml:space="preserve"> </v>
      </c>
      <c r="CS10" s="154" t="str">
        <f>IF(OR(AND(ISBLANK(Math!$A$6),ISBLANK(Math!$B$6)),(COUNTIF(Math!BE6:BF35,""))=60)," ",COUNTIF(Math!BG6:BG35,"&gt;50")-CS8-CS9)</f>
        <v xml:space="preserve"> </v>
      </c>
      <c r="CT10" s="154" t="str">
        <f>IF(OR(AND(ISBLANK(Math!$A$6),ISBLANK(Math!$B$6)),(COUNTIF(Math!BI6:BJ35,""))=60)," ",COUNTIF(Math!BK6:BK35,"&gt;50")-CT8-CT9)</f>
        <v xml:space="preserve"> </v>
      </c>
      <c r="CU10" s="154" t="str">
        <f>IF(OR(AND(ISBLANK(Math!$A$6),ISBLANK(Math!$B$6)),(COUNTIF(Math!BM6:BN35,""))=60)," ",COUNTIF(Math!BO6:BO35,"&gt;50")-CU8-CU9)</f>
        <v xml:space="preserve"> </v>
      </c>
      <c r="CV10" s="154" t="str">
        <f>IF(OR(AND(ISBLANK(Math!$A$6),ISBLANK(Math!$B$6)),(COUNTIF(Math!BT6:BU35,""))=60)," ",COUNTIF(Math!BV6:BV35,"&gt;50")-CV8-CV9)</f>
        <v xml:space="preserve"> </v>
      </c>
      <c r="CW10" s="154" t="str">
        <f>IF(OR(AND(ISBLANK(Math!$A$6),ISBLANK(Math!$B$6)),(COUNTIF(Math!BX6:BY35,""))=60)," ",COUNTIF(Math!BZ6:BZ35,"&gt;50")-CW8-CW9)</f>
        <v xml:space="preserve"> </v>
      </c>
      <c r="CX10" s="154" t="str">
        <f>IF(OR(AND(ISBLANK(Math!$A$6),ISBLANK(Math!$B$6)),(COUNTIF(Math!CB6:CC35,""))=60)," ",COUNTIF(Math!CD6:CD35,"&gt;50")-CX8-CX9)</f>
        <v xml:space="preserve"> </v>
      </c>
      <c r="CY10" s="154" t="str">
        <f>IF(OR(AND(ISBLANK(Math!$A$6),ISBLANK(Math!$B$6)),(COUNTIF(Math!CF6:CG35,""))=60)," ",COUNTIF(Math!CH6:CH35,"&gt;50")-CY8-CY9)</f>
        <v xml:space="preserve"> </v>
      </c>
      <c r="CZ10" s="154" t="str">
        <f>IF(OR(AND(ISBLANK(Math!$A$6),ISBLANK(Math!$B$6)),(COUNTIF(Math!CJ6:CK35,""))=60)," ",COUNTIF(Math!CL6:CL35,"&gt;50")-CZ8-CZ9)</f>
        <v xml:space="preserve"> </v>
      </c>
      <c r="DA10" s="154" t="str">
        <f>IF(OR(AND(ISBLANK(Math!$A$6),ISBLANK(Math!$B$6)),(COUNTIF(Math!CQ6:CR35,""))=60)," ",COUNTIF(Math!CS6:CS35,"&gt;50")-DA8-DA9)</f>
        <v xml:space="preserve"> </v>
      </c>
      <c r="DB10" s="154" t="str">
        <f>IF(OR(AND(ISBLANK(Math!$A$6),ISBLANK(Math!$B$6)),(COUNTIF(Math!CU6:CV35,""))=60)," ",COUNTIF(Math!CW6:CW35,"&gt;50")-DB8-DB9)</f>
        <v xml:space="preserve"> </v>
      </c>
      <c r="DC10" s="154" t="str">
        <f>IF(OR(AND(ISBLANK(Math!$A$6),ISBLANK(Math!$B$6)),(COUNTIF(Math!CY6:CZ35,""))=60)," ",COUNTIF(Math!DA6:DA35,"&gt;50")-DC8-DC9)</f>
        <v xml:space="preserve"> </v>
      </c>
      <c r="DD10" s="154" t="str">
        <f>IF(OR(AND(ISBLANK(Math!$A$6),ISBLANK(Math!$B$6)),(COUNTIF(Math!DC6:DD35,""))=60)," ",COUNTIF(Math!DE6:DE35,"&gt;50")-DD8-DD9)</f>
        <v xml:space="preserve"> </v>
      </c>
      <c r="DE10" s="154" t="str">
        <f>IF(OR(AND(ISBLANK(Math!$A$6),ISBLANK(Math!$B$6)),(COUNTIF(Math!DG6:DH35,""))=60)," ",COUNTIF(Math!DI6:DI35,"&gt;50")-DE8-DE9)</f>
        <v xml:space="preserve"> </v>
      </c>
      <c r="DF10" s="154" t="str">
        <f>IF(OR(AND(ISBLANK(Math!$A$6),ISBLANK(Math!$B$6)),(COUNTIF(Math!DN6:DO35,""))=60)," ",COUNTIF(Math!DP6:DP35,"&gt;50")-DF8-DF9)</f>
        <v xml:space="preserve"> </v>
      </c>
      <c r="DG10" s="154" t="str">
        <f>IF(OR(AND(ISBLANK(Math!$A$6),ISBLANK(Math!$B$6)),(COUNTIF(Math!DR6:DS35,""))=60)," ",COUNTIF(Math!DT6:DT35,"&gt;50")-DG8-DG9)</f>
        <v xml:space="preserve"> </v>
      </c>
      <c r="DH10" s="154" t="str">
        <f>IF(OR(AND(ISBLANK(Math!$A$6),ISBLANK(Math!$B$6)),(COUNTIF(Math!DV6:DW35,""))=60)," ",COUNTIF(Math!DX6:DX35,"&gt;50")-DH8-DH9)</f>
        <v xml:space="preserve"> </v>
      </c>
      <c r="DI10" s="154" t="str">
        <f>IF(OR(AND(ISBLANK(Math!$A$6),ISBLANK(Math!$B$6)),(COUNTIF(Math!DZ6:EA35,""))=60)," ",COUNTIF(Math!EB6:EB35,"&gt;50")-DI8-DI9)</f>
        <v xml:space="preserve"> </v>
      </c>
      <c r="DJ10" s="154" t="str">
        <f>IF(OR(AND(ISBLANK(Math!$A$6),ISBLANK(Math!$B$6)),(COUNTIF(Math!ED6:EE35,""))=60)," ",COUNTIF(Math!EF6:EF35,"&gt;50")-DJ8-DJ9)</f>
        <v xml:space="preserve"> </v>
      </c>
      <c r="DK10" s="154" t="str">
        <f>IF(OR(AND(ISBLANK(Math!$A$6),ISBLANK(Math!$B$6)),(COUNTIF(Math!EK6:EL35,""))=60)," ",COUNTIF(Math!EM6:EM35,"&gt;50")-DK8-DK9)</f>
        <v xml:space="preserve"> </v>
      </c>
      <c r="DL10" s="154" t="str">
        <f>IF(OR(AND(ISBLANK(Math!$A$6),ISBLANK(Math!$B$6)),(COUNTIF(Math!EO6:EP35,""))=60)," ",COUNTIF(Math!EQ6:EQ35,"&gt;50")-DL8-DL9)</f>
        <v xml:space="preserve"> </v>
      </c>
      <c r="DM10" s="154" t="str">
        <f>IF(OR(AND(ISBLANK(Math!$A$6),ISBLANK(Math!$B$6)),(COUNTIF(Math!ES6:ET35,""))=60)," ",COUNTIF(Math!EU6:EU35,"&gt;50")-DM8-DM9)</f>
        <v xml:space="preserve"> </v>
      </c>
      <c r="DN10" s="154" t="str">
        <f>IF(OR(AND(ISBLANK(Math!$A$6),ISBLANK(Math!$B$6)),(COUNTIF(Math!EW6:EX35,""))=60)," ",COUNTIF(Math!EY6:EY35,"&gt;50")-DN8-DN9)</f>
        <v xml:space="preserve"> </v>
      </c>
      <c r="DO10" s="154" t="str">
        <f>IF(OR(AND(ISBLANK(Math!$A$6),ISBLANK(Math!$B$6)),(COUNTIF(Math!FA6:FB35,""))=60)," ",COUNTIF(Math!FC6:FC35,"&gt;50")-DO8-DO9)</f>
        <v xml:space="preserve"> </v>
      </c>
      <c r="DP10" s="154" t="str">
        <f>IF(OR(AND(ISBLANK(Math!$A$6),ISBLANK(Math!$B$6)),(COUNTIF(Math!FH6:FI35,""))=60)," ",COUNTIF(Math!FJ6:FJ35,"&gt;50")-DP8-DP9)</f>
        <v xml:space="preserve"> </v>
      </c>
      <c r="DQ10" s="154" t="str">
        <f>IF(OR(AND(ISBLANK(Math!$A$6),ISBLANK(Math!$B$6)),(COUNTIF(Math!FL6:FM35,""))=60)," ",COUNTIF(Math!FN6:FN35,"&gt;50")-DQ8-DQ9)</f>
        <v xml:space="preserve"> </v>
      </c>
      <c r="DR10" s="154" t="str">
        <f>IF(OR(AND(ISBLANK(Math!$A$6),ISBLANK(Math!$B$6)),(COUNTIF(Math!FP6:FQ35,""))=60)," ",COUNTIF(Math!FR6:FR35,"&gt;50")-DR8-DR9)</f>
        <v xml:space="preserve"> </v>
      </c>
      <c r="DS10" s="154" t="str">
        <f>IF(OR(AND(ISBLANK(Math!$A$6),ISBLANK(Math!$B$6)),(COUNTIF(Math!FT6:FU35,""))=60)," ",COUNTIF(Math!FV6:FV35,"&gt;50")-DS8-DS9)</f>
        <v xml:space="preserve"> </v>
      </c>
      <c r="DT10" s="154" t="str">
        <f>IF(OR(AND(ISBLANK(Math!$A$6),ISBLANK(Math!$B$6)),(COUNTIF(Math!FX6:FY35,""))=60)," ",COUNTIF(Math!FZ6:FZ35,"&gt;50")-DT8-DT9)</f>
        <v xml:space="preserve"> </v>
      </c>
      <c r="DU10" s="154" t="str">
        <f>IF(OR(AND(ISBLANK(Math!$A$6),ISBLANK(Math!$B$6)),(COUNTIF(Math!GE6:GF35,""))=60)," ",COUNTIF(Math!GG6:GG35,"&gt;50")-DU8-DU9)</f>
        <v xml:space="preserve"> </v>
      </c>
      <c r="DV10" s="154" t="str">
        <f>IF(OR(AND(ISBLANK(Math!$A$6),ISBLANK(Math!$B$6)),(COUNTIF(Math!GI6:GJ35,""))=60)," ",COUNTIF(Math!GK6:GK35,"&gt;50")-DV8-DV9)</f>
        <v xml:space="preserve"> </v>
      </c>
      <c r="DW10" s="154" t="str">
        <f>IF(OR(AND(ISBLANK(Math!$A$6),ISBLANK(Math!$B$6)),(COUNTIF(Math!GM6:GN35,""))=60)," ",COUNTIF(Math!GO6:GO35,"&gt;50")-DW8-DW9)</f>
        <v xml:space="preserve"> </v>
      </c>
      <c r="DX10" s="154" t="str">
        <f>IF(OR(AND(ISBLANK(Math!$A$6),ISBLANK(Math!$B$6)),(COUNTIF(Math!GQ6:GR35,""))=60)," ",COUNTIF(Math!GS6:GS35,"&gt;50")-DX8-DX9)</f>
        <v xml:space="preserve"> </v>
      </c>
      <c r="DY10" s="154" t="str">
        <f>IF(OR(AND(ISBLANK(Math!$A$6),ISBLANK(Math!$B$6)),(COUNTIF(Math!GU6:GV35,""))=60)," ",COUNTIF(Math!GW6:GW35,"&gt;50")-DY8-DY9)</f>
        <v xml:space="preserve"> </v>
      </c>
      <c r="DZ10" s="154" t="str">
        <f>IF(OR(AND(ISBLANK(Math!$A$6),ISBLANK(Math!$B$6)),(COUNTIF(Math!HB6:HC35,""))=60)," ",COUNTIF(Math!HD6:HD35,"&gt;50")-DZ8-DZ9)</f>
        <v xml:space="preserve"> </v>
      </c>
      <c r="EA10" s="154" t="str">
        <f>IF(OR(AND(ISBLANK(Math!$A$6),ISBLANK(Math!$B$6)),(COUNTIF(Math!HF6:HG35,""))=60)," ",COUNTIF(Math!HH6:HH35,"&gt;50")-EA8-EA9)</f>
        <v xml:space="preserve"> </v>
      </c>
      <c r="EB10" s="154" t="str">
        <f>IF(OR(AND(ISBLANK(Math!$A$6),ISBLANK(Math!$B$6)),(COUNTIF(Math!HJ6:HK35,""))=60)," ",COUNTIF(Math!HL6:HL35,"&gt;50")-EB8-EB9)</f>
        <v xml:space="preserve"> </v>
      </c>
      <c r="EC10" s="154" t="str">
        <f>IF(OR(AND(ISBLANK(Math!$A$6),ISBLANK(Math!$B$6)),(COUNTIF(Math!HN6:HO35,""))=60)," ",COUNTIF(Math!HP6:HP35,"&gt;50")-EC8-EC9)</f>
        <v xml:space="preserve"> </v>
      </c>
      <c r="ED10" s="154" t="str">
        <f>IF(OR(AND(ISBLANK(Math!$A$6),ISBLANK(Math!$B$6)),(COUNTIF(Math!HR6:HS35,""))=60)," ",COUNTIF(Math!HT6:HT35,"&gt;50")-ED8-ED9)</f>
        <v xml:space="preserve"> </v>
      </c>
      <c r="EE10" s="154" t="str">
        <f>IF(OR(AND(ISBLANK(Math!$A$6),ISBLANK(Math!$B$6)),(COUNTIF(Math!HY6:HZ35,""))=60)," ",COUNTIF(Math!IA6:IA35,"&gt;50")-EE8-EE9)</f>
        <v xml:space="preserve"> </v>
      </c>
      <c r="EF10" s="154" t="str">
        <f>IF(OR(AND(ISBLANK(Math!$A$6),ISBLANK(Math!$B$6)),(COUNTIF(Math!IC6:ID35,""))=60)," ",COUNTIF(Math!IE6:IE35,"&gt;50")-EF8-EF9)</f>
        <v xml:space="preserve"> </v>
      </c>
      <c r="EG10" s="154" t="str">
        <f>IF(OR(AND(ISBLANK(Math!$A$6),ISBLANK(Math!$B$6)),(COUNTIF(Math!IG6:IH35,""))=60)," ",COUNTIF(Math!II6:II35,"&gt;50")-EG8-EG9)</f>
        <v xml:space="preserve"> </v>
      </c>
      <c r="EH10" s="154" t="str">
        <f>IF(OR(AND(ISBLANK(Math!$A$6),ISBLANK(Math!$B$6)),(COUNTIF(Math!IK6:IL35,""))=60)," ",COUNTIF(Math!IM6:IM35,"&gt;50")-EH8-EH9)</f>
        <v xml:space="preserve"> </v>
      </c>
      <c r="EI10" s="154" t="str">
        <f>IF(OR(AND(ISBLANK(Math!$A$6),ISBLANK(Math!$B$6)),(COUNTIF(Math!IO6:IP35,""))=60)," ",COUNTIF(Math!IQ6:IQ35,"&gt;50")-EI8-EI9)</f>
        <v xml:space="preserve"> </v>
      </c>
      <c r="EJ10" s="154" t="str">
        <f>IF(OR(AND(ISBLANK(Math!$A$6),ISBLANK(Math!$B$6)),(COUNTIF(Math!IV6:IW35,""))=60)," ",COUNTIF(Math!IX6:IX35,"&gt;50")-EJ8-EJ9)</f>
        <v xml:space="preserve"> </v>
      </c>
      <c r="EK10" s="154" t="str">
        <f>IF(OR(AND(ISBLANK(Math!$A$6),ISBLANK(Math!$B$6)),(COUNTIF(Math!IZ6:JA35,""))=60)," ",COUNTIF(Math!JB6:JB35,"&gt;50")-EK8-EK9)</f>
        <v xml:space="preserve"> </v>
      </c>
      <c r="EL10" s="154" t="str">
        <f>IF(OR(AND(ISBLANK(Math!$A$6),ISBLANK(Math!$B$6)),(COUNTIF(Math!JD6:JE35,""))=60)," ",COUNTIF(Math!JF6:JF35,"&gt;50")-EL8-EL9)</f>
        <v xml:space="preserve"> </v>
      </c>
      <c r="EM10" s="154" t="str">
        <f>IF(OR(AND(ISBLANK(Math!$A$6),ISBLANK(Math!$B$6)),(COUNTIF(Math!JH6:JI35,""))=60)," ",COUNTIF(Math!JJ6:JJ35,"&gt;50")-EM8-EM9)</f>
        <v xml:space="preserve"> </v>
      </c>
      <c r="EN10" s="154" t="str">
        <f>IF(OR(AND(ISBLANK(Math!$A$6),ISBLANK(Math!$B$6)),(COUNTIF(Math!JL6:JM35,""))=60)," ",COUNTIF(Math!JN6:JN35,"&gt;50")-EN8-EN9)</f>
        <v xml:space="preserve"> </v>
      </c>
      <c r="EO10" s="154" t="str">
        <f>IF(OR(AND(ISBLANK(Math!$A$6),ISBLANK(Math!$B$6)),(COUNTIF(Math!JS6:JT35,""))=60)," ",COUNTIF(Math!JU6:JU35,"&gt;50")-EO8-EO9)</f>
        <v xml:space="preserve"> </v>
      </c>
      <c r="EP10" s="154" t="str">
        <f>IF(OR(AND(ISBLANK(Math!$A$6),ISBLANK(Math!$B$6)),(COUNTIF(Math!JW6:JX35,""))=60)," ",COUNTIF(Math!JY6:JY35,"&gt;50")-EP8-EP9)</f>
        <v xml:space="preserve"> </v>
      </c>
      <c r="EQ10" s="154" t="str">
        <f>IF(OR(AND(ISBLANK(Math!$A$6),ISBLANK(Math!$B$6)),(COUNTIF(Math!KA6:KB35,""))=60)," ",COUNTIF(Math!KC6:KC35,"&gt;50")-EQ8-EQ9)</f>
        <v xml:space="preserve"> </v>
      </c>
      <c r="ER10" s="154" t="str">
        <f>IF(OR(AND(ISBLANK(Math!$A$6),ISBLANK(Math!$B$6)),(COUNTIF(Math!KE6:KF35,""))=60)," ",COUNTIF(Math!KG6:KG35,"&gt;50")-ER8-ER9)</f>
        <v xml:space="preserve"> </v>
      </c>
      <c r="ES10" s="154" t="str">
        <f>IF(OR(AND(ISBLANK(Math!$A$6),ISBLANK(Math!$B$6)),(COUNTIF(Math!KI6:KJ35,""))=60)," ",COUNTIF(Math!KK6:KK35,"&gt;50")-ES8-ES9)</f>
        <v xml:space="preserve"> </v>
      </c>
      <c r="ET10" s="154" t="str">
        <f>IF(OR(AND(ISBLANK(Math!$A$6),ISBLANK(Math!$B$6)),(COUNTIF(Math!KP6:KQ35,""))=60)," ",COUNTIF(Math!KR6:KR35,"&gt;50")-ET8-ET9)</f>
        <v xml:space="preserve"> </v>
      </c>
      <c r="EU10" s="154" t="str">
        <f>IF(OR(AND(ISBLANK(Math!$A$6),ISBLANK(Math!$B$6)),(COUNTIF(Math!KT6:KU35,""))=60)," ",COUNTIF(Math!KV6:KV35,"&gt;50")-EU8-EU9)</f>
        <v xml:space="preserve"> </v>
      </c>
      <c r="EV10" s="154" t="s">
        <v>50</v>
      </c>
      <c r="EW10" s="154" t="s">
        <v>50</v>
      </c>
      <c r="EX10" s="154" t="s">
        <v>50</v>
      </c>
      <c r="EY10" s="154" t="s">
        <v>50</v>
      </c>
      <c r="EZ10" s="154" t="s">
        <v>50</v>
      </c>
      <c r="FA10" s="154" t="s">
        <v>50</v>
      </c>
      <c r="FD10" s="160"/>
      <c r="FE10" s="161"/>
      <c r="FF10" s="162"/>
      <c r="FG10" s="162"/>
      <c r="FH10" s="163"/>
    </row>
    <row r="11" spans="1:164">
      <c r="A11" s="160" t="str">
        <f>IF(ISBLANK(Fran!A9)," ",Fran!A9)</f>
        <v xml:space="preserve"> </v>
      </c>
      <c r="B11" s="160" t="str">
        <f>IF(ISBLANK(Fran!B9)," ",Fran!B9)</f>
        <v xml:space="preserve"> </v>
      </c>
      <c r="C11" s="162" t="str">
        <f>IF(ISBLANK(Fran!A9)," ",AVERAGE(Fran!E9,Fran!I9,Fran!M9,Fran!Q9,Fran!U9,Fran!AB9,Fran!AF9,Fran!AJ9,Fran!AN9,Fran!AR9,Fran!AY9,Fran!BC9,Fran!BK9,Fran!BO9,Fran!BV9,Fran!CD9,Fran!CH9,Fran!CL9,Fran!CS9,Fran!CW9,Fran!DA9,Fran!DE9,Fran!DI9,Fran!DP9,Fran!DT9,Fran!DX9,Fran!EB9,Fran!EF9,Fran!EM9,Fran!EQ9,Fran!EU9,Fran!EY9,Fran!FC9,Fran!FJ9,Fran!FN9,Fran!FR9,Fran!FV9,Fran!FZ9,Fran!GG9,Fran!GK9,Fran!GO9,Fran!GS9,Fran!GW9,Fran!HD9,Fran!HH9,Fran!HL9,Fran!HP8:HP9,Fran!HT9,Fran!IA9,Fran!IE9,Fran!II9,Fran!IM9,Fran!IQ9,Fran!IX9,Fran!JB9,Fran!JF9,Fran!JJ9,Fran!JN9,Fran!JU9,Fran!JY9,Fran!KC9,Fran!KG9,Fran!KK9,Fran!KR9,Fran!KV9,Fran!KZ9,Fran!LD9,Fran!LH9,Fran!LO9))</f>
        <v xml:space="preserve"> </v>
      </c>
      <c r="D11" s="162" t="str">
        <f>IF(ISBLANK(Fran!A9)," ",AVERAGE(Math!E9,Math!I9,Math!M9,Math!Q9,Math!U9,Math!AB9,Math!AF9,Math!AJ9,Math!AN9,Math!AR9,Math!AY9,Math!BC9,Math!BG9,Math!BK9,Math!BO9,Math!BV9,Math!BZ9,Math!CD9,Math!CH9,Math!CL9,Math!CS9,Math!CW9,Math!DA9,Math!DE9,Math!DI9,Math!DP9,Math!DT9,Math!DX9,Math!EB9,Math!EF9,Math!EM9,Math!EQ9,Math!EU9,Math!EY9,Math!FC9,Math!FJ9,Math!FN9,Math!FR9,Math!FV9,Math!FZ9,Math!GG9,Math!GK9,Math!GO9,Math!GS9,Math!GW9,Math!HD9,Math!HH9,Math!HL9,Math!HP9,Math!HT9,Math!IA9,Math!IE9,Math!II9,Math!IM9,Math!IQ9,Math!IX9,Math!JB9,Math!JF9,Math!JJ9,Math!JN9,Math!JU9,Math!JY9,Math!KC9,Math!KG9,Math!KK9,Math!KR9,Math!KV9))</f>
        <v xml:space="preserve"> </v>
      </c>
      <c r="E11" s="163" t="str">
        <f t="shared" si="0"/>
        <v xml:space="preserve"> </v>
      </c>
      <c r="F11" s="164" t="str">
        <f t="shared" si="1"/>
        <v xml:space="preserve"> </v>
      </c>
      <c r="G11" s="165"/>
      <c r="H11" s="154" t="s">
        <v>53</v>
      </c>
      <c r="I11" s="154">
        <f>IF(OR(AND(ISBLANK(Fran!$A$6),ISBLANK(Fran!$B$6)),(COUNTIF(Fran!C6:D35,""))=60)," ",COUNTIF(Fran!E6:E35,"&lt;=25"))</f>
        <v>0</v>
      </c>
      <c r="J11" s="154" t="str">
        <f>IF(OR(AND(ISBLANK(Fran!$A$6),ISBLANK(Fran!$B$6)),(COUNTIF(Fran!G6:H35,""))=60)," ",COUNTIF(Fran!I6:I35,"&lt;=25"))</f>
        <v xml:space="preserve"> </v>
      </c>
      <c r="K11" s="154" t="str">
        <f>IF(OR(AND(ISBLANK(Fran!$A$6),ISBLANK(Fran!$B$6)),(COUNTIF(Fran!K6:L35,""))=60)," ",COUNTIF(Fran!M6:M35,"&lt;=25"))</f>
        <v xml:space="preserve"> </v>
      </c>
      <c r="L11" s="154" t="str">
        <f>IF(OR(AND(ISBLANK(Fran!$A$6),ISBLANK(Fran!$B$6)),(COUNTIF(Fran!O6:P35,""))=60)," ",COUNTIF(Fran!Q6:Q35,"&lt;=25"))</f>
        <v xml:space="preserve"> </v>
      </c>
      <c r="M11" s="154" t="str">
        <f>IF(OR(AND(ISBLANK(Fran!$A$6),ISBLANK(Fran!$B$6)),(COUNTIF(Fran!S6:T35,""))=60)," ",COUNTIF(Fran!U6:U35,"&lt;=25"))</f>
        <v xml:space="preserve"> </v>
      </c>
      <c r="N11" s="154" t="str">
        <f>IF(OR(AND(ISBLANK(Fran!$A$6),ISBLANK(Fran!$B$6)),(COUNTIF(Fran!Z6:AA35,""))=60)," ",COUNTIF(Fran!AB6:AB35,"&lt;=25"))</f>
        <v xml:space="preserve"> </v>
      </c>
      <c r="O11" s="154" t="str">
        <f>IF(OR(AND(ISBLANK(Fran!$A$6),ISBLANK(Fran!$B$6)),(COUNTIF(Fran!AD6:AE35,""))=60)," ",COUNTIF(Fran!AF6:AF35,"&lt;=25"))</f>
        <v xml:space="preserve"> </v>
      </c>
      <c r="P11" s="154" t="str">
        <f>IF(OR(AND(ISBLANK(Fran!$A$6),ISBLANK(Fran!$B$6)),(COUNTIF(Fran!AH6:AI35,""))=60)," ",COUNTIF(Fran!AJ6:AJ35,"&lt;=25"))</f>
        <v xml:space="preserve"> </v>
      </c>
      <c r="Q11" s="154" t="str">
        <f>IF(OR(AND(ISBLANK(Fran!$A$6),ISBLANK(Fran!$B$6)),(COUNTIF(Fran!AL6:AM35,""))=60)," ",COUNTIF(Fran!AN6:AN35,"&lt;=25"))</f>
        <v xml:space="preserve"> </v>
      </c>
      <c r="R11" s="154" t="str">
        <f>IF(OR(AND(ISBLANK(Fran!$A$6),ISBLANK(Fran!$B$6)),(COUNTIF(Fran!AP6:AQ35,""))=60)," ",COUNTIF(Fran!AR6:AR35,"&lt;=25"))</f>
        <v xml:space="preserve"> </v>
      </c>
      <c r="S11" s="154" t="str">
        <f>IF(OR(AND(ISBLANK(Fran!$A$6),ISBLANK(Fran!$B$6)),(COUNTIF(Fran!AW6:AX35,""))=60)," ",COUNTIF(Fran!AY6:AY35,"&lt;=25"))</f>
        <v xml:space="preserve"> </v>
      </c>
      <c r="T11" s="154" t="str">
        <f>IF(OR(AND(ISBLANK(Fran!$A$6),ISBLANK(Fran!$B$6)),(COUNTIF(Fran!BA6:BB35,""))=60)," ",COUNTIF(Fran!BC6:BC35,"&lt;=25"))</f>
        <v xml:space="preserve"> </v>
      </c>
      <c r="U11" s="154" t="str">
        <f>IF(OR(AND(ISBLANK(Fran!$A$6),ISBLANK(Fran!$B$6)),(COUNTIF(Fran!BE6:BF35,""))=60)," ",COUNTIF(Fran!BG6:BG35,"&lt;=25"))</f>
        <v xml:space="preserve"> </v>
      </c>
      <c r="V11" s="154" t="str">
        <f>IF(OR(AND(ISBLANK(Fran!$A$6),ISBLANK(Fran!$B$6)),(COUNTIF(Fran!BI6:BJ35,""))=60)," ",COUNTIF(Fran!BK6:BK35,"&lt;=25"))</f>
        <v xml:space="preserve"> </v>
      </c>
      <c r="W11" s="154" t="str">
        <f>IF(OR(AND(ISBLANK(Fran!$A$6),ISBLANK(Fran!$B$6)),(COUNTIF(Fran!BM6:BN35,""))=60)," ",COUNTIF(Fran!BO6:BO35,"&lt;=25"))</f>
        <v xml:space="preserve"> </v>
      </c>
      <c r="X11" s="154" t="str">
        <f>IF(OR(AND(ISBLANK(Fran!$A$6),ISBLANK(Fran!$B$6)),(COUNTIF(Fran!BT6:BU35,""))=60)," ",COUNTIF(Fran!BV6:BV35,"&lt;=25"))</f>
        <v xml:space="preserve"> </v>
      </c>
      <c r="Y11" s="154" t="str">
        <f>IF(OR(AND(ISBLANK(Fran!$A$6),ISBLANK(Fran!$B$6)),(COUNTIF(Fran!BX6:BY35,""))=60)," ",COUNTIF(Fran!BZ6:BZ35,"&lt;=25"))</f>
        <v xml:space="preserve"> </v>
      </c>
      <c r="Z11" s="154" t="str">
        <f>IF(OR(AND(ISBLANK(Fran!$A$6),ISBLANK(Fran!$B$6)),(COUNTIF(Fran!CB6:CC35,""))=60)," ",COUNTIF(Fran!CD6:CD35,"&lt;=25"))</f>
        <v xml:space="preserve"> </v>
      </c>
      <c r="AA11" s="154" t="str">
        <f>IF(OR(AND(ISBLANK(Fran!$A$6),ISBLANK(Fran!$B$6)),(COUNTIF(Fran!CF6:CG35,""))=60)," ",COUNTIF(Fran!CH6:CH35,"&lt;=25"))</f>
        <v xml:space="preserve"> </v>
      </c>
      <c r="AB11" s="154" t="str">
        <f>IF(OR(AND(ISBLANK(Fran!$A$6),ISBLANK(Fran!$B$6)),(COUNTIF(Fran!CJ6:CK35,""))=60)," ",COUNTIF(Fran!CL6:CL35,"&lt;=25"))</f>
        <v xml:space="preserve"> </v>
      </c>
      <c r="AC11" s="154" t="str">
        <f>IF(OR(AND(ISBLANK(Fran!$A$6),ISBLANK(Fran!$B$6)),(COUNTIF(Fran!CQ6:CR35,""))=60)," ",COUNTIF(Fran!CS6:CS35,"&lt;=25"))</f>
        <v xml:space="preserve"> </v>
      </c>
      <c r="AD11" s="154" t="str">
        <f>IF(OR(AND(ISBLANK(Fran!$A$6),ISBLANK(Fran!$B$6)),(COUNTIF(Fran!CU6:CV35,""))=60)," ",COUNTIF(Fran!CW6:CW35,"&lt;=25"))</f>
        <v xml:space="preserve"> </v>
      </c>
      <c r="AE11" s="154" t="str">
        <f>IF(OR(AND(ISBLANK(Fran!$A$6),ISBLANK(Fran!$B$6)),(COUNTIF(Fran!CY6:CZ35,""))=60)," ",COUNTIF(Fran!DA6:DA35,"&lt;=25"))</f>
        <v xml:space="preserve"> </v>
      </c>
      <c r="AF11" s="154" t="str">
        <f>IF(OR(AND(ISBLANK(Fran!$A$6),ISBLANK(Fran!$B$6)),(COUNTIF(Fran!DC6:DD35,""))=60)," ",COUNTIF(Fran!DE6:DE35,"&lt;=25"))</f>
        <v xml:space="preserve"> </v>
      </c>
      <c r="AG11" s="154" t="str">
        <f>IF(OR(AND(ISBLANK(Fran!$A$6),ISBLANK(Fran!$B$6)),(COUNTIF(Fran!DG6:DH35,""))=60)," ",COUNTIF(Fran!DI6:DI35,"&lt;=25"))</f>
        <v xml:space="preserve"> </v>
      </c>
      <c r="AH11" s="154" t="str">
        <f>IF(OR(AND(ISBLANK(Fran!$A$6),ISBLANK(Fran!$B$6)),(COUNTIF(Fran!DN6:DO35,""))=60)," ",COUNTIF(Fran!DP6:DP35,"&lt;=25"))</f>
        <v xml:space="preserve"> </v>
      </c>
      <c r="AI11" s="154" t="str">
        <f>IF(OR(AND(ISBLANK(Fran!$A$6),ISBLANK(Fran!$B$6)),(COUNTIF(Fran!DR6:DS35,""))=60)," ",COUNTIF(Fran!DT6:DT35,"&lt;=25"))</f>
        <v xml:space="preserve"> </v>
      </c>
      <c r="AJ11" s="154" t="str">
        <f>IF(OR(AND(ISBLANK(Fran!$A$6),ISBLANK(Fran!$B$6)),(COUNTIF(Fran!DV6:DW35,""))=60)," ",COUNTIF(Fran!DX6:DX35,"&lt;=25"))</f>
        <v xml:space="preserve"> </v>
      </c>
      <c r="AK11" s="154" t="str">
        <f>IF(OR(AND(ISBLANK(Fran!$A$6),ISBLANK(Fran!$B$6)),(COUNTIF(Fran!DZ6:EA35,""))=60)," ",COUNTIF(Fran!EB6:EB35,"&lt;=25"))</f>
        <v xml:space="preserve"> </v>
      </c>
      <c r="AL11" s="154" t="str">
        <f>IF(OR(AND(ISBLANK(Fran!$A$6),ISBLANK(Fran!$B$6)),(COUNTIF(Fran!ED6:EE35,""))=60)," ",COUNTIF(Fran!EF6:EF35,"&lt;=25"))</f>
        <v xml:space="preserve"> </v>
      </c>
      <c r="AM11" s="154" t="str">
        <f>IF(OR(AND(ISBLANK(Fran!$A$6),ISBLANK(Fran!$B$6)),(COUNTIF(Fran!EK6:EL35,""))=60)," ",COUNTIF(Fran!EM6:EM35,"&lt;=25"))</f>
        <v xml:space="preserve"> </v>
      </c>
      <c r="AN11" s="154" t="str">
        <f>IF(OR(AND(ISBLANK(Fran!$A$6),ISBLANK(Fran!$B$6)),(COUNTIF(Fran!EO6:EP35,""))=60)," ",COUNTIF(Fran!EQ6:EQ35,"&lt;=25"))</f>
        <v xml:space="preserve"> </v>
      </c>
      <c r="AO11" s="154" t="str">
        <f>IF(OR(AND(ISBLANK(Fran!$A$6),ISBLANK(Fran!$B$6)),(COUNTIF(Fran!ES6:ET35,""))=60)," ",COUNTIF(Fran!EU6:EU35,"&lt;=25"))</f>
        <v xml:space="preserve"> </v>
      </c>
      <c r="AP11" s="154" t="str">
        <f>IF(OR(AND(ISBLANK(Fran!$A$6),ISBLANK(Fran!$B$6)),(COUNTIF(Fran!EW6:EX35,""))=60)," ",COUNTIF(Fran!EY6:EY35,"&lt;=25"))</f>
        <v xml:space="preserve"> </v>
      </c>
      <c r="AQ11" s="154" t="str">
        <f>IF(OR(AND(ISBLANK(Fran!$A$6),ISBLANK(Fran!$B$6)),(COUNTIF(Fran!FA6:FB35,""))=60)," ",COUNTIF(Fran!FC6:FC35,"&lt;=25"))</f>
        <v xml:space="preserve"> </v>
      </c>
      <c r="AR11" s="154" t="str">
        <f>IF(OR(AND(ISBLANK(Fran!$A$6),ISBLANK(Fran!$B$6)),(COUNTIF(Fran!FH6:FI35,""))=60)," ",COUNTIF(Fran!FJ6:FJ35,"&lt;=25"))</f>
        <v xml:space="preserve"> </v>
      </c>
      <c r="AS11" s="154" t="str">
        <f>IF(OR(AND(ISBLANK(Fran!$A$6),ISBLANK(Fran!$B$6)),(COUNTIF(Fran!FL6:FM35,""))=60)," ",COUNTIF(Fran!FN6:FN35,"&lt;=25"))</f>
        <v xml:space="preserve"> </v>
      </c>
      <c r="AT11" s="154" t="str">
        <f>IF(OR(AND(ISBLANK(Fran!$A$6),ISBLANK(Fran!$B$6)),(COUNTIF(Fran!FP6:FQ35,""))=60)," ",COUNTIF(Fran!FR6:FR35,"&lt;=25"))</f>
        <v xml:space="preserve"> </v>
      </c>
      <c r="AU11" s="154" t="str">
        <f>IF(OR(AND(ISBLANK(Fran!$A$6),ISBLANK(Fran!$B$6)),(COUNTIF(Fran!FT6:FU35,""))=60)," ",COUNTIF(Fran!FV6:FV35,"&lt;=25"))</f>
        <v xml:space="preserve"> </v>
      </c>
      <c r="AV11" s="154" t="str">
        <f>IF(OR(AND(ISBLANK(Fran!$A$6),ISBLANK(Fran!$B$6)),(COUNTIF(Fran!FX6:FY35,""))=60)," ",COUNTIF(Fran!FZ6:FZ35,"&lt;=25"))</f>
        <v xml:space="preserve"> </v>
      </c>
      <c r="AW11" s="154" t="str">
        <f>IF(OR(AND(ISBLANK(Fran!$A$6),ISBLANK(Fran!$B$6)),(COUNTIF(Fran!GE6:GF35,""))=60)," ",COUNTIF(Fran!GG6:GG35,"&lt;=25"))</f>
        <v xml:space="preserve"> </v>
      </c>
      <c r="AX11" s="154" t="str">
        <f>IF(OR(AND(ISBLANK(Fran!$A$6),ISBLANK(Fran!$B$6)),(COUNTIF(Fran!GI6:GJ35,""))=60)," ",COUNTIF(Fran!GK6:GK35,"&lt;=25"))</f>
        <v xml:space="preserve"> </v>
      </c>
      <c r="AY11" s="154" t="str">
        <f>IF(OR(AND(ISBLANK(Fran!$A$6),ISBLANK(Fran!$B$6)),(COUNTIF(Fran!GM6:GN35,""))=60)," ",COUNTIF(Fran!GO6:GO35,"&lt;=25"))</f>
        <v xml:space="preserve"> </v>
      </c>
      <c r="AZ11" s="154" t="str">
        <f>IF(OR(AND(ISBLANK(Fran!$A$6),ISBLANK(Fran!$B$6)),(COUNTIF(Fran!GQ6:GR35,""))=60)," ",COUNTIF(Fran!GS6:GS35,"&lt;=25"))</f>
        <v xml:space="preserve"> </v>
      </c>
      <c r="BA11" s="154" t="str">
        <f>IF(OR(AND(ISBLANK(Fran!$A$6),ISBLANK(Fran!$B$6)),(COUNTIF(Fran!GU6:GV35,""))=60)," ",COUNTIF(Fran!GW6:GW35,"&lt;=25"))</f>
        <v xml:space="preserve"> </v>
      </c>
      <c r="BB11" s="154" t="str">
        <f>IF(OR(AND(ISBLANK(Fran!$A$6),ISBLANK(Fran!$B$6)),(COUNTIF(Fran!HB6:HC35,""))=60)," ",COUNTIF(Fran!HD6:HD35,"&lt;=25"))</f>
        <v xml:space="preserve"> </v>
      </c>
      <c r="BC11" s="154" t="str">
        <f>IF(OR(AND(ISBLANK(Fran!$A$6),ISBLANK(Fran!$B$6)),(COUNTIF(Fran!HF6:HG35,""))=60)," ",COUNTIF(Fran!HH6:HH35,"&lt;=25"))</f>
        <v xml:space="preserve"> </v>
      </c>
      <c r="BD11" s="154" t="str">
        <f>IF(OR(AND(ISBLANK(Fran!$A$6),ISBLANK(Fran!$B$6)),(COUNTIF(Fran!HJ6:HK35,""))=60)," ",COUNTIF(Fran!HL6:HL35,"&lt;=25"))</f>
        <v xml:space="preserve"> </v>
      </c>
      <c r="BE11" s="154" t="str">
        <f>IF(OR(AND(ISBLANK(Fran!$A$6),ISBLANK(Fran!$B$6)),(COUNTIF(Fran!HN6:HO35,""))=60)," ",COUNTIF(Fran!HP6:HP35,"&lt;=25"))</f>
        <v xml:space="preserve"> </v>
      </c>
      <c r="BF11" s="154" t="str">
        <f>IF(OR(AND(ISBLANK(Fran!$A$6),ISBLANK(Fran!$B$6)),(COUNTIF(Fran!HR6:HS35,""))=60)," ",COUNTIF(Fran!HT6:HT35,"&lt;=25"))</f>
        <v xml:space="preserve"> </v>
      </c>
      <c r="BG11" s="154" t="str">
        <f>IF(OR(AND(ISBLANK(Fran!$A$6),ISBLANK(Fran!$B$6)),(COUNTIF(Fran!HY6:HZ35,""))=60)," ",COUNTIF(Fran!IA6:IA35,"&lt;=25"))</f>
        <v xml:space="preserve"> </v>
      </c>
      <c r="BH11" s="154" t="str">
        <f>IF(OR(AND(ISBLANK(Fran!$A$6),ISBLANK(Fran!$B$6)),(COUNTIF(Fran!IC6:ID35,""))=60)," ",COUNTIF(Fran!IE6:IE35,"&lt;=25"))</f>
        <v xml:space="preserve"> </v>
      </c>
      <c r="BI11" s="154" t="str">
        <f>IF(OR(AND(ISBLANK(Fran!$A$6),ISBLANK(Fran!$B$6)),(COUNTIF(Fran!IG6:IH35,""))=60)," ",COUNTIF(Fran!II6:II35,"&lt;=25"))</f>
        <v xml:space="preserve"> </v>
      </c>
      <c r="BJ11" s="154" t="str">
        <f>IF(OR(AND(ISBLANK(Fran!$A$6),ISBLANK(Fran!$B$6)),(COUNTIF(Fran!IK6:IL35,""))=60)," ",COUNTIF(Fran!IM6:IM35,"&lt;=25"))</f>
        <v xml:space="preserve"> </v>
      </c>
      <c r="BK11" s="154" t="str">
        <f>IF(OR(AND(ISBLANK(Fran!$A$6),ISBLANK(Fran!$B$6)),(COUNTIF(Fran!IO6:IP35,""))=60)," ",COUNTIF(Fran!IQ6:IQ35,"&lt;=25"))</f>
        <v xml:space="preserve"> </v>
      </c>
      <c r="BL11" s="154" t="str">
        <f>IF(OR(AND(ISBLANK(Fran!$A$6),ISBLANK(Fran!$B$6)),(COUNTIF(Fran!IV6:IW35,""))=60)," ",COUNTIF(Fran!IX6:IX35,"&lt;=25"))</f>
        <v xml:space="preserve"> </v>
      </c>
      <c r="BM11" s="154" t="str">
        <f>IF(OR(AND(ISBLANK(Fran!$A$6),ISBLANK(Fran!$B$6)),(COUNTIF(Fran!IZ6:JA35,""))=60)," ",COUNTIF(Fran!JB6:JB35,"&lt;=25"))</f>
        <v xml:space="preserve"> </v>
      </c>
      <c r="BN11" s="154" t="str">
        <f>IF(OR(AND(ISBLANK(Fran!$A$6),ISBLANK(Fran!$B$6)),(COUNTIF(Fran!JD6:JE35,""))=60)," ",COUNTIF(Fran!JF6:JF35,"&lt;=25"))</f>
        <v xml:space="preserve"> </v>
      </c>
      <c r="BO11" s="154" t="str">
        <f>IF(OR(AND(ISBLANK(Fran!$A$6),ISBLANK(Fran!$B$6)),(COUNTIF(Fran!JH6:JI35,""))=60)," ",COUNTIF(Fran!JJ6:JJ35,"&lt;=25"))</f>
        <v xml:space="preserve"> </v>
      </c>
      <c r="BP11" s="154" t="str">
        <f>IF(OR(AND(ISBLANK(Fran!$A$6),ISBLANK(Fran!$B$6)),(COUNTIF(Fran!JL6:JM35,""))=60)," ",COUNTIF(Fran!JN6:JN35,"&lt;=25"))</f>
        <v xml:space="preserve"> </v>
      </c>
      <c r="BQ11" s="154" t="str">
        <f>IF(OR(AND(ISBLANK(Fran!$A$6),ISBLANK(Fran!$B$6)),(COUNTIF(Fran!JS6:JT35,""))=60)," ",COUNTIF(Fran!JU6:JU35,"&lt;=25"))</f>
        <v xml:space="preserve"> </v>
      </c>
      <c r="BR11" s="154" t="str">
        <f>IF(OR(AND(ISBLANK(Fran!$A$6),ISBLANK(Fran!$B$6)),(COUNTIF(Fran!JW6:JX35,""))=60)," ",COUNTIF(Fran!JY6:JY35,"&lt;=25"))</f>
        <v xml:space="preserve"> </v>
      </c>
      <c r="BS11" s="154" t="str">
        <f>IF(OR(AND(ISBLANK(Fran!$A$6),ISBLANK(Fran!$B$6)),(COUNTIF(Fran!KA6:KB35,""))=60)," ",COUNTIF(Fran!KC6:KC35,"&lt;=25"))</f>
        <v xml:space="preserve"> </v>
      </c>
      <c r="BT11" s="154" t="str">
        <f>IF(OR(AND(ISBLANK(Fran!$A$6),ISBLANK(Fran!$B$6)),(COUNTIF(Fran!KE6:KF35,""))=60)," ",COUNTIF(Fran!KG6:KG35,"&lt;=25"))</f>
        <v xml:space="preserve"> </v>
      </c>
      <c r="BU11" s="154" t="str">
        <f>IF(OR(AND(ISBLANK(Fran!$A$6),ISBLANK(Fran!$B$6)),(COUNTIF(Fran!KI6:KJ35,""))=60)," ",COUNTIF(Fran!KK6:KK35,"&lt;=25"))</f>
        <v xml:space="preserve"> </v>
      </c>
      <c r="BV11" s="154" t="str">
        <f>IF(OR(AND(ISBLANK(Fran!$A$6),ISBLANK(Fran!$B$6)),(COUNTIF(Fran!KP6:KQ35,""))=60)," ",COUNTIF(Fran!KR6:KR35,"&lt;=25"))</f>
        <v xml:space="preserve"> </v>
      </c>
      <c r="BW11" s="154" t="str">
        <f>IF(OR(AND(ISBLANK(Fran!$A$6),ISBLANK(Fran!$B$6)),(COUNTIF(Fran!KT6:KU35,""))=60)," ",COUNTIF(Fran!KV6:KV35,"&lt;=25"))</f>
        <v xml:space="preserve"> </v>
      </c>
      <c r="BX11" s="154" t="str">
        <f>IF(OR(AND(ISBLANK(Fran!$A$6),ISBLANK(Fran!$B$6)),(COUNTIF(Fran!KX6:KY35,""))=60)," ",COUNTIF(Fran!KZ6:KZ35,"&lt;=25"))</f>
        <v xml:space="preserve"> </v>
      </c>
      <c r="BY11" s="154" t="str">
        <f>IF(OR(AND(ISBLANK(Fran!$A$6),ISBLANK(Fran!$B$6)),(COUNTIF(Fran!LB6:LC35,""))=60)," ",COUNTIF(Fran!LD6:LD35,"&lt;=25"))</f>
        <v xml:space="preserve"> </v>
      </c>
      <c r="BZ11" s="154" t="str">
        <f>IF(OR(AND(ISBLANK(Fran!$A$6),ISBLANK(Fran!$B$6)),(COUNTIF(Fran!LF6:LG35,""))=60)," ",COUNTIF(Fran!LH6:LH35,"&lt;=25"))</f>
        <v xml:space="preserve"> </v>
      </c>
      <c r="CA11" s="154" t="str">
        <f>IF(OR(AND(ISBLANK(Fran!$A$6),ISBLANK(Fran!$B$6)),(COUNTIF(Fran!LM6:LN35,""))=60)," ",COUNTIF(Fran!LO6:LO35,"&lt;=25"))</f>
        <v xml:space="preserve"> </v>
      </c>
      <c r="CF11" s="154" t="s">
        <v>53</v>
      </c>
      <c r="CG11" s="154" t="str">
        <f>IF(OR(AND(ISBLANK(Math!$A$6),ISBLANK(Math!$B$6)),(COUNTIF(Math!C9:D38,""))=60)," ",COUNTIF(Math!E9:E38,"&lt;=25"))</f>
        <v xml:space="preserve"> </v>
      </c>
      <c r="CH11" s="154" t="str">
        <f>IF(OR(AND(ISBLANK(Math!$A$6),ISBLANK(Math!$B$6)),(COUNTIF(Math!G9:H38,""))=60)," ",COUNTIF(Math!I9:I38,"&lt;=25"))</f>
        <v xml:space="preserve"> </v>
      </c>
      <c r="CI11" s="154" t="str">
        <f>IF(OR(AND(ISBLANK(Math!$A$6),ISBLANK(Math!$B$6)),(COUNTIF(Math!K9:L38,""))=60)," ",COUNTIF(Math!M9:M38,"&lt;=25"))</f>
        <v xml:space="preserve"> </v>
      </c>
      <c r="CJ11" s="154" t="str">
        <f>IF(OR(AND(ISBLANK(Math!$A$6),ISBLANK(Math!$B$6)),(COUNTIF(Math!O9:P38,""))=60)," ",COUNTIF(Math!Q9:Q38,"&lt;=25"))</f>
        <v xml:space="preserve"> </v>
      </c>
      <c r="CK11" s="154" t="str">
        <f>IF(OR(AND(ISBLANK(Math!$A$6),ISBLANK(Math!$B$6)),(COUNTIF(Math!S9:T38,""))=60)," ",COUNTIF(Math!U9:U38,"&lt;=25"))</f>
        <v xml:space="preserve"> </v>
      </c>
      <c r="CL11" s="154" t="str">
        <f>IF(OR(AND(ISBLANK(Math!$A$6),ISBLANK(Math!$B$6)),(COUNTIF(Math!Z9:AA38,""))=60)," ",COUNTIF(Math!AB9:AB38,"&lt;=25"))</f>
        <v xml:space="preserve"> </v>
      </c>
      <c r="CM11" s="154" t="str">
        <f>IF(OR(AND(ISBLANK(Math!$A$6),ISBLANK(Math!$B$6)),(COUNTIF(Math!AD9:AE38,""))=60)," ",COUNTIF(Math!AF9:AF38,"&lt;=25"))</f>
        <v xml:space="preserve"> </v>
      </c>
      <c r="CN11" s="154" t="str">
        <f>IF(OR(AND(ISBLANK(Math!$A$6),ISBLANK(Math!$B$6)),(COUNTIF(Math!AH9:AI38,""))=60)," ",COUNTIF(Math!AJ9:AJ38,"&lt;=25"))</f>
        <v xml:space="preserve"> </v>
      </c>
      <c r="CO11" s="154" t="str">
        <f>IF(OR(AND(ISBLANK(Math!$A$6),ISBLANK(Math!$B$6)),(COUNTIF(Math!AL9:AM38,""))=60)," ",COUNTIF(Math!AN9:AN38,"&lt;=25"))</f>
        <v xml:space="preserve"> </v>
      </c>
      <c r="CP11" s="154" t="str">
        <f>IF(OR(AND(ISBLANK(Math!$A$6),ISBLANK(Math!$B$6)),(COUNTIF(Math!AP9:AQ38,""))=60)," ",COUNTIF(Math!AR9:AR38,"&lt;=25"))</f>
        <v xml:space="preserve"> </v>
      </c>
      <c r="CQ11" s="154" t="str">
        <f>IF(OR(AND(ISBLANK(Math!$A$6),ISBLANK(Math!$B$6)),(COUNTIF(Math!AW9:AX38,""))=60)," ",COUNTIF(Math!AY9:AY38,"&lt;=25"))</f>
        <v xml:space="preserve"> </v>
      </c>
      <c r="CR11" s="154" t="str">
        <f>IF(OR(AND(ISBLANK(Math!$A$6),ISBLANK(Math!$B$6)),(COUNTIF(Math!BA9:BB38,""))=60)," ",COUNTIF(Math!BC9:BC38,"&lt;=25"))</f>
        <v xml:space="preserve"> </v>
      </c>
      <c r="CS11" s="154" t="str">
        <f>IF(OR(AND(ISBLANK(Math!$A$6),ISBLANK(Math!$B$6)),(COUNTIF(Math!BE9:BF38,""))=60)," ",COUNTIF(Math!BG9:BG38,"&lt;=25"))</f>
        <v xml:space="preserve"> </v>
      </c>
      <c r="CT11" s="154" t="str">
        <f>IF(OR(AND(ISBLANK(Math!$A$6),ISBLANK(Math!$B$6)),(COUNTIF(Math!BI9:BJ38,""))=60)," ",COUNTIF(Math!BK9:BK38,"&lt;=25"))</f>
        <v xml:space="preserve"> </v>
      </c>
      <c r="CU11" s="154" t="str">
        <f>IF(OR(AND(ISBLANK(Math!$A$6),ISBLANK(Math!$B$6)),(COUNTIF(Math!BM9:BN38,""))=60)," ",COUNTIF(Math!BO9:BO38,"&lt;=25"))</f>
        <v xml:space="preserve"> </v>
      </c>
      <c r="CV11" s="154" t="str">
        <f>IF(OR(AND(ISBLANK(Math!$A$6),ISBLANK(Math!$B$6)),(COUNTIF(Math!BT9:BU38,""))=60)," ",COUNTIF(Math!BV9:BV38,"&lt;=25"))</f>
        <v xml:space="preserve"> </v>
      </c>
      <c r="CW11" s="154" t="str">
        <f>IF(OR(AND(ISBLANK(Math!$A$6),ISBLANK(Math!$B$6)),(COUNTIF(Math!BX9:BY38,""))=60)," ",COUNTIF(Math!BZ9:BZ38,"&lt;=25"))</f>
        <v xml:space="preserve"> </v>
      </c>
      <c r="CX11" s="154" t="str">
        <f>IF(OR(AND(ISBLANK(Math!$A$6),ISBLANK(Math!$B$6)),(COUNTIF(Math!CB9:CC38,""))=60)," ",COUNTIF(Math!CD9:CD38,"&lt;=25"))</f>
        <v xml:space="preserve"> </v>
      </c>
      <c r="CY11" s="154" t="str">
        <f>IF(OR(AND(ISBLANK(Math!$A$6),ISBLANK(Math!$B$6)),(COUNTIF(Math!CF9:CG38,""))=60)," ",COUNTIF(Math!CH9:CH38,"&lt;=25"))</f>
        <v xml:space="preserve"> </v>
      </c>
      <c r="CZ11" s="154" t="str">
        <f>IF(OR(AND(ISBLANK(Math!$A$6),ISBLANK(Math!$B$6)),(COUNTIF(Math!CJ9:CK38,""))=60)," ",COUNTIF(Math!CL9:CL38,"&lt;=25"))</f>
        <v xml:space="preserve"> </v>
      </c>
      <c r="DA11" s="154" t="str">
        <f>IF(OR(AND(ISBLANK(Math!$A$6),ISBLANK(Math!$B$6)),(COUNTIF(Math!CQ9:CR38,""))=60)," ",COUNTIF(Math!CS9:CS38,"&lt;=25"))</f>
        <v xml:space="preserve"> </v>
      </c>
      <c r="DB11" s="154" t="str">
        <f>IF(OR(AND(ISBLANK(Math!$A$6),ISBLANK(Math!$B$6)),(COUNTIF(Math!CU9:CV38,""))=60)," ",COUNTIF(Math!CW9:CW38,"&lt;=25"))</f>
        <v xml:space="preserve"> </v>
      </c>
      <c r="DC11" s="154" t="str">
        <f>IF(OR(AND(ISBLANK(Math!$A$6),ISBLANK(Math!$B$6)),(COUNTIF(Math!CY9:CZ38,""))=60)," ",COUNTIF(Math!DA9:DA38,"&lt;=25"))</f>
        <v xml:space="preserve"> </v>
      </c>
      <c r="DD11" s="154" t="str">
        <f>IF(OR(AND(ISBLANK(Math!$A$6),ISBLANK(Math!$B$6)),(COUNTIF(Math!DC9:DD38,""))=60)," ",COUNTIF(Math!DE9:DE38,"&lt;=25"))</f>
        <v xml:space="preserve"> </v>
      </c>
      <c r="DE11" s="154" t="str">
        <f>IF(OR(AND(ISBLANK(Math!$A$6),ISBLANK(Math!$B$6)),(COUNTIF(Math!DG9:DH38,""))=60)," ",COUNTIF(Math!DI9:DI38,"&lt;=25"))</f>
        <v xml:space="preserve"> </v>
      </c>
      <c r="DF11" s="154" t="str">
        <f>IF(OR(AND(ISBLANK(Math!$A$6),ISBLANK(Math!$B$6)),(COUNTIF(Math!DN9:DO38,""))=60)," ",COUNTIF(Math!DP9:DP38,"&lt;=25"))</f>
        <v xml:space="preserve"> </v>
      </c>
      <c r="DG11" s="154" t="str">
        <f>IF(OR(AND(ISBLANK(Math!$A$6),ISBLANK(Math!$B$6)),(COUNTIF(Math!DR9:DS38,""))=60)," ",COUNTIF(Math!DT9:DT38,"&lt;=25"))</f>
        <v xml:space="preserve"> </v>
      </c>
      <c r="DH11" s="154" t="str">
        <f>IF(OR(AND(ISBLANK(Math!$A$6),ISBLANK(Math!$B$6)),(COUNTIF(Math!DV9:DW38,""))=60)," ",COUNTIF(Math!DX9:DX38,"&lt;=25"))</f>
        <v xml:space="preserve"> </v>
      </c>
      <c r="DI11" s="154" t="str">
        <f>IF(OR(AND(ISBLANK(Math!$A$6),ISBLANK(Math!$B$6)),(COUNTIF(Math!DZ9:EA38,""))=60)," ",COUNTIF(Math!EB9:EB38,"&lt;=25"))</f>
        <v xml:space="preserve"> </v>
      </c>
      <c r="DJ11" s="154" t="str">
        <f>IF(OR(AND(ISBLANK(Math!$A$6),ISBLANK(Math!$B$6)),(COUNTIF(Math!ED9:EE38,""))=60)," ",COUNTIF(Math!EF9:EF38,"&lt;=25"))</f>
        <v xml:space="preserve"> </v>
      </c>
      <c r="DK11" s="154" t="str">
        <f>IF(OR(AND(ISBLANK(Math!$A$6),ISBLANK(Math!$B$6)),(COUNTIF(Math!EK9:EL38,""))=60)," ",COUNTIF(Math!EM9:EM38,"&lt;=25"))</f>
        <v xml:space="preserve"> </v>
      </c>
      <c r="DL11" s="154" t="str">
        <f>IF(OR(AND(ISBLANK(Math!$A$6),ISBLANK(Math!$B$6)),(COUNTIF(Math!EO9:EP38,""))=60)," ",COUNTIF(Math!EQ9:EQ38,"&lt;=25"))</f>
        <v xml:space="preserve"> </v>
      </c>
      <c r="DM11" s="154" t="str">
        <f>IF(OR(AND(ISBLANK(Math!$A$6),ISBLANK(Math!$B$6)),(COUNTIF(Math!ES9:ET38,""))=60)," ",COUNTIF(Math!EU9:EU38,"&lt;=25"))</f>
        <v xml:space="preserve"> </v>
      </c>
      <c r="DN11" s="154" t="str">
        <f>IF(OR(AND(ISBLANK(Math!$A$6),ISBLANK(Math!$B$6)),(COUNTIF(Math!EW9:EX38,""))=60)," ",COUNTIF(Math!EY9:EY38,"&lt;=25"))</f>
        <v xml:space="preserve"> </v>
      </c>
      <c r="DO11" s="154" t="str">
        <f>IF(OR(AND(ISBLANK(Math!$A$6),ISBLANK(Math!$B$6)),(COUNTIF(Math!FA9:FB38,""))=60)," ",COUNTIF(Math!FC9:FC38,"&lt;=25"))</f>
        <v xml:space="preserve"> </v>
      </c>
      <c r="DP11" s="154" t="str">
        <f>IF(OR(AND(ISBLANK(Math!$A$6),ISBLANK(Math!$B$6)),(COUNTIF(Math!FH9:FI38,""))=60)," ",COUNTIF(Math!FJ9:FJ38,"&lt;=25"))</f>
        <v xml:space="preserve"> </v>
      </c>
      <c r="DQ11" s="154" t="str">
        <f>IF(OR(AND(ISBLANK(Math!$A$6),ISBLANK(Math!$B$6)),(COUNTIF(Math!FL9:FM38,""))=60)," ",COUNTIF(Math!FN9:FN38,"&lt;=25"))</f>
        <v xml:space="preserve"> </v>
      </c>
      <c r="DR11" s="154" t="str">
        <f>IF(OR(AND(ISBLANK(Math!$A$6),ISBLANK(Math!$B$6)),(COUNTIF(Math!FP9:FQ38,""))=60)," ",COUNTIF(Math!FR9:FR38,"&lt;=25"))</f>
        <v xml:space="preserve"> </v>
      </c>
      <c r="DS11" s="154" t="str">
        <f>IF(OR(AND(ISBLANK(Math!$A$6),ISBLANK(Math!$B$6)),(COUNTIF(Math!FT9:FU38,""))=60)," ",COUNTIF(Math!FV9:FV38,"&lt;=25"))</f>
        <v xml:space="preserve"> </v>
      </c>
      <c r="DT11" s="154" t="str">
        <f>IF(OR(AND(ISBLANK(Math!$A$6),ISBLANK(Math!$B$6)),(COUNTIF(Math!FX9:FY38,""))=60)," ",COUNTIF(Math!FZ9:FZ38,"&lt;=25"))</f>
        <v xml:space="preserve"> </v>
      </c>
      <c r="DU11" s="154" t="str">
        <f>IF(OR(AND(ISBLANK(Math!$A$6),ISBLANK(Math!$B$6)),(COUNTIF(Math!GE9:GF38,""))=60)," ",COUNTIF(Math!GG9:GG38,"&lt;=25"))</f>
        <v xml:space="preserve"> </v>
      </c>
      <c r="DV11" s="154" t="str">
        <f>IF(OR(AND(ISBLANK(Math!$A$6),ISBLANK(Math!$B$6)),(COUNTIF(Math!GI9:GJ38,""))=60)," ",COUNTIF(Math!GK9:GK38,"&lt;=25"))</f>
        <v xml:space="preserve"> </v>
      </c>
      <c r="DW11" s="154" t="str">
        <f>IF(OR(AND(ISBLANK(Math!$A$6),ISBLANK(Math!$B$6)),(COUNTIF(Math!GM9:GN38,""))=60)," ",COUNTIF(Math!GO9:GO38,"&lt;=25"))</f>
        <v xml:space="preserve"> </v>
      </c>
      <c r="DX11" s="154" t="str">
        <f>IF(OR(AND(ISBLANK(Math!$A$6),ISBLANK(Math!$B$6)),(COUNTIF(Math!GQ9:GR38,""))=60)," ",COUNTIF(Math!GS9:GS38,"&lt;=25"))</f>
        <v xml:space="preserve"> </v>
      </c>
      <c r="DY11" s="154" t="str">
        <f>IF(OR(AND(ISBLANK(Math!$A$6),ISBLANK(Math!$B$6)),(COUNTIF(Math!GU9:GV38,""))=60)," ",COUNTIF(Math!GW9:GW38,"&lt;=25"))</f>
        <v xml:space="preserve"> </v>
      </c>
      <c r="DZ11" s="154" t="str">
        <f>IF(OR(AND(ISBLANK(Math!$A$6),ISBLANK(Math!$B$6)),(COUNTIF(Math!HB9:HC38,""))=60)," ",COUNTIF(Math!HD9:HD38,"&lt;=25"))</f>
        <v xml:space="preserve"> </v>
      </c>
      <c r="EA11" s="154" t="str">
        <f>IF(OR(AND(ISBLANK(Math!$A$6),ISBLANK(Math!$B$6)),(COUNTIF(Math!HF9:HG38,""))=60)," ",COUNTIF(Math!HH9:HH38,"&lt;=25"))</f>
        <v xml:space="preserve"> </v>
      </c>
      <c r="EB11" s="154" t="str">
        <f>IF(OR(AND(ISBLANK(Math!$A$6),ISBLANK(Math!$B$6)),(COUNTIF(Math!HJ9:HK38,""))=60)," ",COUNTIF(Math!HL9:HL38,"&lt;=25"))</f>
        <v xml:space="preserve"> </v>
      </c>
      <c r="EC11" s="154" t="str">
        <f>IF(OR(AND(ISBLANK(Math!$A$6),ISBLANK(Math!$B$6)),(COUNTIF(Math!HN9:HO38,""))=60)," ",COUNTIF(Math!HP9:HP38,"&lt;=25"))</f>
        <v xml:space="preserve"> </v>
      </c>
      <c r="ED11" s="154" t="str">
        <f>IF(OR(AND(ISBLANK(Math!$A$6),ISBLANK(Math!$B$6)),(COUNTIF(Math!HR9:HS38,""))=60)," ",COUNTIF(Math!HT9:HT38,"&lt;=25"))</f>
        <v xml:space="preserve"> </v>
      </c>
      <c r="EE11" s="154" t="str">
        <f>IF(OR(AND(ISBLANK(Math!$A$6),ISBLANK(Math!$B$6)),(COUNTIF(Math!HY9:HZ38,""))=60)," ",COUNTIF(Math!IA9:IA38,"&lt;=25"))</f>
        <v xml:space="preserve"> </v>
      </c>
      <c r="EF11" s="154" t="str">
        <f>IF(OR(AND(ISBLANK(Math!$A$6),ISBLANK(Math!$B$6)),(COUNTIF(Math!IC9:ID38,""))=60)," ",COUNTIF(Math!IE9:IE38,"&lt;=25"))</f>
        <v xml:space="preserve"> </v>
      </c>
      <c r="EG11" s="154" t="str">
        <f>IF(OR(AND(ISBLANK(Math!$A$6),ISBLANK(Math!$B$6)),(COUNTIF(Math!IG9:IH38,""))=60)," ",COUNTIF(Math!II9:II38,"&lt;=25"))</f>
        <v xml:space="preserve"> </v>
      </c>
      <c r="EH11" s="154" t="str">
        <f>IF(OR(AND(ISBLANK(Math!$A$6),ISBLANK(Math!$B$6)),(COUNTIF(Math!IK9:IL38,""))=60)," ",COUNTIF(Math!IM9:IM38,"&lt;=25"))</f>
        <v xml:space="preserve"> </v>
      </c>
      <c r="EI11" s="154" t="str">
        <f>IF(OR(AND(ISBLANK(Math!$A$6),ISBLANK(Math!$B$6)),(COUNTIF(Math!IO9:IP38,""))=60)," ",COUNTIF(Math!IQ9:IQ38,"&lt;=25"))</f>
        <v xml:space="preserve"> </v>
      </c>
      <c r="EJ11" s="154" t="str">
        <f>IF(OR(AND(ISBLANK(Math!$A$6),ISBLANK(Math!$B$6)),(COUNTIF(Math!IV9:IW38,""))=60)," ",COUNTIF(Math!IX9:IX38,"&lt;=25"))</f>
        <v xml:space="preserve"> </v>
      </c>
      <c r="EK11" s="154" t="str">
        <f>IF(OR(AND(ISBLANK(Math!$A$6),ISBLANK(Math!$B$6)),(COUNTIF(Math!IZ9:JA38,""))=60)," ",COUNTIF(Math!JB9:JB38,"&lt;=25"))</f>
        <v xml:space="preserve"> </v>
      </c>
      <c r="EL11" s="154" t="str">
        <f>IF(OR(AND(ISBLANK(Math!$A$6),ISBLANK(Math!$B$6)),(COUNTIF(Math!JD9:JE38,""))=60)," ",COUNTIF(Math!JF9:JF38,"&lt;=25"))</f>
        <v xml:space="preserve"> </v>
      </c>
      <c r="EM11" s="154" t="str">
        <f>IF(OR(AND(ISBLANK(Math!$A$6),ISBLANK(Math!$B$6)),(COUNTIF(Math!JH9:JI38,""))=60)," ",COUNTIF(Math!JJ9:JJ38,"&lt;=25"))</f>
        <v xml:space="preserve"> </v>
      </c>
      <c r="EN11" s="154" t="str">
        <f>IF(OR(AND(ISBLANK(Math!$A$6),ISBLANK(Math!$B$6)),(COUNTIF(Math!JL9:JM38,""))=60)," ",COUNTIF(Math!JN9:JN38,"&lt;=25"))</f>
        <v xml:space="preserve"> </v>
      </c>
      <c r="EO11" s="154" t="str">
        <f>IF(OR(AND(ISBLANK(Math!$A$6),ISBLANK(Math!$B$6)),(COUNTIF(Math!JS9:JT38,""))=60)," ",COUNTIF(Math!JU9:JU38,"&lt;=25"))</f>
        <v xml:space="preserve"> </v>
      </c>
      <c r="EP11" s="154" t="str">
        <f>IF(OR(AND(ISBLANK(Math!$A$6),ISBLANK(Math!$B$6)),(COUNTIF(Math!JW9:JX38,""))=60)," ",COUNTIF(Math!JY9:JY38,"&lt;=25"))</f>
        <v xml:space="preserve"> </v>
      </c>
      <c r="EQ11" s="154" t="str">
        <f>IF(OR(AND(ISBLANK(Math!$A$6),ISBLANK(Math!$B$6)),(COUNTIF(Math!KA9:KB38,""))=60)," ",COUNTIF(Math!KC9:KC38,"&lt;=25"))</f>
        <v xml:space="preserve"> </v>
      </c>
      <c r="ER11" s="154" t="str">
        <f>IF(OR(AND(ISBLANK(Math!$A$6),ISBLANK(Math!$B$6)),(COUNTIF(Math!KE9:KF38,""))=60)," ",COUNTIF(Math!KG9:KG38,"&lt;=25"))</f>
        <v xml:space="preserve"> </v>
      </c>
      <c r="ES11" s="154" t="str">
        <f>IF(OR(AND(ISBLANK(Math!$A$6),ISBLANK(Math!$B$6)),(COUNTIF(Math!KI9:KJ38,""))=60)," ",COUNTIF(Math!KK9:KK38,"&lt;=25"))</f>
        <v xml:space="preserve"> </v>
      </c>
      <c r="ET11" s="154" t="str">
        <f>IF(OR(AND(ISBLANK(Math!$A$6),ISBLANK(Math!$B$6)),(COUNTIF(Math!KP9:KQ38,""))=60)," ",COUNTIF(Math!KR9:KR38,"&lt;=25"))</f>
        <v xml:space="preserve"> </v>
      </c>
      <c r="EU11" s="154" t="str">
        <f>IF(OR(AND(ISBLANK(Math!$A$6),ISBLANK(Math!$B$6)),(COUNTIF(Math!KT9:KU38,""))=60)," ",COUNTIF(Math!KV9:KV38,"&lt;=25"))</f>
        <v xml:space="preserve"> </v>
      </c>
      <c r="EV11" s="154" t="s">
        <v>50</v>
      </c>
      <c r="EW11" s="154" t="s">
        <v>50</v>
      </c>
      <c r="EX11" s="154" t="s">
        <v>50</v>
      </c>
      <c r="EY11" s="154" t="s">
        <v>50</v>
      </c>
      <c r="EZ11" s="154" t="s">
        <v>50</v>
      </c>
      <c r="FA11" s="154" t="s">
        <v>50</v>
      </c>
      <c r="FD11" s="160"/>
      <c r="FE11" s="161"/>
      <c r="FF11" s="162"/>
      <c r="FG11" s="162"/>
      <c r="FH11" s="163"/>
    </row>
    <row r="12" spans="1:164">
      <c r="A12" s="160" t="str">
        <f>IF(ISBLANK(Fran!A10)," ",Fran!A10)</f>
        <v xml:space="preserve"> </v>
      </c>
      <c r="B12" s="160" t="str">
        <f>IF(ISBLANK(Fran!B10)," ",Fran!B10)</f>
        <v xml:space="preserve"> </v>
      </c>
      <c r="C12" s="162" t="str">
        <f>IF(ISBLANK(Fran!A10)," ",AVERAGE(Fran!E10,Fran!I10,Fran!M10,Fran!Q10,Fran!U10,Fran!AB10,Fran!AF10,Fran!AJ10,Fran!AN10,Fran!AR10,Fran!AY10,Fran!BC10,Fran!BK10,Fran!BO10,Fran!BV10,Fran!CD10,Fran!CH10,Fran!CL10,Fran!CS10,Fran!CW10,Fran!DA10,Fran!DE10,Fran!DI10,Fran!DP10,Fran!DT10,Fran!DX10,Fran!EB10,Fran!EF10,Fran!EM10,Fran!EQ10,Fran!EU10,Fran!EY10,Fran!FC10,Fran!FJ10,Fran!FN10,Fran!FR10,Fran!FV10,Fran!FZ10,Fran!GG10,Fran!GK10,Fran!GO10,Fran!GS10,Fran!GW10,Fran!HD10,Fran!HH10,Fran!HL10,Fran!HP9:HP10,Fran!HT10,Fran!IA10,Fran!IE10,Fran!II10,Fran!IM10,Fran!IQ10,Fran!IX10,Fran!JB10,Fran!JF10,Fran!JJ10,Fran!JN10,Fran!JU10,Fran!JY10,Fran!KC10,Fran!KG10,Fran!KK10,Fran!KR10,Fran!KV10,Fran!KZ10,Fran!LD10,Fran!LH10,Fran!LO10))</f>
        <v xml:space="preserve"> </v>
      </c>
      <c r="D12" s="162" t="str">
        <f>IF(ISBLANK(Fran!A10)," ",AVERAGE(Math!E10,Math!I10,Math!M10,Math!Q10,Math!U10,Math!AB10,Math!AF10,Math!AJ10,Math!AN10,Math!AR10,Math!AY10,Math!BC10,Math!BG10,Math!BK10,Math!BO10,Math!BV10,Math!BZ10,Math!CD10,Math!CH10,Math!CL10,Math!CS10,Math!CW10,Math!DA10,Math!DE10,Math!DI10,Math!DP10,Math!DT10,Math!DX10,Math!EB10,Math!EF10,Math!EM10,Math!EQ10,Math!EU10,Math!EY10,Math!FC10,Math!FJ10,Math!FN10,Math!FR10,Math!FV10,Math!FZ10,Math!GG10,Math!GK10,Math!GO10,Math!GS10,Math!GW10,Math!HD10,Math!HH10,Math!HL10,Math!HP10,Math!HT10,Math!IA10,Math!IE10,Math!II10,Math!IM10,Math!IQ10,Math!IX10,Math!JB10,Math!JF10,Math!JJ10,Math!JN10,Math!JU10,Math!JY10,Math!KC10,Math!KG10,Math!KK10,Math!KR10,Math!KV10))</f>
        <v xml:space="preserve"> </v>
      </c>
      <c r="E12" s="163" t="str">
        <f t="shared" si="0"/>
        <v xml:space="preserve"> </v>
      </c>
      <c r="F12" s="164" t="str">
        <f t="shared" si="1"/>
        <v xml:space="preserve"> </v>
      </c>
      <c r="G12" s="165"/>
      <c r="H12" s="154"/>
      <c r="I12" s="154">
        <f t="shared" ref="I12:W12" si="2">IF(COUNTIF(I8:I11,"= ")=4," ",SUM(I8:I11))</f>
        <v>2</v>
      </c>
      <c r="J12" s="154" t="str">
        <f t="shared" si="2"/>
        <v xml:space="preserve"> </v>
      </c>
      <c r="K12" s="154" t="str">
        <f t="shared" si="2"/>
        <v xml:space="preserve"> </v>
      </c>
      <c r="L12" s="154" t="str">
        <f t="shared" si="2"/>
        <v xml:space="preserve"> </v>
      </c>
      <c r="M12" s="154" t="str">
        <f t="shared" si="2"/>
        <v xml:space="preserve"> </v>
      </c>
      <c r="N12" s="154" t="str">
        <f t="shared" si="2"/>
        <v xml:space="preserve"> </v>
      </c>
      <c r="O12" s="154" t="str">
        <f t="shared" si="2"/>
        <v xml:space="preserve"> </v>
      </c>
      <c r="P12" s="154" t="str">
        <f t="shared" si="2"/>
        <v xml:space="preserve"> </v>
      </c>
      <c r="Q12" s="154" t="str">
        <f t="shared" si="2"/>
        <v xml:space="preserve"> </v>
      </c>
      <c r="R12" s="154" t="str">
        <f t="shared" si="2"/>
        <v xml:space="preserve"> </v>
      </c>
      <c r="S12" s="154" t="str">
        <f t="shared" si="2"/>
        <v xml:space="preserve"> </v>
      </c>
      <c r="T12" s="154" t="str">
        <f t="shared" si="2"/>
        <v xml:space="preserve"> </v>
      </c>
      <c r="U12" s="154" t="str">
        <f t="shared" si="2"/>
        <v xml:space="preserve"> </v>
      </c>
      <c r="V12" s="154" t="str">
        <f t="shared" si="2"/>
        <v xml:space="preserve"> </v>
      </c>
      <c r="W12" s="154" t="str">
        <f t="shared" si="2"/>
        <v xml:space="preserve"> </v>
      </c>
      <c r="X12" s="154" t="str">
        <f t="shared" ref="X12:AK12" si="3">IF(COUNTIF(X8:X11,"= ")=4," ",SUM(X8:X11))</f>
        <v xml:space="preserve"> </v>
      </c>
      <c r="Y12" s="154" t="str">
        <f t="shared" si="3"/>
        <v xml:space="preserve"> </v>
      </c>
      <c r="Z12" s="154" t="str">
        <f t="shared" si="3"/>
        <v xml:space="preserve"> </v>
      </c>
      <c r="AA12" s="154" t="str">
        <f t="shared" si="3"/>
        <v xml:space="preserve"> </v>
      </c>
      <c r="AB12" s="154" t="str">
        <f t="shared" si="3"/>
        <v xml:space="preserve"> </v>
      </c>
      <c r="AC12" s="154" t="str">
        <f t="shared" si="3"/>
        <v xml:space="preserve"> </v>
      </c>
      <c r="AD12" s="154" t="str">
        <f t="shared" si="3"/>
        <v xml:space="preserve"> </v>
      </c>
      <c r="AE12" s="154" t="str">
        <f t="shared" si="3"/>
        <v xml:space="preserve"> </v>
      </c>
      <c r="AF12" s="154" t="str">
        <f t="shared" si="3"/>
        <v xml:space="preserve"> </v>
      </c>
      <c r="AG12" s="154" t="str">
        <f t="shared" si="3"/>
        <v xml:space="preserve"> </v>
      </c>
      <c r="AH12" s="154" t="str">
        <f t="shared" si="3"/>
        <v xml:space="preserve"> </v>
      </c>
      <c r="AI12" s="154" t="str">
        <f t="shared" si="3"/>
        <v xml:space="preserve"> </v>
      </c>
      <c r="AJ12" s="154" t="str">
        <f t="shared" si="3"/>
        <v xml:space="preserve"> </v>
      </c>
      <c r="AK12" s="154" t="str">
        <f t="shared" si="3"/>
        <v xml:space="preserve"> </v>
      </c>
      <c r="AL12" s="154" t="str">
        <f t="shared" ref="AL12:AX12" si="4">IF(COUNTIF(AL8:AL11,"= ")=4," ",SUM(AL8:AL11))</f>
        <v xml:space="preserve"> </v>
      </c>
      <c r="AM12" s="154" t="str">
        <f t="shared" si="4"/>
        <v xml:space="preserve"> </v>
      </c>
      <c r="AN12" s="154" t="str">
        <f t="shared" si="4"/>
        <v xml:space="preserve"> </v>
      </c>
      <c r="AO12" s="154" t="str">
        <f t="shared" si="4"/>
        <v xml:space="preserve"> </v>
      </c>
      <c r="AP12" s="154" t="str">
        <f t="shared" si="4"/>
        <v xml:space="preserve"> </v>
      </c>
      <c r="AQ12" s="154" t="str">
        <f t="shared" si="4"/>
        <v xml:space="preserve"> </v>
      </c>
      <c r="AR12" s="154" t="str">
        <f t="shared" si="4"/>
        <v xml:space="preserve"> </v>
      </c>
      <c r="AS12" s="154" t="str">
        <f t="shared" si="4"/>
        <v xml:space="preserve"> </v>
      </c>
      <c r="AT12" s="154" t="str">
        <f t="shared" si="4"/>
        <v xml:space="preserve"> </v>
      </c>
      <c r="AU12" s="154" t="str">
        <f t="shared" si="4"/>
        <v xml:space="preserve"> </v>
      </c>
      <c r="AV12" s="154" t="str">
        <f t="shared" si="4"/>
        <v xml:space="preserve"> </v>
      </c>
      <c r="AW12" s="154" t="str">
        <f t="shared" si="4"/>
        <v xml:space="preserve"> </v>
      </c>
      <c r="AX12" s="154" t="str">
        <f t="shared" si="4"/>
        <v xml:space="preserve"> </v>
      </c>
      <c r="AY12" s="154" t="str">
        <f>IF(COUNTIF(AY8:AY11,"= ")=4," ",SUM(AY8:AY11))</f>
        <v xml:space="preserve"> </v>
      </c>
      <c r="AZ12" s="154" t="str">
        <f>IF(COUNTIF(AZ8:AZ11,"= ")=4," ",SUM(AZ8:AZ11))</f>
        <v xml:space="preserve"> </v>
      </c>
      <c r="BA12" s="154" t="str">
        <f>IF(COUNTIF(BA8:BA11,"= ")=4," ",SUM(BA8:BA11))</f>
        <v xml:space="preserve"> </v>
      </c>
      <c r="BB12" s="154" t="str">
        <f>IF(COUNTIF(BB8:BB11,"= ")=4," ",SUM(BB8:BB11))</f>
        <v xml:space="preserve"> </v>
      </c>
      <c r="BC12" s="154" t="str">
        <f t="shared" ref="BC12:BP12" si="5">IF(COUNTIF(BC8:BC11,"= ")=4," ",SUM(BC8:BC11))</f>
        <v xml:space="preserve"> </v>
      </c>
      <c r="BD12" s="154" t="str">
        <f t="shared" si="5"/>
        <v xml:space="preserve"> </v>
      </c>
      <c r="BE12" s="154" t="str">
        <f t="shared" si="5"/>
        <v xml:space="preserve"> </v>
      </c>
      <c r="BF12" s="154" t="str">
        <f t="shared" si="5"/>
        <v xml:space="preserve"> </v>
      </c>
      <c r="BG12" s="154" t="str">
        <f t="shared" si="5"/>
        <v xml:space="preserve"> </v>
      </c>
      <c r="BH12" s="154" t="str">
        <f t="shared" si="5"/>
        <v xml:space="preserve"> </v>
      </c>
      <c r="BI12" s="154" t="str">
        <f t="shared" si="5"/>
        <v xml:space="preserve"> </v>
      </c>
      <c r="BJ12" s="154" t="str">
        <f t="shared" si="5"/>
        <v xml:space="preserve"> </v>
      </c>
      <c r="BK12" s="154" t="str">
        <f t="shared" si="5"/>
        <v xml:space="preserve"> </v>
      </c>
      <c r="BL12" s="154" t="str">
        <f t="shared" si="5"/>
        <v xml:space="preserve"> </v>
      </c>
      <c r="BM12" s="154" t="str">
        <f t="shared" si="5"/>
        <v xml:space="preserve"> </v>
      </c>
      <c r="BN12" s="154" t="str">
        <f t="shared" si="5"/>
        <v xml:space="preserve"> </v>
      </c>
      <c r="BO12" s="154" t="str">
        <f t="shared" si="5"/>
        <v xml:space="preserve"> </v>
      </c>
      <c r="BP12" s="154" t="str">
        <f t="shared" si="5"/>
        <v xml:space="preserve"> </v>
      </c>
      <c r="BQ12" s="154" t="str">
        <f t="shared" ref="BQ12:CA12" si="6">IF(COUNTIF(BQ8:BQ11,"= ")=4," ",SUM(BQ8:BQ11))</f>
        <v xml:space="preserve"> </v>
      </c>
      <c r="BR12" s="154" t="str">
        <f t="shared" si="6"/>
        <v xml:space="preserve"> </v>
      </c>
      <c r="BS12" s="154" t="str">
        <f t="shared" si="6"/>
        <v xml:space="preserve"> </v>
      </c>
      <c r="BT12" s="154" t="str">
        <f t="shared" si="6"/>
        <v xml:space="preserve"> </v>
      </c>
      <c r="BU12" s="154" t="str">
        <f t="shared" si="6"/>
        <v xml:space="preserve"> </v>
      </c>
      <c r="BV12" s="154" t="str">
        <f t="shared" si="6"/>
        <v xml:space="preserve"> </v>
      </c>
      <c r="BW12" s="154" t="str">
        <f t="shared" si="6"/>
        <v xml:space="preserve"> </v>
      </c>
      <c r="BX12" s="154" t="str">
        <f t="shared" si="6"/>
        <v xml:space="preserve"> </v>
      </c>
      <c r="BY12" s="154" t="str">
        <f t="shared" si="6"/>
        <v xml:space="preserve"> </v>
      </c>
      <c r="BZ12" s="154" t="str">
        <f t="shared" si="6"/>
        <v xml:space="preserve"> </v>
      </c>
      <c r="CA12" s="154" t="str">
        <f t="shared" si="6"/>
        <v xml:space="preserve"> </v>
      </c>
      <c r="CF12" s="154"/>
      <c r="CG12" s="154">
        <f t="shared" ref="CG12:CU12" si="7">IF(COUNTIF(CG8:CG11,"= ")=4," ",SUM(CG8:CG11))</f>
        <v>1</v>
      </c>
      <c r="CH12" s="154" t="str">
        <f t="shared" si="7"/>
        <v xml:space="preserve"> </v>
      </c>
      <c r="CI12" s="154" t="str">
        <f t="shared" si="7"/>
        <v xml:space="preserve"> </v>
      </c>
      <c r="CJ12" s="154" t="str">
        <f t="shared" si="7"/>
        <v xml:space="preserve"> </v>
      </c>
      <c r="CK12" s="154" t="str">
        <f t="shared" si="7"/>
        <v xml:space="preserve"> </v>
      </c>
      <c r="CL12" s="154" t="str">
        <f t="shared" si="7"/>
        <v xml:space="preserve"> </v>
      </c>
      <c r="CM12" s="154" t="str">
        <f t="shared" si="7"/>
        <v xml:space="preserve"> </v>
      </c>
      <c r="CN12" s="154" t="str">
        <f t="shared" si="7"/>
        <v xml:space="preserve"> </v>
      </c>
      <c r="CO12" s="154" t="str">
        <f t="shared" si="7"/>
        <v xml:space="preserve"> </v>
      </c>
      <c r="CP12" s="154" t="str">
        <f t="shared" si="7"/>
        <v xml:space="preserve"> </v>
      </c>
      <c r="CQ12" s="154" t="str">
        <f t="shared" si="7"/>
        <v xml:space="preserve"> </v>
      </c>
      <c r="CR12" s="154" t="str">
        <f t="shared" si="7"/>
        <v xml:space="preserve"> </v>
      </c>
      <c r="CS12" s="154" t="str">
        <f t="shared" si="7"/>
        <v xml:space="preserve"> </v>
      </c>
      <c r="CT12" s="154" t="str">
        <f t="shared" si="7"/>
        <v xml:space="preserve"> </v>
      </c>
      <c r="CU12" s="154" t="str">
        <f t="shared" si="7"/>
        <v xml:space="preserve"> </v>
      </c>
      <c r="CV12" s="154" t="str">
        <f t="shared" ref="CV12:DI12" si="8">IF(COUNTIF(CV8:CV11,"= ")=4," ",SUM(CV8:CV11))</f>
        <v xml:space="preserve"> </v>
      </c>
      <c r="CW12" s="154" t="str">
        <f t="shared" si="8"/>
        <v xml:space="preserve"> </v>
      </c>
      <c r="CX12" s="154" t="str">
        <f t="shared" si="8"/>
        <v xml:space="preserve"> </v>
      </c>
      <c r="CY12" s="154" t="str">
        <f t="shared" si="8"/>
        <v xml:space="preserve"> </v>
      </c>
      <c r="CZ12" s="154" t="str">
        <f t="shared" si="8"/>
        <v xml:space="preserve"> </v>
      </c>
      <c r="DA12" s="154" t="str">
        <f t="shared" si="8"/>
        <v xml:space="preserve"> </v>
      </c>
      <c r="DB12" s="154" t="str">
        <f t="shared" si="8"/>
        <v xml:space="preserve"> </v>
      </c>
      <c r="DC12" s="154" t="str">
        <f t="shared" si="8"/>
        <v xml:space="preserve"> </v>
      </c>
      <c r="DD12" s="154" t="str">
        <f t="shared" si="8"/>
        <v xml:space="preserve"> </v>
      </c>
      <c r="DE12" s="154" t="str">
        <f t="shared" si="8"/>
        <v xml:space="preserve"> </v>
      </c>
      <c r="DF12" s="154" t="str">
        <f t="shared" si="8"/>
        <v xml:space="preserve"> </v>
      </c>
      <c r="DG12" s="154" t="str">
        <f t="shared" si="8"/>
        <v xml:space="preserve"> </v>
      </c>
      <c r="DH12" s="154" t="str">
        <f t="shared" si="8"/>
        <v xml:space="preserve"> </v>
      </c>
      <c r="DI12" s="154" t="str">
        <f t="shared" si="8"/>
        <v xml:space="preserve"> </v>
      </c>
      <c r="DJ12" s="154" t="str">
        <f t="shared" ref="DJ12:DV12" si="9">IF(COUNTIF(DJ8:DJ11,"= ")=4," ",SUM(DJ8:DJ11))</f>
        <v xml:space="preserve"> </v>
      </c>
      <c r="DK12" s="154" t="str">
        <f t="shared" si="9"/>
        <v xml:space="preserve"> </v>
      </c>
      <c r="DL12" s="154" t="str">
        <f t="shared" si="9"/>
        <v xml:space="preserve"> </v>
      </c>
      <c r="DM12" s="154" t="str">
        <f t="shared" si="9"/>
        <v xml:space="preserve"> </v>
      </c>
      <c r="DN12" s="154" t="str">
        <f t="shared" si="9"/>
        <v xml:space="preserve"> </v>
      </c>
      <c r="DO12" s="154" t="str">
        <f t="shared" si="9"/>
        <v xml:space="preserve"> </v>
      </c>
      <c r="DP12" s="154" t="str">
        <f t="shared" si="9"/>
        <v xml:space="preserve"> </v>
      </c>
      <c r="DQ12" s="154" t="str">
        <f t="shared" si="9"/>
        <v xml:space="preserve"> </v>
      </c>
      <c r="DR12" s="154" t="str">
        <f t="shared" si="9"/>
        <v xml:space="preserve"> </v>
      </c>
      <c r="DS12" s="154" t="str">
        <f t="shared" si="9"/>
        <v xml:space="preserve"> </v>
      </c>
      <c r="DT12" s="154" t="str">
        <f t="shared" si="9"/>
        <v xml:space="preserve"> </v>
      </c>
      <c r="DU12" s="154" t="str">
        <f t="shared" si="9"/>
        <v xml:space="preserve"> </v>
      </c>
      <c r="DV12" s="154" t="str">
        <f t="shared" si="9"/>
        <v xml:space="preserve"> </v>
      </c>
      <c r="DW12" s="154" t="str">
        <f t="shared" ref="DW12:EJ12" si="10">IF(COUNTIF(DW8:DW11,"= ")=4," ",SUM(DW8:DW11))</f>
        <v xml:space="preserve"> </v>
      </c>
      <c r="DX12" s="154" t="str">
        <f t="shared" si="10"/>
        <v xml:space="preserve"> </v>
      </c>
      <c r="DY12" s="154" t="str">
        <f t="shared" si="10"/>
        <v xml:space="preserve"> </v>
      </c>
      <c r="DZ12" s="154" t="str">
        <f t="shared" si="10"/>
        <v xml:space="preserve"> </v>
      </c>
      <c r="EA12" s="154" t="str">
        <f t="shared" si="10"/>
        <v xml:space="preserve"> </v>
      </c>
      <c r="EB12" s="154" t="str">
        <f t="shared" si="10"/>
        <v xml:space="preserve"> </v>
      </c>
      <c r="EC12" s="154" t="str">
        <f t="shared" si="10"/>
        <v xml:space="preserve"> </v>
      </c>
      <c r="ED12" s="154" t="str">
        <f t="shared" si="10"/>
        <v xml:space="preserve"> </v>
      </c>
      <c r="EE12" s="154" t="str">
        <f t="shared" si="10"/>
        <v xml:space="preserve"> </v>
      </c>
      <c r="EF12" s="154" t="str">
        <f t="shared" si="10"/>
        <v xml:space="preserve"> </v>
      </c>
      <c r="EG12" s="154" t="str">
        <f t="shared" si="10"/>
        <v xml:space="preserve"> </v>
      </c>
      <c r="EH12" s="154" t="str">
        <f t="shared" si="10"/>
        <v xml:space="preserve"> </v>
      </c>
      <c r="EI12" s="154" t="str">
        <f t="shared" si="10"/>
        <v xml:space="preserve"> </v>
      </c>
      <c r="EJ12" s="154" t="str">
        <f t="shared" si="10"/>
        <v xml:space="preserve"> </v>
      </c>
      <c r="EK12" s="154" t="str">
        <f t="shared" ref="EK12:EU12" si="11">IF(COUNTIF(EK8:EK11,"= ")=4," ",SUM(EK8:EK11))</f>
        <v xml:space="preserve"> </v>
      </c>
      <c r="EL12" s="154" t="str">
        <f t="shared" si="11"/>
        <v xml:space="preserve"> </v>
      </c>
      <c r="EM12" s="154" t="str">
        <f t="shared" si="11"/>
        <v xml:space="preserve"> </v>
      </c>
      <c r="EN12" s="154" t="str">
        <f t="shared" si="11"/>
        <v xml:space="preserve"> </v>
      </c>
      <c r="EO12" s="154" t="str">
        <f t="shared" si="11"/>
        <v xml:space="preserve"> </v>
      </c>
      <c r="EP12" s="154" t="str">
        <f t="shared" si="11"/>
        <v xml:space="preserve"> </v>
      </c>
      <c r="EQ12" s="154" t="str">
        <f t="shared" si="11"/>
        <v xml:space="preserve"> </v>
      </c>
      <c r="ER12" s="154" t="str">
        <f t="shared" si="11"/>
        <v xml:space="preserve"> </v>
      </c>
      <c r="ES12" s="154" t="str">
        <f t="shared" si="11"/>
        <v xml:space="preserve"> </v>
      </c>
      <c r="ET12" s="154" t="str">
        <f t="shared" si="11"/>
        <v xml:space="preserve"> </v>
      </c>
      <c r="EU12" s="154" t="str">
        <f t="shared" si="11"/>
        <v xml:space="preserve"> </v>
      </c>
      <c r="EV12" s="154" t="str">
        <f t="shared" ref="EV12:FA12" si="12">IF(COUNTIF(EV8:EV11,"= ")=4," ",SUM(EV8:EV11))</f>
        <v/>
      </c>
      <c r="EW12" s="154" t="str">
        <f t="shared" si="12"/>
        <v/>
      </c>
      <c r="EX12" s="154" t="str">
        <f t="shared" si="12"/>
        <v/>
      </c>
      <c r="EY12" s="154" t="str">
        <f t="shared" si="12"/>
        <v/>
      </c>
      <c r="EZ12" s="154" t="str">
        <f t="shared" si="12"/>
        <v/>
      </c>
      <c r="FA12" s="154" t="str">
        <f t="shared" si="12"/>
        <v/>
      </c>
      <c r="FD12" s="160"/>
      <c r="FE12" s="161"/>
      <c r="FF12" s="162"/>
      <c r="FG12" s="162"/>
      <c r="FH12" s="163"/>
    </row>
    <row r="13" spans="1:164">
      <c r="A13" s="160" t="str">
        <f>IF(ISBLANK(Fran!A11)," ",Fran!A11)</f>
        <v xml:space="preserve"> </v>
      </c>
      <c r="B13" s="160" t="str">
        <f>IF(ISBLANK(Fran!B11)," ",Fran!B11)</f>
        <v xml:space="preserve"> </v>
      </c>
      <c r="C13" s="162" t="str">
        <f>IF(ISBLANK(Fran!A11)," ",AVERAGE(Fran!E11,Fran!I11,Fran!M11,Fran!Q11,Fran!U11,Fran!AB11,Fran!AF11,Fran!AJ11,Fran!AN11,Fran!AR11,Fran!AY11,Fran!BC11,Fran!BK11,Fran!BO11,Fran!BV11,Fran!CD11,Fran!CH11,Fran!CL11,Fran!CS11,Fran!CW11,Fran!DA11,Fran!DE11,Fran!DI11,Fran!DP11,Fran!DT11,Fran!DX11,Fran!EB11,Fran!EF11,Fran!EM11,Fran!EQ11,Fran!EU11,Fran!EY11,Fran!FC11,Fran!FJ11,Fran!FN11,Fran!FR11,Fran!FV11,Fran!FZ11,Fran!GG11,Fran!GK11,Fran!GO11,Fran!GS11,Fran!GW11,Fran!HD11,Fran!HH11,Fran!HL11,Fran!HP10:HP11,Fran!HT11,Fran!IA11,Fran!IE11,Fran!II11,Fran!IM11,Fran!IQ11,Fran!IX11,Fran!JB11,Fran!JF11,Fran!JJ11,Fran!JN11,Fran!JU11,Fran!JY11,Fran!KC11,Fran!KG11,Fran!KK11,Fran!KR11,Fran!KV11,Fran!KZ11,Fran!LD11,Fran!LH11,Fran!LO11))</f>
        <v xml:space="preserve"> </v>
      </c>
      <c r="D13" s="162" t="str">
        <f>IF(ISBLANK(Fran!A11)," ",AVERAGE(Math!E11,Math!I11,Math!M11,Math!Q11,Math!U11,Math!AB11,Math!AF11,Math!AJ11,Math!AN11,Math!AR11,Math!AY11,Math!BC11,Math!BG11,Math!BK11,Math!BO11,Math!BV11,Math!BZ11,Math!CD11,Math!CH11,Math!CL11,Math!CS11,Math!CW11,Math!DA11,Math!DE11,Math!DI11,Math!DP11,Math!DT11,Math!DX11,Math!EB11,Math!EF11,Math!EM11,Math!EQ11,Math!EU11,Math!EY11,Math!FC11,Math!FJ11,Math!FN11,Math!FR11,Math!FV11,Math!FZ11,Math!GG11,Math!GK11,Math!GO11,Math!GS11,Math!GW11,Math!HD11,Math!HH11,Math!HL11,Math!HP11,Math!HT11,Math!IA11,Math!IE11,Math!II11,Math!IM11,Math!IQ11,Math!IX11,Math!JB11,Math!JF11,Math!JJ11,Math!JN11,Math!JU11,Math!JY11,Math!KC11,Math!KG11,Math!KK11,Math!KR11,Math!KV11))</f>
        <v xml:space="preserve"> </v>
      </c>
      <c r="E13" s="163" t="str">
        <f t="shared" si="0"/>
        <v xml:space="preserve"> </v>
      </c>
      <c r="F13" s="164" t="str">
        <f t="shared" si="1"/>
        <v xml:space="preserve"> </v>
      </c>
      <c r="G13" s="165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154"/>
      <c r="BR13" s="154"/>
      <c r="BS13" s="154"/>
      <c r="BT13" s="154"/>
      <c r="BU13" s="154"/>
      <c r="BV13" s="154"/>
      <c r="BW13" s="154"/>
      <c r="BX13" s="154"/>
      <c r="BY13" s="154"/>
      <c r="BZ13" s="154"/>
      <c r="CA13" s="154"/>
      <c r="CF13" s="154"/>
      <c r="CG13" s="154"/>
      <c r="CH13" s="154"/>
      <c r="CI13" s="154"/>
      <c r="CJ13" s="154"/>
      <c r="CK13" s="154"/>
      <c r="CL13" s="154"/>
      <c r="CM13" s="154"/>
      <c r="CN13" s="154"/>
      <c r="CO13" s="154"/>
      <c r="CP13" s="154"/>
      <c r="CQ13" s="154"/>
      <c r="CR13" s="154"/>
      <c r="CS13" s="154"/>
      <c r="CT13" s="154"/>
      <c r="CU13" s="154"/>
      <c r="CV13" s="154"/>
      <c r="CW13" s="154"/>
      <c r="CX13" s="154"/>
      <c r="CY13" s="154"/>
      <c r="CZ13" s="154"/>
      <c r="DA13" s="154"/>
      <c r="DB13" s="154"/>
      <c r="DC13" s="154"/>
      <c r="DD13" s="154"/>
      <c r="DE13" s="154"/>
      <c r="DF13" s="154"/>
      <c r="DG13" s="154"/>
      <c r="DH13" s="154"/>
      <c r="DI13" s="154"/>
      <c r="DJ13" s="154"/>
      <c r="DK13" s="154"/>
      <c r="DL13" s="154"/>
      <c r="DM13" s="154"/>
      <c r="DN13" s="154"/>
      <c r="DO13" s="154"/>
      <c r="DP13" s="154"/>
      <c r="DQ13" s="154"/>
      <c r="DR13" s="154"/>
      <c r="DS13" s="154"/>
      <c r="DT13" s="154"/>
      <c r="DU13" s="154"/>
      <c r="DV13" s="154"/>
      <c r="DW13" s="154"/>
      <c r="DX13" s="154"/>
      <c r="DY13" s="154"/>
      <c r="DZ13" s="154"/>
      <c r="EA13" s="154"/>
      <c r="EB13" s="154"/>
      <c r="EC13" s="154"/>
      <c r="ED13" s="154"/>
      <c r="EE13" s="154"/>
      <c r="EF13" s="154"/>
      <c r="EG13" s="154"/>
      <c r="EH13" s="154"/>
      <c r="EI13" s="154"/>
      <c r="EJ13" s="154"/>
      <c r="EK13" s="154"/>
      <c r="EL13" s="154"/>
      <c r="EM13" s="154"/>
      <c r="EN13" s="154"/>
      <c r="EO13" s="154"/>
      <c r="EP13" s="154"/>
      <c r="EQ13" s="154"/>
      <c r="ER13" s="154"/>
      <c r="ES13" s="154"/>
      <c r="ET13" s="154"/>
      <c r="EU13" s="154"/>
      <c r="EV13" s="154"/>
      <c r="EW13" s="154"/>
      <c r="EX13" s="154"/>
      <c r="EY13" s="154"/>
      <c r="EZ13" s="154"/>
      <c r="FA13" s="154"/>
      <c r="FD13" s="160"/>
      <c r="FE13" s="161"/>
      <c r="FF13" s="162"/>
      <c r="FG13" s="162"/>
      <c r="FH13" s="163"/>
    </row>
    <row r="14" spans="1:164">
      <c r="A14" s="160" t="str">
        <f>IF(ISBLANK(Fran!A12)," ",Fran!A12)</f>
        <v xml:space="preserve"> </v>
      </c>
      <c r="B14" s="160" t="str">
        <f>IF(ISBLANK(Fran!B12)," ",Fran!B12)</f>
        <v xml:space="preserve"> </v>
      </c>
      <c r="C14" s="162" t="str">
        <f>IF(ISBLANK(Fran!A12)," ",AVERAGE(Fran!E12,Fran!I12,Fran!M12,Fran!Q12,Fran!U12,Fran!AB12,Fran!AF12,Fran!AJ12,Fran!AN12,Fran!AR12,Fran!AY12,Fran!BC12,Fran!BK12,Fran!BO12,Fran!BV12,Fran!CD12,Fran!CH12,Fran!CL12,Fran!CS12,Fran!CW12,Fran!DA12,Fran!DE12,Fran!DI12,Fran!DP12,Fran!DT12,Fran!DX12,Fran!EB12,Fran!EF12,Fran!EM12,Fran!EQ12,Fran!EU12,Fran!EY12,Fran!FC12,Fran!FJ12,Fran!FN12,Fran!FR12,Fran!FV12,Fran!FZ12,Fran!GG12,Fran!GK12,Fran!GO12,Fran!GS12,Fran!GW12,Fran!HD12,Fran!HH12,Fran!HL12,Fran!HP11:HP12,Fran!HT12,Fran!IA12,Fran!IE12,Fran!II12,Fran!IM12,Fran!IQ12,Fran!IX12,Fran!JB12,Fran!JF12,Fran!JJ12,Fran!JN12,Fran!JU12,Fran!JY12,Fran!KC12,Fran!KG12,Fran!KK12,Fran!KR12,Fran!KV12,Fran!KZ12,Fran!LD12,Fran!LH12,Fran!LO12))</f>
        <v xml:space="preserve"> </v>
      </c>
      <c r="D14" s="162" t="str">
        <f>IF(ISBLANK(Fran!A12)," ",AVERAGE(Math!E12,Math!I12,Math!M12,Math!Q12,Math!U12,Math!AB12,Math!AF12,Math!AJ12,Math!AN12,Math!AR12,Math!AY12,Math!BC12,Math!BG12,Math!BK12,Math!BO12,Math!BV12,Math!BZ12,Math!CD12,Math!CH12,Math!CL12,Math!CS12,Math!CW12,Math!DA12,Math!DE12,Math!DI12,Math!DP12,Math!DT12,Math!DX12,Math!EB12,Math!EF12,Math!EM12,Math!EQ12,Math!EU12,Math!EY12,Math!FC12,Math!FJ12,Math!FN12,Math!FR12,Math!FV12,Math!FZ12,Math!GG12,Math!GK12,Math!GO12,Math!GS12,Math!GW12,Math!HD12,Math!HH12,Math!HL12,Math!HP12,Math!HT12,Math!IA12,Math!IE12,Math!II12,Math!IM12,Math!IQ12,Math!IX12,Math!JB12,Math!JF12,Math!JJ12,Math!JN12,Math!JU12,Math!JY12,Math!KC12,Math!KG12,Math!KK12,Math!KR12,Math!KV12))</f>
        <v xml:space="preserve"> </v>
      </c>
      <c r="E14" s="163" t="str">
        <f t="shared" si="0"/>
        <v xml:space="preserve"> </v>
      </c>
      <c r="F14" s="164" t="str">
        <f t="shared" si="1"/>
        <v xml:space="preserve"> </v>
      </c>
      <c r="G14" s="165"/>
      <c r="H14" s="154" t="s">
        <v>54</v>
      </c>
      <c r="I14" s="166">
        <f t="shared" ref="I14:W14" si="13">IF(OR(I12=" ",I12=0)," ",I8/I12*100)</f>
        <v>0</v>
      </c>
      <c r="J14" s="166" t="str">
        <f t="shared" si="13"/>
        <v xml:space="preserve"> </v>
      </c>
      <c r="K14" s="166" t="str">
        <f t="shared" si="13"/>
        <v xml:space="preserve"> </v>
      </c>
      <c r="L14" s="166" t="str">
        <f t="shared" si="13"/>
        <v xml:space="preserve"> </v>
      </c>
      <c r="M14" s="166" t="str">
        <f t="shared" si="13"/>
        <v xml:space="preserve"> </v>
      </c>
      <c r="N14" s="166" t="str">
        <f t="shared" si="13"/>
        <v xml:space="preserve"> </v>
      </c>
      <c r="O14" s="166" t="str">
        <f t="shared" si="13"/>
        <v xml:space="preserve"> </v>
      </c>
      <c r="P14" s="166" t="str">
        <f t="shared" si="13"/>
        <v xml:space="preserve"> </v>
      </c>
      <c r="Q14" s="166" t="str">
        <f t="shared" si="13"/>
        <v xml:space="preserve"> </v>
      </c>
      <c r="R14" s="166" t="str">
        <f t="shared" si="13"/>
        <v xml:space="preserve"> </v>
      </c>
      <c r="S14" s="166" t="str">
        <f t="shared" si="13"/>
        <v xml:space="preserve"> </v>
      </c>
      <c r="T14" s="166" t="str">
        <f t="shared" si="13"/>
        <v xml:space="preserve"> </v>
      </c>
      <c r="U14" s="166" t="str">
        <f t="shared" si="13"/>
        <v xml:space="preserve"> </v>
      </c>
      <c r="V14" s="166" t="str">
        <f t="shared" si="13"/>
        <v xml:space="preserve"> </v>
      </c>
      <c r="W14" s="166" t="str">
        <f t="shared" si="13"/>
        <v xml:space="preserve"> </v>
      </c>
      <c r="X14" s="166" t="str">
        <f t="shared" ref="X14:AK14" si="14">IF(OR(X12=" ",X12=0)," ",X8/X12*100)</f>
        <v xml:space="preserve"> </v>
      </c>
      <c r="Y14" s="166" t="str">
        <f t="shared" si="14"/>
        <v xml:space="preserve"> </v>
      </c>
      <c r="Z14" s="166" t="str">
        <f t="shared" si="14"/>
        <v xml:space="preserve"> </v>
      </c>
      <c r="AA14" s="166" t="str">
        <f t="shared" si="14"/>
        <v xml:space="preserve"> </v>
      </c>
      <c r="AB14" s="166" t="str">
        <f t="shared" si="14"/>
        <v xml:space="preserve"> </v>
      </c>
      <c r="AC14" s="166" t="str">
        <f t="shared" si="14"/>
        <v xml:space="preserve"> </v>
      </c>
      <c r="AD14" s="166" t="str">
        <f t="shared" si="14"/>
        <v xml:space="preserve"> </v>
      </c>
      <c r="AE14" s="166" t="str">
        <f t="shared" si="14"/>
        <v xml:space="preserve"> </v>
      </c>
      <c r="AF14" s="166" t="str">
        <f t="shared" si="14"/>
        <v xml:space="preserve"> </v>
      </c>
      <c r="AG14" s="166" t="str">
        <f t="shared" si="14"/>
        <v xml:space="preserve"> </v>
      </c>
      <c r="AH14" s="166" t="str">
        <f t="shared" si="14"/>
        <v xml:space="preserve"> </v>
      </c>
      <c r="AI14" s="166" t="str">
        <f t="shared" si="14"/>
        <v xml:space="preserve"> </v>
      </c>
      <c r="AJ14" s="166" t="str">
        <f t="shared" si="14"/>
        <v xml:space="preserve"> </v>
      </c>
      <c r="AK14" s="166" t="str">
        <f t="shared" si="14"/>
        <v xml:space="preserve"> </v>
      </c>
      <c r="AL14" s="166" t="str">
        <f t="shared" ref="AL14:AX14" si="15">IF(OR(AL12=" ",AL12=0)," ",AL8/AL12*100)</f>
        <v xml:space="preserve"> </v>
      </c>
      <c r="AM14" s="166" t="str">
        <f t="shared" si="15"/>
        <v xml:space="preserve"> </v>
      </c>
      <c r="AN14" s="166" t="str">
        <f t="shared" si="15"/>
        <v xml:space="preserve"> </v>
      </c>
      <c r="AO14" s="166" t="str">
        <f t="shared" si="15"/>
        <v xml:space="preserve"> </v>
      </c>
      <c r="AP14" s="166" t="str">
        <f t="shared" si="15"/>
        <v xml:space="preserve"> </v>
      </c>
      <c r="AQ14" s="166" t="str">
        <f t="shared" si="15"/>
        <v xml:space="preserve"> </v>
      </c>
      <c r="AR14" s="166" t="str">
        <f t="shared" si="15"/>
        <v xml:space="preserve"> </v>
      </c>
      <c r="AS14" s="166" t="str">
        <f t="shared" si="15"/>
        <v xml:space="preserve"> </v>
      </c>
      <c r="AT14" s="166" t="str">
        <f t="shared" si="15"/>
        <v xml:space="preserve"> </v>
      </c>
      <c r="AU14" s="166" t="str">
        <f t="shared" si="15"/>
        <v xml:space="preserve"> </v>
      </c>
      <c r="AV14" s="166" t="str">
        <f t="shared" si="15"/>
        <v xml:space="preserve"> </v>
      </c>
      <c r="AW14" s="166" t="str">
        <f t="shared" si="15"/>
        <v xml:space="preserve"> </v>
      </c>
      <c r="AX14" s="166" t="str">
        <f t="shared" si="15"/>
        <v xml:space="preserve"> </v>
      </c>
      <c r="AY14" s="166" t="str">
        <f>IF(OR(AY12=" ",AY12=0)," ",AY8/AY12*100)</f>
        <v xml:space="preserve"> </v>
      </c>
      <c r="AZ14" s="166" t="str">
        <f>IF(OR(AZ12=" ",AZ12=0)," ",AZ8/AZ12*100)</f>
        <v xml:space="preserve"> </v>
      </c>
      <c r="BA14" s="166" t="str">
        <f>IF(OR(BA12=" ",BA12=0)," ",BA8/BA12*100)</f>
        <v xml:space="preserve"> </v>
      </c>
      <c r="BB14" s="166" t="str">
        <f>IF(OR(BB12=" ",BB12=0)," ",BB8/BB12*100)</f>
        <v xml:space="preserve"> </v>
      </c>
      <c r="BC14" s="166" t="str">
        <f t="shared" ref="BC14:BP14" si="16">IF(OR(BC12=" ",BC12=0)," ",BC8/BC12*100)</f>
        <v xml:space="preserve"> </v>
      </c>
      <c r="BD14" s="166" t="str">
        <f t="shared" si="16"/>
        <v xml:space="preserve"> </v>
      </c>
      <c r="BE14" s="166" t="str">
        <f t="shared" si="16"/>
        <v xml:space="preserve"> </v>
      </c>
      <c r="BF14" s="166" t="str">
        <f t="shared" si="16"/>
        <v xml:space="preserve"> </v>
      </c>
      <c r="BG14" s="166" t="str">
        <f t="shared" si="16"/>
        <v xml:space="preserve"> </v>
      </c>
      <c r="BH14" s="166" t="str">
        <f t="shared" si="16"/>
        <v xml:space="preserve"> </v>
      </c>
      <c r="BI14" s="166" t="str">
        <f t="shared" si="16"/>
        <v xml:space="preserve"> </v>
      </c>
      <c r="BJ14" s="166" t="str">
        <f t="shared" si="16"/>
        <v xml:space="preserve"> </v>
      </c>
      <c r="BK14" s="166" t="str">
        <f t="shared" si="16"/>
        <v xml:space="preserve"> </v>
      </c>
      <c r="BL14" s="166" t="str">
        <f t="shared" si="16"/>
        <v xml:space="preserve"> </v>
      </c>
      <c r="BM14" s="166" t="str">
        <f t="shared" si="16"/>
        <v xml:space="preserve"> </v>
      </c>
      <c r="BN14" s="166" t="str">
        <f t="shared" si="16"/>
        <v xml:space="preserve"> </v>
      </c>
      <c r="BO14" s="166" t="str">
        <f t="shared" si="16"/>
        <v xml:space="preserve"> </v>
      </c>
      <c r="BP14" s="166" t="str">
        <f t="shared" si="16"/>
        <v xml:space="preserve"> </v>
      </c>
      <c r="BQ14" s="166" t="str">
        <f t="shared" ref="BQ14:CA14" si="17">IF(OR(BQ12=" ",BQ12=0)," ",BQ8/BQ12*100)</f>
        <v xml:space="preserve"> </v>
      </c>
      <c r="BR14" s="166" t="str">
        <f t="shared" si="17"/>
        <v xml:space="preserve"> </v>
      </c>
      <c r="BS14" s="166" t="str">
        <f t="shared" si="17"/>
        <v xml:space="preserve"> </v>
      </c>
      <c r="BT14" s="166" t="str">
        <f t="shared" si="17"/>
        <v xml:space="preserve"> </v>
      </c>
      <c r="BU14" s="166" t="str">
        <f t="shared" si="17"/>
        <v xml:space="preserve"> </v>
      </c>
      <c r="BV14" s="166" t="str">
        <f t="shared" si="17"/>
        <v xml:space="preserve"> </v>
      </c>
      <c r="BW14" s="166" t="str">
        <f t="shared" si="17"/>
        <v xml:space="preserve"> </v>
      </c>
      <c r="BX14" s="166" t="str">
        <f t="shared" si="17"/>
        <v xml:space="preserve"> </v>
      </c>
      <c r="BY14" s="166" t="str">
        <f t="shared" si="17"/>
        <v xml:space="preserve"> </v>
      </c>
      <c r="BZ14" s="166" t="str">
        <f t="shared" si="17"/>
        <v xml:space="preserve"> </v>
      </c>
      <c r="CA14" s="166" t="str">
        <f t="shared" si="17"/>
        <v xml:space="preserve"> </v>
      </c>
      <c r="CB14" s="166">
        <f>IF(COUNTIF(I14:CA14," ")=71," ",AVERAGE(I14:CA14))</f>
        <v>0</v>
      </c>
      <c r="CC14" s="166">
        <f>CB14</f>
        <v>0</v>
      </c>
      <c r="CF14" s="154" t="s">
        <v>54</v>
      </c>
      <c r="CG14" s="166">
        <f t="shared" ref="CG14:CU14" si="18">IF(OR(CG12=" ",CG12=0)," ",CG8/CG12*100)</f>
        <v>0</v>
      </c>
      <c r="CH14" s="166" t="str">
        <f t="shared" si="18"/>
        <v xml:space="preserve"> </v>
      </c>
      <c r="CI14" s="166" t="str">
        <f t="shared" si="18"/>
        <v xml:space="preserve"> </v>
      </c>
      <c r="CJ14" s="166" t="str">
        <f t="shared" si="18"/>
        <v xml:space="preserve"> </v>
      </c>
      <c r="CK14" s="166" t="str">
        <f t="shared" si="18"/>
        <v xml:space="preserve"> </v>
      </c>
      <c r="CL14" s="166" t="str">
        <f t="shared" si="18"/>
        <v xml:space="preserve"> </v>
      </c>
      <c r="CM14" s="166" t="str">
        <f t="shared" si="18"/>
        <v xml:space="preserve"> </v>
      </c>
      <c r="CN14" s="166" t="str">
        <f t="shared" si="18"/>
        <v xml:space="preserve"> </v>
      </c>
      <c r="CO14" s="166" t="str">
        <f t="shared" si="18"/>
        <v xml:space="preserve"> </v>
      </c>
      <c r="CP14" s="166" t="str">
        <f t="shared" si="18"/>
        <v xml:space="preserve"> </v>
      </c>
      <c r="CQ14" s="166" t="str">
        <f t="shared" si="18"/>
        <v xml:space="preserve"> </v>
      </c>
      <c r="CR14" s="166" t="str">
        <f t="shared" si="18"/>
        <v xml:space="preserve"> </v>
      </c>
      <c r="CS14" s="166" t="str">
        <f t="shared" si="18"/>
        <v xml:space="preserve"> </v>
      </c>
      <c r="CT14" s="166" t="str">
        <f t="shared" si="18"/>
        <v xml:space="preserve"> </v>
      </c>
      <c r="CU14" s="166" t="str">
        <f t="shared" si="18"/>
        <v xml:space="preserve"> </v>
      </c>
      <c r="CV14" s="166" t="str">
        <f t="shared" ref="CV14:DI14" si="19">IF(OR(CV12=" ",CV12=0)," ",CV8/CV12*100)</f>
        <v xml:space="preserve"> </v>
      </c>
      <c r="CW14" s="166" t="str">
        <f t="shared" si="19"/>
        <v xml:space="preserve"> </v>
      </c>
      <c r="CX14" s="166" t="str">
        <f t="shared" si="19"/>
        <v xml:space="preserve"> </v>
      </c>
      <c r="CY14" s="166" t="str">
        <f t="shared" si="19"/>
        <v xml:space="preserve"> </v>
      </c>
      <c r="CZ14" s="166" t="str">
        <f t="shared" si="19"/>
        <v xml:space="preserve"> </v>
      </c>
      <c r="DA14" s="166" t="str">
        <f t="shared" si="19"/>
        <v xml:space="preserve"> </v>
      </c>
      <c r="DB14" s="166" t="str">
        <f t="shared" si="19"/>
        <v xml:space="preserve"> </v>
      </c>
      <c r="DC14" s="166" t="str">
        <f t="shared" si="19"/>
        <v xml:space="preserve"> </v>
      </c>
      <c r="DD14" s="166" t="str">
        <f t="shared" si="19"/>
        <v xml:space="preserve"> </v>
      </c>
      <c r="DE14" s="166" t="str">
        <f t="shared" si="19"/>
        <v xml:space="preserve"> </v>
      </c>
      <c r="DF14" s="166" t="str">
        <f t="shared" si="19"/>
        <v xml:space="preserve"> </v>
      </c>
      <c r="DG14" s="166" t="str">
        <f t="shared" si="19"/>
        <v xml:space="preserve"> </v>
      </c>
      <c r="DH14" s="166" t="str">
        <f t="shared" si="19"/>
        <v xml:space="preserve"> </v>
      </c>
      <c r="DI14" s="166" t="str">
        <f t="shared" si="19"/>
        <v xml:space="preserve"> </v>
      </c>
      <c r="DJ14" s="166" t="str">
        <f t="shared" ref="DJ14:DV14" si="20">IF(OR(DJ12=" ",DJ12=0)," ",DJ8/DJ12*100)</f>
        <v xml:space="preserve"> </v>
      </c>
      <c r="DK14" s="166" t="str">
        <f t="shared" si="20"/>
        <v xml:space="preserve"> </v>
      </c>
      <c r="DL14" s="166" t="str">
        <f t="shared" si="20"/>
        <v xml:space="preserve"> </v>
      </c>
      <c r="DM14" s="166" t="str">
        <f t="shared" si="20"/>
        <v xml:space="preserve"> </v>
      </c>
      <c r="DN14" s="166" t="str">
        <f t="shared" si="20"/>
        <v xml:space="preserve"> </v>
      </c>
      <c r="DO14" s="166" t="str">
        <f t="shared" si="20"/>
        <v xml:space="preserve"> </v>
      </c>
      <c r="DP14" s="166" t="str">
        <f t="shared" si="20"/>
        <v xml:space="preserve"> </v>
      </c>
      <c r="DQ14" s="166" t="str">
        <f t="shared" si="20"/>
        <v xml:space="preserve"> </v>
      </c>
      <c r="DR14" s="166" t="str">
        <f t="shared" si="20"/>
        <v xml:space="preserve"> </v>
      </c>
      <c r="DS14" s="166" t="str">
        <f t="shared" si="20"/>
        <v xml:space="preserve"> </v>
      </c>
      <c r="DT14" s="166" t="str">
        <f t="shared" si="20"/>
        <v xml:space="preserve"> </v>
      </c>
      <c r="DU14" s="166" t="str">
        <f t="shared" si="20"/>
        <v xml:space="preserve"> </v>
      </c>
      <c r="DV14" s="166" t="str">
        <f t="shared" si="20"/>
        <v xml:space="preserve"> </v>
      </c>
      <c r="DW14" s="166" t="str">
        <f t="shared" ref="DW14:EJ14" si="21">IF(OR(DW12=" ",DW12=0)," ",DW8/DW12*100)</f>
        <v xml:space="preserve"> </v>
      </c>
      <c r="DX14" s="166" t="str">
        <f t="shared" si="21"/>
        <v xml:space="preserve"> </v>
      </c>
      <c r="DY14" s="166" t="str">
        <f t="shared" si="21"/>
        <v xml:space="preserve"> </v>
      </c>
      <c r="DZ14" s="166" t="str">
        <f t="shared" si="21"/>
        <v xml:space="preserve"> </v>
      </c>
      <c r="EA14" s="166" t="str">
        <f t="shared" si="21"/>
        <v xml:space="preserve"> </v>
      </c>
      <c r="EB14" s="166" t="str">
        <f t="shared" si="21"/>
        <v xml:space="preserve"> </v>
      </c>
      <c r="EC14" s="166" t="str">
        <f t="shared" si="21"/>
        <v xml:space="preserve"> </v>
      </c>
      <c r="ED14" s="166" t="str">
        <f t="shared" si="21"/>
        <v xml:space="preserve"> </v>
      </c>
      <c r="EE14" s="166" t="str">
        <f t="shared" si="21"/>
        <v xml:space="preserve"> </v>
      </c>
      <c r="EF14" s="166" t="str">
        <f t="shared" si="21"/>
        <v xml:space="preserve"> </v>
      </c>
      <c r="EG14" s="166" t="str">
        <f t="shared" si="21"/>
        <v xml:space="preserve"> </v>
      </c>
      <c r="EH14" s="166" t="str">
        <f t="shared" si="21"/>
        <v xml:space="preserve"> </v>
      </c>
      <c r="EI14" s="166" t="str">
        <f t="shared" si="21"/>
        <v xml:space="preserve"> </v>
      </c>
      <c r="EJ14" s="166" t="str">
        <f t="shared" si="21"/>
        <v xml:space="preserve"> </v>
      </c>
      <c r="EK14" s="166" t="str">
        <f t="shared" ref="EK14:EU14" si="22">IF(OR(EK12=" ",EK12=0)," ",EK8/EK12*100)</f>
        <v xml:space="preserve"> </v>
      </c>
      <c r="EL14" s="166" t="str">
        <f t="shared" si="22"/>
        <v xml:space="preserve"> </v>
      </c>
      <c r="EM14" s="166" t="str">
        <f t="shared" si="22"/>
        <v xml:space="preserve"> </v>
      </c>
      <c r="EN14" s="166" t="str">
        <f t="shared" si="22"/>
        <v xml:space="preserve"> </v>
      </c>
      <c r="EO14" s="166" t="str">
        <f t="shared" si="22"/>
        <v xml:space="preserve"> </v>
      </c>
      <c r="EP14" s="166" t="str">
        <f t="shared" si="22"/>
        <v xml:space="preserve"> </v>
      </c>
      <c r="EQ14" s="166" t="str">
        <f t="shared" si="22"/>
        <v xml:space="preserve"> </v>
      </c>
      <c r="ER14" s="166" t="str">
        <f t="shared" si="22"/>
        <v xml:space="preserve"> </v>
      </c>
      <c r="ES14" s="166" t="str">
        <f t="shared" si="22"/>
        <v xml:space="preserve"> </v>
      </c>
      <c r="ET14" s="166" t="str">
        <f t="shared" si="22"/>
        <v xml:space="preserve"> </v>
      </c>
      <c r="EU14" s="166" t="str">
        <f t="shared" si="22"/>
        <v xml:space="preserve"> </v>
      </c>
      <c r="EV14" s="154" t="str">
        <f t="shared" ref="EV14:FA14" si="23">IF(OR(EV12=" ",EV12=0)," ",EV8/EV12*100)</f>
        <v/>
      </c>
      <c r="EW14" s="154" t="str">
        <f t="shared" si="23"/>
        <v/>
      </c>
      <c r="EX14" s="154" t="str">
        <f t="shared" si="23"/>
        <v/>
      </c>
      <c r="EY14" s="154" t="str">
        <f t="shared" si="23"/>
        <v/>
      </c>
      <c r="EZ14" s="154" t="str">
        <f t="shared" si="23"/>
        <v/>
      </c>
      <c r="FA14" s="154" t="str">
        <f t="shared" si="23"/>
        <v/>
      </c>
      <c r="FB14" s="166">
        <f>IF(COUNTIF(CG14:EU14," ")=67," ",AVERAGE(CG14:EU14))</f>
        <v>0</v>
      </c>
      <c r="FD14" s="160"/>
      <c r="FE14" s="161"/>
      <c r="FF14" s="162"/>
      <c r="FG14" s="162"/>
      <c r="FH14" s="163"/>
    </row>
    <row r="15" spans="1:164">
      <c r="A15" s="160" t="str">
        <f>IF(ISBLANK(Fran!A13)," ",Fran!A13)</f>
        <v xml:space="preserve"> </v>
      </c>
      <c r="B15" s="160" t="str">
        <f>IF(ISBLANK(Fran!B13)," ",Fran!B13)</f>
        <v xml:space="preserve"> </v>
      </c>
      <c r="C15" s="162" t="str">
        <f>IF(ISBLANK(Fran!A13)," ",AVERAGE(Fran!E13,Fran!I13,Fran!M13,Fran!Q13,Fran!U13,Fran!AB13,Fran!AF13,Fran!AJ13,Fran!AN13,Fran!AR13,Fran!AY13,Fran!BC13,Fran!BK13,Fran!BO13,Fran!BV13,Fran!CD13,Fran!CH13,Fran!CL13,Fran!CS13,Fran!CW13,Fran!DA13,Fran!DE13,Fran!DI13,Fran!DP13,Fran!DT13,Fran!DX13,Fran!EB13,Fran!EF13,Fran!EM13,Fran!EQ13,Fran!EU13,Fran!EY13,Fran!FC13,Fran!FJ13,Fran!FN13,Fran!FR13,Fran!FV13,Fran!FZ13,Fran!GG13,Fran!GK13,Fran!GO13,Fran!GS13,Fran!GW13,Fran!HD13,Fran!HH13,Fran!HL13,Fran!HP12:HP13,Fran!HT13,Fran!IA13,Fran!IE13,Fran!II13,Fran!IM13,Fran!IQ13,Fran!IX13,Fran!JB13,Fran!JF13,Fran!JJ13,Fran!JN13,Fran!JU13,Fran!JY13,Fran!KC13,Fran!KG13,Fran!KK13,Fran!KR13,Fran!KV13,Fran!KZ13,Fran!LD13,Fran!LH13,Fran!LO13))</f>
        <v xml:space="preserve"> </v>
      </c>
      <c r="D15" s="162" t="str">
        <f>IF(ISBLANK(Fran!A13)," ",AVERAGE(Math!E13,Math!I13,Math!M13,Math!Q13,Math!U13,Math!AB13,Math!AF13,Math!AJ13,Math!AN13,Math!AR13,Math!AY13,Math!BC13,Math!BG13,Math!BK13,Math!BO13,Math!BV13,Math!BZ13,Math!CD13,Math!CH13,Math!CL13,Math!CS13,Math!CW13,Math!DA13,Math!DE13,Math!DI13,Math!DP13,Math!DT13,Math!DX13,Math!EB13,Math!EF13,Math!EM13,Math!EQ13,Math!EU13,Math!EY13,Math!FC13,Math!FJ13,Math!FN13,Math!FR13,Math!FV13,Math!FZ13,Math!GG13,Math!GK13,Math!GO13,Math!GS13,Math!GW13,Math!HD13,Math!HH13,Math!HL13,Math!HP13,Math!HT13,Math!IA13,Math!IE13,Math!II13,Math!IM13,Math!IQ13,Math!IX13,Math!JB13,Math!JF13,Math!JJ13,Math!JN13,Math!JU13,Math!JY13,Math!KC13,Math!KG13,Math!KK13,Math!KR13,Math!KV13))</f>
        <v xml:space="preserve"> </v>
      </c>
      <c r="E15" s="163" t="str">
        <f t="shared" si="0"/>
        <v xml:space="preserve"> </v>
      </c>
      <c r="F15" s="164" t="str">
        <f t="shared" si="1"/>
        <v xml:space="preserve"> </v>
      </c>
      <c r="G15" s="165"/>
      <c r="H15" s="154" t="s">
        <v>55</v>
      </c>
      <c r="I15" s="166">
        <f t="shared" ref="I15:W15" si="24">IF(OR(I12=" ",I12=0)," ",I9/I12*100)</f>
        <v>50</v>
      </c>
      <c r="J15" s="166" t="str">
        <f t="shared" si="24"/>
        <v xml:space="preserve"> </v>
      </c>
      <c r="K15" s="166" t="str">
        <f t="shared" si="24"/>
        <v xml:space="preserve"> </v>
      </c>
      <c r="L15" s="166" t="str">
        <f t="shared" si="24"/>
        <v xml:space="preserve"> </v>
      </c>
      <c r="M15" s="166" t="str">
        <f t="shared" si="24"/>
        <v xml:space="preserve"> </v>
      </c>
      <c r="N15" s="166" t="str">
        <f t="shared" si="24"/>
        <v xml:space="preserve"> </v>
      </c>
      <c r="O15" s="166" t="str">
        <f t="shared" si="24"/>
        <v xml:space="preserve"> </v>
      </c>
      <c r="P15" s="166" t="str">
        <f t="shared" si="24"/>
        <v xml:space="preserve"> </v>
      </c>
      <c r="Q15" s="166" t="str">
        <f t="shared" si="24"/>
        <v xml:space="preserve"> </v>
      </c>
      <c r="R15" s="166" t="str">
        <f t="shared" si="24"/>
        <v xml:space="preserve"> </v>
      </c>
      <c r="S15" s="166" t="str">
        <f t="shared" si="24"/>
        <v xml:space="preserve"> </v>
      </c>
      <c r="T15" s="166" t="str">
        <f t="shared" si="24"/>
        <v xml:space="preserve"> </v>
      </c>
      <c r="U15" s="166" t="str">
        <f t="shared" si="24"/>
        <v xml:space="preserve"> </v>
      </c>
      <c r="V15" s="166" t="str">
        <f t="shared" si="24"/>
        <v xml:space="preserve"> </v>
      </c>
      <c r="W15" s="166" t="str">
        <f t="shared" si="24"/>
        <v xml:space="preserve"> </v>
      </c>
      <c r="X15" s="166" t="str">
        <f t="shared" ref="X15:AK15" si="25">IF(OR(X12=" ",X12=0)," ",X9/X12*100)</f>
        <v xml:space="preserve"> </v>
      </c>
      <c r="Y15" s="166" t="str">
        <f t="shared" si="25"/>
        <v xml:space="preserve"> </v>
      </c>
      <c r="Z15" s="166" t="str">
        <f t="shared" si="25"/>
        <v xml:space="preserve"> </v>
      </c>
      <c r="AA15" s="166" t="str">
        <f t="shared" si="25"/>
        <v xml:space="preserve"> </v>
      </c>
      <c r="AB15" s="166" t="str">
        <f t="shared" si="25"/>
        <v xml:space="preserve"> </v>
      </c>
      <c r="AC15" s="166" t="str">
        <f t="shared" si="25"/>
        <v xml:space="preserve"> </v>
      </c>
      <c r="AD15" s="166" t="str">
        <f t="shared" si="25"/>
        <v xml:space="preserve"> </v>
      </c>
      <c r="AE15" s="166" t="str">
        <f t="shared" si="25"/>
        <v xml:space="preserve"> </v>
      </c>
      <c r="AF15" s="166" t="str">
        <f t="shared" si="25"/>
        <v xml:space="preserve"> </v>
      </c>
      <c r="AG15" s="166" t="str">
        <f t="shared" si="25"/>
        <v xml:space="preserve"> </v>
      </c>
      <c r="AH15" s="166" t="str">
        <f t="shared" si="25"/>
        <v xml:space="preserve"> </v>
      </c>
      <c r="AI15" s="166" t="str">
        <f t="shared" si="25"/>
        <v xml:space="preserve"> </v>
      </c>
      <c r="AJ15" s="166" t="str">
        <f t="shared" si="25"/>
        <v xml:space="preserve"> </v>
      </c>
      <c r="AK15" s="166" t="str">
        <f t="shared" si="25"/>
        <v xml:space="preserve"> </v>
      </c>
      <c r="AL15" s="166" t="str">
        <f t="shared" ref="AL15:AX15" si="26">IF(OR(AL12=" ",AL12=0)," ",AL9/AL12*100)</f>
        <v xml:space="preserve"> </v>
      </c>
      <c r="AM15" s="166" t="str">
        <f t="shared" si="26"/>
        <v xml:space="preserve"> </v>
      </c>
      <c r="AN15" s="166" t="str">
        <f t="shared" si="26"/>
        <v xml:space="preserve"> </v>
      </c>
      <c r="AO15" s="166" t="str">
        <f t="shared" si="26"/>
        <v xml:space="preserve"> </v>
      </c>
      <c r="AP15" s="166" t="str">
        <f t="shared" si="26"/>
        <v xml:space="preserve"> </v>
      </c>
      <c r="AQ15" s="166" t="str">
        <f t="shared" si="26"/>
        <v xml:space="preserve"> </v>
      </c>
      <c r="AR15" s="166" t="str">
        <f t="shared" si="26"/>
        <v xml:space="preserve"> </v>
      </c>
      <c r="AS15" s="166" t="str">
        <f t="shared" si="26"/>
        <v xml:space="preserve"> </v>
      </c>
      <c r="AT15" s="166" t="str">
        <f t="shared" si="26"/>
        <v xml:space="preserve"> </v>
      </c>
      <c r="AU15" s="166" t="str">
        <f t="shared" si="26"/>
        <v xml:space="preserve"> </v>
      </c>
      <c r="AV15" s="166" t="str">
        <f t="shared" si="26"/>
        <v xml:space="preserve"> </v>
      </c>
      <c r="AW15" s="166" t="str">
        <f t="shared" si="26"/>
        <v xml:space="preserve"> </v>
      </c>
      <c r="AX15" s="166" t="str">
        <f t="shared" si="26"/>
        <v xml:space="preserve"> </v>
      </c>
      <c r="AY15" s="166" t="str">
        <f>IF(OR(AY12=" ",AY12=0)," ",AY9/AY12*100)</f>
        <v xml:space="preserve"> </v>
      </c>
      <c r="AZ15" s="166" t="str">
        <f>IF(OR(AZ12=" ",AZ12=0)," ",AZ9/AZ12*100)</f>
        <v xml:space="preserve"> </v>
      </c>
      <c r="BA15" s="166" t="str">
        <f>IF(OR(BA12=" ",BA12=0)," ",BA9/BA12*100)</f>
        <v xml:space="preserve"> </v>
      </c>
      <c r="BB15" s="166" t="str">
        <f>IF(OR(BB12=" ",BB12=0)," ",BB9/BB12*100)</f>
        <v xml:space="preserve"> </v>
      </c>
      <c r="BC15" s="166" t="str">
        <f t="shared" ref="BC15:BP15" si="27">IF(OR(BC12=" ",BC12=0)," ",BC9/BC12*100)</f>
        <v xml:space="preserve"> </v>
      </c>
      <c r="BD15" s="166" t="str">
        <f t="shared" si="27"/>
        <v xml:space="preserve"> </v>
      </c>
      <c r="BE15" s="166" t="str">
        <f t="shared" si="27"/>
        <v xml:space="preserve"> </v>
      </c>
      <c r="BF15" s="166" t="str">
        <f t="shared" si="27"/>
        <v xml:space="preserve"> </v>
      </c>
      <c r="BG15" s="166" t="str">
        <f t="shared" si="27"/>
        <v xml:space="preserve"> </v>
      </c>
      <c r="BH15" s="166" t="str">
        <f t="shared" si="27"/>
        <v xml:space="preserve"> </v>
      </c>
      <c r="BI15" s="166" t="str">
        <f t="shared" si="27"/>
        <v xml:space="preserve"> </v>
      </c>
      <c r="BJ15" s="166" t="str">
        <f t="shared" si="27"/>
        <v xml:space="preserve"> </v>
      </c>
      <c r="BK15" s="166" t="str">
        <f t="shared" si="27"/>
        <v xml:space="preserve"> </v>
      </c>
      <c r="BL15" s="166" t="str">
        <f t="shared" si="27"/>
        <v xml:space="preserve"> </v>
      </c>
      <c r="BM15" s="166" t="str">
        <f t="shared" si="27"/>
        <v xml:space="preserve"> </v>
      </c>
      <c r="BN15" s="166" t="str">
        <f t="shared" si="27"/>
        <v xml:space="preserve"> </v>
      </c>
      <c r="BO15" s="166" t="str">
        <f t="shared" si="27"/>
        <v xml:space="preserve"> </v>
      </c>
      <c r="BP15" s="166" t="str">
        <f t="shared" si="27"/>
        <v xml:space="preserve"> </v>
      </c>
      <c r="BQ15" s="166" t="str">
        <f t="shared" ref="BQ15:CA15" si="28">IF(OR(BQ12=" ",BQ12=0)," ",BQ9/BQ12*100)</f>
        <v xml:space="preserve"> </v>
      </c>
      <c r="BR15" s="166" t="str">
        <f t="shared" si="28"/>
        <v xml:space="preserve"> </v>
      </c>
      <c r="BS15" s="166" t="str">
        <f t="shared" si="28"/>
        <v xml:space="preserve"> </v>
      </c>
      <c r="BT15" s="166" t="str">
        <f t="shared" si="28"/>
        <v xml:space="preserve"> </v>
      </c>
      <c r="BU15" s="166" t="str">
        <f t="shared" si="28"/>
        <v xml:space="preserve"> </v>
      </c>
      <c r="BV15" s="166" t="str">
        <f t="shared" si="28"/>
        <v xml:space="preserve"> </v>
      </c>
      <c r="BW15" s="166" t="str">
        <f t="shared" si="28"/>
        <v xml:space="preserve"> </v>
      </c>
      <c r="BX15" s="166" t="str">
        <f t="shared" si="28"/>
        <v xml:space="preserve"> </v>
      </c>
      <c r="BY15" s="166" t="str">
        <f t="shared" si="28"/>
        <v xml:space="preserve"> </v>
      </c>
      <c r="BZ15" s="166" t="str">
        <f t="shared" si="28"/>
        <v xml:space="preserve"> </v>
      </c>
      <c r="CA15" s="166" t="str">
        <f t="shared" si="28"/>
        <v xml:space="preserve"> </v>
      </c>
      <c r="CB15" s="166">
        <f>IF(COUNTIF(I15:CA15," ")=71," ",AVERAGE(I15:CA15))</f>
        <v>50</v>
      </c>
      <c r="CC15" s="166">
        <f>CB15</f>
        <v>50</v>
      </c>
      <c r="CF15" s="154" t="s">
        <v>55</v>
      </c>
      <c r="CG15" s="166">
        <f t="shared" ref="CG15:CU15" si="29">IF(OR(CG12=" ",CG12=0)," ",CG9/CG12*100)</f>
        <v>100</v>
      </c>
      <c r="CH15" s="166" t="str">
        <f t="shared" si="29"/>
        <v xml:space="preserve"> </v>
      </c>
      <c r="CI15" s="166" t="str">
        <f t="shared" si="29"/>
        <v xml:space="preserve"> </v>
      </c>
      <c r="CJ15" s="166" t="str">
        <f t="shared" si="29"/>
        <v xml:space="preserve"> </v>
      </c>
      <c r="CK15" s="166" t="str">
        <f t="shared" si="29"/>
        <v xml:space="preserve"> </v>
      </c>
      <c r="CL15" s="166" t="str">
        <f t="shared" si="29"/>
        <v xml:space="preserve"> </v>
      </c>
      <c r="CM15" s="166" t="str">
        <f t="shared" si="29"/>
        <v xml:space="preserve"> </v>
      </c>
      <c r="CN15" s="166" t="str">
        <f t="shared" si="29"/>
        <v xml:space="preserve"> </v>
      </c>
      <c r="CO15" s="166" t="str">
        <f t="shared" si="29"/>
        <v xml:space="preserve"> </v>
      </c>
      <c r="CP15" s="166" t="str">
        <f t="shared" si="29"/>
        <v xml:space="preserve"> </v>
      </c>
      <c r="CQ15" s="166" t="str">
        <f t="shared" si="29"/>
        <v xml:space="preserve"> </v>
      </c>
      <c r="CR15" s="166" t="str">
        <f t="shared" si="29"/>
        <v xml:space="preserve"> </v>
      </c>
      <c r="CS15" s="166" t="str">
        <f t="shared" si="29"/>
        <v xml:space="preserve"> </v>
      </c>
      <c r="CT15" s="166" t="str">
        <f t="shared" si="29"/>
        <v xml:space="preserve"> </v>
      </c>
      <c r="CU15" s="166" t="str">
        <f t="shared" si="29"/>
        <v xml:space="preserve"> </v>
      </c>
      <c r="CV15" s="166" t="str">
        <f t="shared" ref="CV15:DI15" si="30">IF(OR(CV12=" ",CV12=0)," ",CV9/CV12*100)</f>
        <v xml:space="preserve"> </v>
      </c>
      <c r="CW15" s="166" t="str">
        <f t="shared" si="30"/>
        <v xml:space="preserve"> </v>
      </c>
      <c r="CX15" s="166" t="str">
        <f t="shared" si="30"/>
        <v xml:space="preserve"> </v>
      </c>
      <c r="CY15" s="166" t="str">
        <f t="shared" si="30"/>
        <v xml:space="preserve"> </v>
      </c>
      <c r="CZ15" s="166" t="str">
        <f t="shared" si="30"/>
        <v xml:space="preserve"> </v>
      </c>
      <c r="DA15" s="166" t="str">
        <f t="shared" si="30"/>
        <v xml:space="preserve"> </v>
      </c>
      <c r="DB15" s="166" t="str">
        <f t="shared" si="30"/>
        <v xml:space="preserve"> </v>
      </c>
      <c r="DC15" s="166" t="str">
        <f t="shared" si="30"/>
        <v xml:space="preserve"> </v>
      </c>
      <c r="DD15" s="166" t="str">
        <f t="shared" si="30"/>
        <v xml:space="preserve"> </v>
      </c>
      <c r="DE15" s="166" t="str">
        <f t="shared" si="30"/>
        <v xml:space="preserve"> </v>
      </c>
      <c r="DF15" s="166" t="str">
        <f t="shared" si="30"/>
        <v xml:space="preserve"> </v>
      </c>
      <c r="DG15" s="166" t="str">
        <f t="shared" si="30"/>
        <v xml:space="preserve"> </v>
      </c>
      <c r="DH15" s="166" t="str">
        <f t="shared" si="30"/>
        <v xml:space="preserve"> </v>
      </c>
      <c r="DI15" s="166" t="str">
        <f t="shared" si="30"/>
        <v xml:space="preserve"> </v>
      </c>
      <c r="DJ15" s="166" t="str">
        <f t="shared" ref="DJ15:DV15" si="31">IF(OR(DJ12=" ",DJ12=0)," ",DJ9/DJ12*100)</f>
        <v xml:space="preserve"> </v>
      </c>
      <c r="DK15" s="166" t="str">
        <f t="shared" si="31"/>
        <v xml:space="preserve"> </v>
      </c>
      <c r="DL15" s="166" t="str">
        <f t="shared" si="31"/>
        <v xml:space="preserve"> </v>
      </c>
      <c r="DM15" s="166" t="str">
        <f t="shared" si="31"/>
        <v xml:space="preserve"> </v>
      </c>
      <c r="DN15" s="166" t="str">
        <f t="shared" si="31"/>
        <v xml:space="preserve"> </v>
      </c>
      <c r="DO15" s="166" t="str">
        <f t="shared" si="31"/>
        <v xml:space="preserve"> </v>
      </c>
      <c r="DP15" s="166" t="str">
        <f t="shared" si="31"/>
        <v xml:space="preserve"> </v>
      </c>
      <c r="DQ15" s="166" t="str">
        <f t="shared" si="31"/>
        <v xml:space="preserve"> </v>
      </c>
      <c r="DR15" s="166" t="str">
        <f t="shared" si="31"/>
        <v xml:space="preserve"> </v>
      </c>
      <c r="DS15" s="166" t="str">
        <f t="shared" si="31"/>
        <v xml:space="preserve"> </v>
      </c>
      <c r="DT15" s="166" t="str">
        <f t="shared" si="31"/>
        <v xml:space="preserve"> </v>
      </c>
      <c r="DU15" s="166" t="str">
        <f t="shared" si="31"/>
        <v xml:space="preserve"> </v>
      </c>
      <c r="DV15" s="166" t="str">
        <f t="shared" si="31"/>
        <v xml:space="preserve"> </v>
      </c>
      <c r="DW15" s="166" t="str">
        <f t="shared" ref="DW15:EJ15" si="32">IF(OR(DW12=" ",DW12=0)," ",DW9/DW12*100)</f>
        <v xml:space="preserve"> </v>
      </c>
      <c r="DX15" s="166" t="str">
        <f t="shared" si="32"/>
        <v xml:space="preserve"> </v>
      </c>
      <c r="DY15" s="166" t="str">
        <f t="shared" si="32"/>
        <v xml:space="preserve"> </v>
      </c>
      <c r="DZ15" s="166" t="str">
        <f t="shared" si="32"/>
        <v xml:space="preserve"> </v>
      </c>
      <c r="EA15" s="166" t="str">
        <f t="shared" si="32"/>
        <v xml:space="preserve"> </v>
      </c>
      <c r="EB15" s="166" t="str">
        <f t="shared" si="32"/>
        <v xml:space="preserve"> </v>
      </c>
      <c r="EC15" s="166" t="str">
        <f t="shared" si="32"/>
        <v xml:space="preserve"> </v>
      </c>
      <c r="ED15" s="166" t="str">
        <f t="shared" si="32"/>
        <v xml:space="preserve"> </v>
      </c>
      <c r="EE15" s="166" t="str">
        <f t="shared" si="32"/>
        <v xml:space="preserve"> </v>
      </c>
      <c r="EF15" s="166" t="str">
        <f t="shared" si="32"/>
        <v xml:space="preserve"> </v>
      </c>
      <c r="EG15" s="166" t="str">
        <f t="shared" si="32"/>
        <v xml:space="preserve"> </v>
      </c>
      <c r="EH15" s="166" t="str">
        <f t="shared" si="32"/>
        <v xml:space="preserve"> </v>
      </c>
      <c r="EI15" s="166" t="str">
        <f t="shared" si="32"/>
        <v xml:space="preserve"> </v>
      </c>
      <c r="EJ15" s="166" t="str">
        <f t="shared" si="32"/>
        <v xml:space="preserve"> </v>
      </c>
      <c r="EK15" s="166" t="str">
        <f t="shared" ref="EK15:EU15" si="33">IF(OR(EK12=" ",EK12=0)," ",EK9/EK12*100)</f>
        <v xml:space="preserve"> </v>
      </c>
      <c r="EL15" s="166" t="str">
        <f t="shared" si="33"/>
        <v xml:space="preserve"> </v>
      </c>
      <c r="EM15" s="166" t="str">
        <f t="shared" si="33"/>
        <v xml:space="preserve"> </v>
      </c>
      <c r="EN15" s="166" t="str">
        <f t="shared" si="33"/>
        <v xml:space="preserve"> </v>
      </c>
      <c r="EO15" s="166" t="str">
        <f t="shared" si="33"/>
        <v xml:space="preserve"> </v>
      </c>
      <c r="EP15" s="166" t="str">
        <f t="shared" si="33"/>
        <v xml:space="preserve"> </v>
      </c>
      <c r="EQ15" s="166" t="str">
        <f t="shared" si="33"/>
        <v xml:space="preserve"> </v>
      </c>
      <c r="ER15" s="166" t="str">
        <f t="shared" si="33"/>
        <v xml:space="preserve"> </v>
      </c>
      <c r="ES15" s="166" t="str">
        <f t="shared" si="33"/>
        <v xml:space="preserve"> </v>
      </c>
      <c r="ET15" s="166" t="str">
        <f t="shared" si="33"/>
        <v xml:space="preserve"> </v>
      </c>
      <c r="EU15" s="166" t="str">
        <f t="shared" si="33"/>
        <v xml:space="preserve"> </v>
      </c>
      <c r="EV15" s="154" t="str">
        <f t="shared" ref="EV15:FA15" si="34">IF(OR(EV12=" ",EV12=0)," ",EV9/EV12*100)</f>
        <v/>
      </c>
      <c r="EW15" s="154" t="str">
        <f t="shared" si="34"/>
        <v/>
      </c>
      <c r="EX15" s="154" t="str">
        <f t="shared" si="34"/>
        <v/>
      </c>
      <c r="EY15" s="154" t="str">
        <f t="shared" si="34"/>
        <v/>
      </c>
      <c r="EZ15" s="154" t="str">
        <f t="shared" si="34"/>
        <v/>
      </c>
      <c r="FA15" s="154" t="str">
        <f t="shared" si="34"/>
        <v/>
      </c>
      <c r="FB15" s="166">
        <f>IF(COUNTIF(CG15:EU15," ")=130," ",AVERAGE(CG15:EU15))</f>
        <v>100</v>
      </c>
      <c r="FD15" s="160"/>
      <c r="FE15" s="161"/>
      <c r="FF15" s="162"/>
      <c r="FG15" s="162"/>
      <c r="FH15" s="163"/>
    </row>
    <row r="16" spans="1:164">
      <c r="A16" s="160" t="str">
        <f>IF(ISBLANK(Fran!A14)," ",Fran!A14)</f>
        <v xml:space="preserve"> </v>
      </c>
      <c r="B16" s="160" t="str">
        <f>IF(ISBLANK(Fran!B14)," ",Fran!B14)</f>
        <v xml:space="preserve"> </v>
      </c>
      <c r="C16" s="162" t="str">
        <f>IF(ISBLANK(Fran!A14)," ",AVERAGE(Fran!E14,Fran!I14,Fran!M14,Fran!Q14,Fran!U14,Fran!AB14,Fran!AF14,Fran!AJ14,Fran!AN14,Fran!AR14,Fran!AY14,Fran!BC14,Fran!BK14,Fran!BO14,Fran!BV14,Fran!CD14,Fran!CH14,Fran!CL14,Fran!CS14,Fran!CW14,Fran!DA14,Fran!DE14,Fran!DI14,Fran!DP14,Fran!DT14,Fran!DX14,Fran!EB14,Fran!EF14,Fran!EM14,Fran!EQ14,Fran!EU14,Fran!EY14,Fran!FC14,Fran!FJ14,Fran!FN14,Fran!FR14,Fran!FV14,Fran!FZ14,Fran!GG14,Fran!GK14,Fran!GO14,Fran!GS14,Fran!GW14,Fran!HD14,Fran!HH14,Fran!HL14,Fran!HP13:HP14,Fran!HT14,Fran!IA14,Fran!IE14,Fran!II14,Fran!IM14,Fran!IQ14,Fran!IX14,Fran!JB14,Fran!JF14,Fran!JJ14,Fran!JN14,Fran!JU14,Fran!JY14,Fran!KC14,Fran!KG14,Fran!KK14,Fran!KR14,Fran!KV14,Fran!KZ14,Fran!LD14,Fran!LH14,Fran!LO14))</f>
        <v xml:space="preserve"> </v>
      </c>
      <c r="D16" s="162" t="str">
        <f>IF(ISBLANK(Fran!A14)," ",AVERAGE(Math!E14,Math!I14,Math!M14,Math!Q14,Math!U14,Math!AB14,Math!AF14,Math!AJ14,Math!AN14,Math!AR14,Math!AY14,Math!BC14,Math!BG14,Math!BK14,Math!BO14,Math!BV14,Math!BZ14,Math!CD14,Math!CH14,Math!CL14,Math!CS14,Math!CW14,Math!DA14,Math!DE14,Math!DI14,Math!DP14,Math!DT14,Math!DX14,Math!EB14,Math!EF14,Math!EM14,Math!EQ14,Math!EU14,Math!EY14,Math!FC14,Math!FJ14,Math!FN14,Math!FR14,Math!FV14,Math!FZ14,Math!GG14,Math!GK14,Math!GO14,Math!GS14,Math!GW14,Math!HD14,Math!HH14,Math!HL14,Math!HP14,Math!HT14,Math!IA14,Math!IE14,Math!II14,Math!IM14,Math!IQ14,Math!IX14,Math!JB14,Math!JF14,Math!JJ14,Math!JN14,Math!JU14,Math!JY14,Math!KC14,Math!KG14,Math!KK14,Math!KR14,Math!KV14))</f>
        <v xml:space="preserve"> </v>
      </c>
      <c r="E16" s="163" t="str">
        <f t="shared" si="0"/>
        <v xml:space="preserve"> </v>
      </c>
      <c r="F16" s="164" t="str">
        <f t="shared" si="1"/>
        <v xml:space="preserve"> </v>
      </c>
      <c r="G16" s="165"/>
      <c r="H16" s="154" t="s">
        <v>56</v>
      </c>
      <c r="I16" s="166">
        <f t="shared" ref="I16:W16" si="35">IF(OR(I12=" ",I12=0)," ",I10/I12*100)</f>
        <v>50</v>
      </c>
      <c r="J16" s="166" t="str">
        <f t="shared" si="35"/>
        <v xml:space="preserve"> </v>
      </c>
      <c r="K16" s="166" t="str">
        <f t="shared" si="35"/>
        <v xml:space="preserve"> </v>
      </c>
      <c r="L16" s="166" t="str">
        <f t="shared" si="35"/>
        <v xml:space="preserve"> </v>
      </c>
      <c r="M16" s="166" t="str">
        <f t="shared" si="35"/>
        <v xml:space="preserve"> </v>
      </c>
      <c r="N16" s="166" t="str">
        <f t="shared" si="35"/>
        <v xml:space="preserve"> </v>
      </c>
      <c r="O16" s="166" t="str">
        <f t="shared" si="35"/>
        <v xml:space="preserve"> </v>
      </c>
      <c r="P16" s="166" t="str">
        <f t="shared" si="35"/>
        <v xml:space="preserve"> </v>
      </c>
      <c r="Q16" s="166" t="str">
        <f t="shared" si="35"/>
        <v xml:space="preserve"> </v>
      </c>
      <c r="R16" s="166" t="str">
        <f t="shared" si="35"/>
        <v xml:space="preserve"> </v>
      </c>
      <c r="S16" s="166" t="str">
        <f t="shared" si="35"/>
        <v xml:space="preserve"> </v>
      </c>
      <c r="T16" s="166" t="str">
        <f t="shared" si="35"/>
        <v xml:space="preserve"> </v>
      </c>
      <c r="U16" s="166" t="str">
        <f t="shared" si="35"/>
        <v xml:space="preserve"> </v>
      </c>
      <c r="V16" s="166" t="str">
        <f t="shared" si="35"/>
        <v xml:space="preserve"> </v>
      </c>
      <c r="W16" s="166" t="str">
        <f t="shared" si="35"/>
        <v xml:space="preserve"> </v>
      </c>
      <c r="X16" s="166" t="str">
        <f t="shared" ref="X16:AK16" si="36">IF(OR(X12=" ",X12=0)," ",X10/X12*100)</f>
        <v xml:space="preserve"> </v>
      </c>
      <c r="Y16" s="166" t="str">
        <f t="shared" si="36"/>
        <v xml:space="preserve"> </v>
      </c>
      <c r="Z16" s="166" t="str">
        <f t="shared" si="36"/>
        <v xml:space="preserve"> </v>
      </c>
      <c r="AA16" s="166" t="str">
        <f t="shared" si="36"/>
        <v xml:space="preserve"> </v>
      </c>
      <c r="AB16" s="166" t="str">
        <f t="shared" si="36"/>
        <v xml:space="preserve"> </v>
      </c>
      <c r="AC16" s="166" t="str">
        <f t="shared" si="36"/>
        <v xml:space="preserve"> </v>
      </c>
      <c r="AD16" s="166" t="str">
        <f t="shared" si="36"/>
        <v xml:space="preserve"> </v>
      </c>
      <c r="AE16" s="166" t="str">
        <f t="shared" si="36"/>
        <v xml:space="preserve"> </v>
      </c>
      <c r="AF16" s="166" t="str">
        <f t="shared" si="36"/>
        <v xml:space="preserve"> </v>
      </c>
      <c r="AG16" s="166" t="str">
        <f t="shared" si="36"/>
        <v xml:space="preserve"> </v>
      </c>
      <c r="AH16" s="166" t="str">
        <f t="shared" si="36"/>
        <v xml:space="preserve"> </v>
      </c>
      <c r="AI16" s="166" t="str">
        <f t="shared" si="36"/>
        <v xml:space="preserve"> </v>
      </c>
      <c r="AJ16" s="166" t="str">
        <f t="shared" si="36"/>
        <v xml:space="preserve"> </v>
      </c>
      <c r="AK16" s="166" t="str">
        <f t="shared" si="36"/>
        <v xml:space="preserve"> </v>
      </c>
      <c r="AL16" s="166" t="str">
        <f t="shared" ref="AL16:AX16" si="37">IF(OR(AL12=" ",AL12=0)," ",AL10/AL12*100)</f>
        <v xml:space="preserve"> </v>
      </c>
      <c r="AM16" s="166" t="str">
        <f t="shared" si="37"/>
        <v xml:space="preserve"> </v>
      </c>
      <c r="AN16" s="166" t="str">
        <f t="shared" si="37"/>
        <v xml:space="preserve"> </v>
      </c>
      <c r="AO16" s="166" t="str">
        <f t="shared" si="37"/>
        <v xml:space="preserve"> </v>
      </c>
      <c r="AP16" s="166" t="str">
        <f t="shared" si="37"/>
        <v xml:space="preserve"> </v>
      </c>
      <c r="AQ16" s="166" t="str">
        <f t="shared" si="37"/>
        <v xml:space="preserve"> </v>
      </c>
      <c r="AR16" s="166" t="str">
        <f t="shared" si="37"/>
        <v xml:space="preserve"> </v>
      </c>
      <c r="AS16" s="166" t="str">
        <f t="shared" si="37"/>
        <v xml:space="preserve"> </v>
      </c>
      <c r="AT16" s="166" t="str">
        <f t="shared" si="37"/>
        <v xml:space="preserve"> </v>
      </c>
      <c r="AU16" s="166" t="str">
        <f t="shared" si="37"/>
        <v xml:space="preserve"> </v>
      </c>
      <c r="AV16" s="166" t="str">
        <f t="shared" si="37"/>
        <v xml:space="preserve"> </v>
      </c>
      <c r="AW16" s="166" t="str">
        <f t="shared" si="37"/>
        <v xml:space="preserve"> </v>
      </c>
      <c r="AX16" s="166" t="str">
        <f t="shared" si="37"/>
        <v xml:space="preserve"> </v>
      </c>
      <c r="AY16" s="166" t="str">
        <f>IF(OR(AY12=" ",AY12=0)," ",AY10/AY12*100)</f>
        <v xml:space="preserve"> </v>
      </c>
      <c r="AZ16" s="166" t="str">
        <f>IF(OR(AZ12=" ",AZ12=0)," ",AZ10/AZ12*100)</f>
        <v xml:space="preserve"> </v>
      </c>
      <c r="BA16" s="166" t="str">
        <f>IF(OR(BA12=" ",BA12=0)," ",BA10/BA12*100)</f>
        <v xml:space="preserve"> </v>
      </c>
      <c r="BB16" s="166" t="str">
        <f>IF(OR(BB12=" ",BB12=0)," ",BB10/BB12*100)</f>
        <v xml:space="preserve"> </v>
      </c>
      <c r="BC16" s="166" t="str">
        <f t="shared" ref="BC16:BP16" si="38">IF(OR(BC12=" ",BC12=0)," ",BC10/BC12*100)</f>
        <v xml:space="preserve"> </v>
      </c>
      <c r="BD16" s="166" t="str">
        <f t="shared" si="38"/>
        <v xml:space="preserve"> </v>
      </c>
      <c r="BE16" s="166" t="str">
        <f t="shared" si="38"/>
        <v xml:space="preserve"> </v>
      </c>
      <c r="BF16" s="166" t="str">
        <f t="shared" si="38"/>
        <v xml:space="preserve"> </v>
      </c>
      <c r="BG16" s="166" t="str">
        <f t="shared" si="38"/>
        <v xml:space="preserve"> </v>
      </c>
      <c r="BH16" s="166" t="str">
        <f t="shared" si="38"/>
        <v xml:space="preserve"> </v>
      </c>
      <c r="BI16" s="166" t="str">
        <f t="shared" si="38"/>
        <v xml:space="preserve"> </v>
      </c>
      <c r="BJ16" s="166" t="str">
        <f t="shared" si="38"/>
        <v xml:space="preserve"> </v>
      </c>
      <c r="BK16" s="166" t="str">
        <f t="shared" si="38"/>
        <v xml:space="preserve"> </v>
      </c>
      <c r="BL16" s="166" t="str">
        <f t="shared" si="38"/>
        <v xml:space="preserve"> </v>
      </c>
      <c r="BM16" s="166" t="str">
        <f t="shared" si="38"/>
        <v xml:space="preserve"> </v>
      </c>
      <c r="BN16" s="166" t="str">
        <f t="shared" si="38"/>
        <v xml:space="preserve"> </v>
      </c>
      <c r="BO16" s="166" t="str">
        <f t="shared" si="38"/>
        <v xml:space="preserve"> </v>
      </c>
      <c r="BP16" s="166" t="str">
        <f t="shared" si="38"/>
        <v xml:space="preserve"> </v>
      </c>
      <c r="BQ16" s="166" t="str">
        <f t="shared" ref="BQ16:CA16" si="39">IF(OR(BQ12=" ",BQ12=0)," ",BQ10/BQ12*100)</f>
        <v xml:space="preserve"> </v>
      </c>
      <c r="BR16" s="166" t="str">
        <f t="shared" si="39"/>
        <v xml:space="preserve"> </v>
      </c>
      <c r="BS16" s="166" t="str">
        <f t="shared" si="39"/>
        <v xml:space="preserve"> </v>
      </c>
      <c r="BT16" s="166" t="str">
        <f t="shared" si="39"/>
        <v xml:space="preserve"> </v>
      </c>
      <c r="BU16" s="166" t="str">
        <f t="shared" si="39"/>
        <v xml:space="preserve"> </v>
      </c>
      <c r="BV16" s="166" t="str">
        <f t="shared" si="39"/>
        <v xml:space="preserve"> </v>
      </c>
      <c r="BW16" s="166" t="str">
        <f t="shared" si="39"/>
        <v xml:space="preserve"> </v>
      </c>
      <c r="BX16" s="166" t="str">
        <f t="shared" si="39"/>
        <v xml:space="preserve"> </v>
      </c>
      <c r="BY16" s="166" t="str">
        <f t="shared" si="39"/>
        <v xml:space="preserve"> </v>
      </c>
      <c r="BZ16" s="166" t="str">
        <f t="shared" si="39"/>
        <v xml:space="preserve"> </v>
      </c>
      <c r="CA16" s="166" t="str">
        <f t="shared" si="39"/>
        <v xml:space="preserve"> </v>
      </c>
      <c r="CB16" s="166">
        <f>IF(COUNTIF(I16:CA16," ")=71," ",AVERAGE(I16:CA16))</f>
        <v>50</v>
      </c>
      <c r="CC16" s="166" t="e">
        <f>IF(AND(CB16="",CB17="")," ",CB16+CB17)</f>
        <v>#VALUE!</v>
      </c>
      <c r="CF16" s="154" t="s">
        <v>56</v>
      </c>
      <c r="CG16" s="166">
        <f t="shared" ref="CG16:CU16" si="40">IF(OR(CG12=" ",CG12=0)," ",CG10/CG12*100)</f>
        <v>0</v>
      </c>
      <c r="CH16" s="166" t="str">
        <f t="shared" si="40"/>
        <v xml:space="preserve"> </v>
      </c>
      <c r="CI16" s="166" t="str">
        <f t="shared" si="40"/>
        <v xml:space="preserve"> </v>
      </c>
      <c r="CJ16" s="166" t="str">
        <f t="shared" si="40"/>
        <v xml:space="preserve"> </v>
      </c>
      <c r="CK16" s="166" t="str">
        <f t="shared" si="40"/>
        <v xml:space="preserve"> </v>
      </c>
      <c r="CL16" s="166" t="str">
        <f t="shared" si="40"/>
        <v xml:space="preserve"> </v>
      </c>
      <c r="CM16" s="166" t="str">
        <f t="shared" si="40"/>
        <v xml:space="preserve"> </v>
      </c>
      <c r="CN16" s="166" t="str">
        <f t="shared" si="40"/>
        <v xml:space="preserve"> </v>
      </c>
      <c r="CO16" s="166" t="str">
        <f t="shared" si="40"/>
        <v xml:space="preserve"> </v>
      </c>
      <c r="CP16" s="166" t="str">
        <f t="shared" si="40"/>
        <v xml:space="preserve"> </v>
      </c>
      <c r="CQ16" s="166" t="str">
        <f t="shared" si="40"/>
        <v xml:space="preserve"> </v>
      </c>
      <c r="CR16" s="166" t="str">
        <f t="shared" si="40"/>
        <v xml:space="preserve"> </v>
      </c>
      <c r="CS16" s="166" t="str">
        <f t="shared" si="40"/>
        <v xml:space="preserve"> </v>
      </c>
      <c r="CT16" s="166" t="str">
        <f t="shared" si="40"/>
        <v xml:space="preserve"> </v>
      </c>
      <c r="CU16" s="166" t="str">
        <f t="shared" si="40"/>
        <v xml:space="preserve"> </v>
      </c>
      <c r="CV16" s="166" t="str">
        <f t="shared" ref="CV16:DI16" si="41">IF(OR(CV12=" ",CV12=0)," ",CV10/CV12*100)</f>
        <v xml:space="preserve"> </v>
      </c>
      <c r="CW16" s="166" t="str">
        <f t="shared" si="41"/>
        <v xml:space="preserve"> </v>
      </c>
      <c r="CX16" s="166" t="str">
        <f t="shared" si="41"/>
        <v xml:space="preserve"> </v>
      </c>
      <c r="CY16" s="166" t="str">
        <f t="shared" si="41"/>
        <v xml:space="preserve"> </v>
      </c>
      <c r="CZ16" s="166" t="str">
        <f t="shared" si="41"/>
        <v xml:space="preserve"> </v>
      </c>
      <c r="DA16" s="166" t="str">
        <f t="shared" si="41"/>
        <v xml:space="preserve"> </v>
      </c>
      <c r="DB16" s="166" t="str">
        <f t="shared" si="41"/>
        <v xml:space="preserve"> </v>
      </c>
      <c r="DC16" s="166" t="str">
        <f t="shared" si="41"/>
        <v xml:space="preserve"> </v>
      </c>
      <c r="DD16" s="166" t="str">
        <f t="shared" si="41"/>
        <v xml:space="preserve"> </v>
      </c>
      <c r="DE16" s="166" t="str">
        <f t="shared" si="41"/>
        <v xml:space="preserve"> </v>
      </c>
      <c r="DF16" s="166" t="str">
        <f t="shared" si="41"/>
        <v xml:space="preserve"> </v>
      </c>
      <c r="DG16" s="166" t="str">
        <f t="shared" si="41"/>
        <v xml:space="preserve"> </v>
      </c>
      <c r="DH16" s="166" t="str">
        <f t="shared" si="41"/>
        <v xml:space="preserve"> </v>
      </c>
      <c r="DI16" s="166" t="str">
        <f t="shared" si="41"/>
        <v xml:space="preserve"> </v>
      </c>
      <c r="DJ16" s="166" t="str">
        <f t="shared" ref="DJ16:DV16" si="42">IF(OR(DJ12=" ",DJ12=0)," ",DJ10/DJ12*100)</f>
        <v xml:space="preserve"> </v>
      </c>
      <c r="DK16" s="166" t="str">
        <f t="shared" si="42"/>
        <v xml:space="preserve"> </v>
      </c>
      <c r="DL16" s="166" t="str">
        <f t="shared" si="42"/>
        <v xml:space="preserve"> </v>
      </c>
      <c r="DM16" s="166" t="str">
        <f t="shared" si="42"/>
        <v xml:space="preserve"> </v>
      </c>
      <c r="DN16" s="166" t="str">
        <f t="shared" si="42"/>
        <v xml:space="preserve"> </v>
      </c>
      <c r="DO16" s="166" t="str">
        <f t="shared" si="42"/>
        <v xml:space="preserve"> </v>
      </c>
      <c r="DP16" s="166" t="str">
        <f t="shared" si="42"/>
        <v xml:space="preserve"> </v>
      </c>
      <c r="DQ16" s="166" t="str">
        <f t="shared" si="42"/>
        <v xml:space="preserve"> </v>
      </c>
      <c r="DR16" s="166" t="str">
        <f t="shared" si="42"/>
        <v xml:space="preserve"> </v>
      </c>
      <c r="DS16" s="166" t="str">
        <f t="shared" si="42"/>
        <v xml:space="preserve"> </v>
      </c>
      <c r="DT16" s="166" t="str">
        <f t="shared" si="42"/>
        <v xml:space="preserve"> </v>
      </c>
      <c r="DU16" s="166" t="str">
        <f t="shared" si="42"/>
        <v xml:space="preserve"> </v>
      </c>
      <c r="DV16" s="166" t="str">
        <f t="shared" si="42"/>
        <v xml:space="preserve"> </v>
      </c>
      <c r="DW16" s="166" t="str">
        <f t="shared" ref="DW16:EJ16" si="43">IF(OR(DW12=" ",DW12=0)," ",DW10/DW12*100)</f>
        <v xml:space="preserve"> </v>
      </c>
      <c r="DX16" s="166" t="str">
        <f t="shared" si="43"/>
        <v xml:space="preserve"> </v>
      </c>
      <c r="DY16" s="166" t="str">
        <f t="shared" si="43"/>
        <v xml:space="preserve"> </v>
      </c>
      <c r="DZ16" s="166" t="str">
        <f t="shared" si="43"/>
        <v xml:space="preserve"> </v>
      </c>
      <c r="EA16" s="166" t="str">
        <f t="shared" si="43"/>
        <v xml:space="preserve"> </v>
      </c>
      <c r="EB16" s="166" t="str">
        <f t="shared" si="43"/>
        <v xml:space="preserve"> </v>
      </c>
      <c r="EC16" s="166" t="str">
        <f t="shared" si="43"/>
        <v xml:space="preserve"> </v>
      </c>
      <c r="ED16" s="166" t="str">
        <f t="shared" si="43"/>
        <v xml:space="preserve"> </v>
      </c>
      <c r="EE16" s="166" t="str">
        <f t="shared" si="43"/>
        <v xml:space="preserve"> </v>
      </c>
      <c r="EF16" s="166" t="str">
        <f t="shared" si="43"/>
        <v xml:space="preserve"> </v>
      </c>
      <c r="EG16" s="166" t="str">
        <f t="shared" si="43"/>
        <v xml:space="preserve"> </v>
      </c>
      <c r="EH16" s="166" t="str">
        <f t="shared" si="43"/>
        <v xml:space="preserve"> </v>
      </c>
      <c r="EI16" s="166" t="str">
        <f t="shared" si="43"/>
        <v xml:space="preserve"> </v>
      </c>
      <c r="EJ16" s="166" t="str">
        <f t="shared" si="43"/>
        <v xml:space="preserve"> </v>
      </c>
      <c r="EK16" s="166" t="str">
        <f t="shared" ref="EK16:EU16" si="44">IF(OR(EK12=" ",EK12=0)," ",EK10/EK12*100)</f>
        <v xml:space="preserve"> </v>
      </c>
      <c r="EL16" s="166" t="str">
        <f t="shared" si="44"/>
        <v xml:space="preserve"> </v>
      </c>
      <c r="EM16" s="166" t="str">
        <f t="shared" si="44"/>
        <v xml:space="preserve"> </v>
      </c>
      <c r="EN16" s="166" t="str">
        <f t="shared" si="44"/>
        <v xml:space="preserve"> </v>
      </c>
      <c r="EO16" s="166" t="str">
        <f t="shared" si="44"/>
        <v xml:space="preserve"> </v>
      </c>
      <c r="EP16" s="166" t="str">
        <f t="shared" si="44"/>
        <v xml:space="preserve"> </v>
      </c>
      <c r="EQ16" s="166" t="str">
        <f t="shared" si="44"/>
        <v xml:space="preserve"> </v>
      </c>
      <c r="ER16" s="166" t="str">
        <f t="shared" si="44"/>
        <v xml:space="preserve"> </v>
      </c>
      <c r="ES16" s="166" t="str">
        <f t="shared" si="44"/>
        <v xml:space="preserve"> </v>
      </c>
      <c r="ET16" s="166" t="str">
        <f t="shared" si="44"/>
        <v xml:space="preserve"> </v>
      </c>
      <c r="EU16" s="166" t="str">
        <f t="shared" si="44"/>
        <v xml:space="preserve"> </v>
      </c>
      <c r="EV16" s="154" t="str">
        <f t="shared" ref="EV16:FA16" si="45">IF(OR(EV12=" ",EV12=0)," ",EV10/EV12*100)</f>
        <v/>
      </c>
      <c r="EW16" s="154" t="str">
        <f t="shared" si="45"/>
        <v/>
      </c>
      <c r="EX16" s="154" t="str">
        <f t="shared" si="45"/>
        <v/>
      </c>
      <c r="EY16" s="154" t="str">
        <f t="shared" si="45"/>
        <v/>
      </c>
      <c r="EZ16" s="154" t="str">
        <f t="shared" si="45"/>
        <v/>
      </c>
      <c r="FA16" s="154" t="str">
        <f t="shared" si="45"/>
        <v/>
      </c>
      <c r="FB16" s="166">
        <f>IF(COUNTIF(CG16:EU16," ")=67," ",AVERAGE(CG16:EU16))</f>
        <v>0</v>
      </c>
      <c r="FD16" s="160"/>
      <c r="FE16" s="161"/>
      <c r="FF16" s="162"/>
      <c r="FG16" s="162"/>
      <c r="FH16" s="163"/>
    </row>
    <row r="17" spans="1:164">
      <c r="A17" s="160" t="str">
        <f>IF(ISBLANK(Fran!A15)," ",Fran!A15)</f>
        <v xml:space="preserve"> </v>
      </c>
      <c r="B17" s="160" t="str">
        <f>IF(ISBLANK(Fran!B15)," ",Fran!B15)</f>
        <v xml:space="preserve"> </v>
      </c>
      <c r="C17" s="162" t="str">
        <f>IF(ISBLANK(Fran!A15)," ",AVERAGE(Fran!E15,Fran!I15,Fran!M15,Fran!Q15,Fran!U15,Fran!AB15,Fran!AF15,Fran!AJ15,Fran!AN15,Fran!AR15,Fran!AY15,Fran!BC15,Fran!BK15,Fran!BO15,Fran!BV15,Fran!CD15,Fran!CH15,Fran!CL15,Fran!CS15,Fran!CW15,Fran!DA15,Fran!DE15,Fran!DI15,Fran!DP15,Fran!DT15,Fran!DX15,Fran!EB15,Fran!EF15,Fran!EM15,Fran!EQ15,Fran!EU15,Fran!EY15,Fran!FC15,Fran!FJ15,Fran!FN15,Fran!FR15,Fran!FV15,Fran!FZ15,Fran!GG15,Fran!GK15,Fran!GO15,Fran!GS15,Fran!GW15,Fran!HD15,Fran!HH15,Fran!HL15,Fran!HP14:HP15,Fran!HT15,Fran!IA15,Fran!IE15,Fran!II15,Fran!IM15,Fran!IQ15,Fran!IX15,Fran!JB15,Fran!JF15,Fran!JJ15,Fran!JN15,Fran!JU15,Fran!JY15,Fran!KC15,Fran!KG15,Fran!KK15,Fran!KR15,Fran!KV15,Fran!KZ15,Fran!LD15,Fran!LH15,Fran!LO15))</f>
        <v xml:space="preserve"> </v>
      </c>
      <c r="D17" s="162" t="str">
        <f>IF(ISBLANK(Fran!A15)," ",AVERAGE(Math!E15,Math!I15,Math!M15,Math!Q15,Math!U15,Math!AB15,Math!AF15,Math!AJ15,Math!AN15,Math!AR15,Math!AY15,Math!BC15,Math!BG15,Math!BK15,Math!BO15,Math!BV15,Math!BZ15,Math!CD15,Math!CH15,Math!CL15,Math!CS15,Math!CW15,Math!DA15,Math!DE15,Math!DI15,Math!DP15,Math!DT15,Math!DX15,Math!EB15,Math!EF15,Math!EM15,Math!EQ15,Math!EU15,Math!EY15,Math!FC15,Math!FJ15,Math!FN15,Math!FR15,Math!FV15,Math!FZ15,Math!GG15,Math!GK15,Math!GO15,Math!GS15,Math!GW15,Math!HD15,Math!HH15,Math!HL15,Math!HP15,Math!HT15,Math!IA15,Math!IE15,Math!II15,Math!IM15,Math!IQ15,Math!IX15,Math!JB15,Math!JF15,Math!JJ15,Math!JN15,Math!JU15,Math!JY15,Math!KC15,Math!KG15,Math!KK15,Math!KR15,Math!KV15))</f>
        <v xml:space="preserve"> </v>
      </c>
      <c r="E17" s="163" t="str">
        <f t="shared" si="0"/>
        <v xml:space="preserve"> </v>
      </c>
      <c r="F17" s="164" t="str">
        <f t="shared" si="1"/>
        <v xml:space="preserve"> </v>
      </c>
      <c r="G17" s="165"/>
      <c r="H17" s="154" t="s">
        <v>57</v>
      </c>
      <c r="I17" s="166" t="str">
        <f>IF(OR(I12=" ",I12=0,I11=" ",I11=0)," ",I11/I12*100)</f>
        <v xml:space="preserve"> </v>
      </c>
      <c r="J17" s="166" t="str">
        <f t="shared" ref="J17:W17" si="46">IF(OR(J12=" ",J12=0,J11=" ",J11=0)," ",J11/J12*100)</f>
        <v xml:space="preserve"> </v>
      </c>
      <c r="K17" s="166" t="str">
        <f t="shared" si="46"/>
        <v xml:space="preserve"> </v>
      </c>
      <c r="L17" s="166" t="str">
        <f t="shared" si="46"/>
        <v xml:space="preserve"> </v>
      </c>
      <c r="M17" s="166" t="str">
        <f t="shared" si="46"/>
        <v xml:space="preserve"> </v>
      </c>
      <c r="N17" s="166" t="str">
        <f t="shared" si="46"/>
        <v xml:space="preserve"> </v>
      </c>
      <c r="O17" s="166" t="str">
        <f t="shared" si="46"/>
        <v xml:space="preserve"> </v>
      </c>
      <c r="P17" s="166" t="str">
        <f t="shared" si="46"/>
        <v xml:space="preserve"> </v>
      </c>
      <c r="Q17" s="166" t="str">
        <f t="shared" si="46"/>
        <v xml:space="preserve"> </v>
      </c>
      <c r="R17" s="166" t="str">
        <f t="shared" si="46"/>
        <v xml:space="preserve"> </v>
      </c>
      <c r="S17" s="166" t="str">
        <f t="shared" si="46"/>
        <v xml:space="preserve"> </v>
      </c>
      <c r="T17" s="166" t="str">
        <f t="shared" si="46"/>
        <v xml:space="preserve"> </v>
      </c>
      <c r="U17" s="166" t="str">
        <f t="shared" si="46"/>
        <v xml:space="preserve"> </v>
      </c>
      <c r="V17" s="166" t="str">
        <f t="shared" si="46"/>
        <v xml:space="preserve"> </v>
      </c>
      <c r="W17" s="166" t="str">
        <f t="shared" si="46"/>
        <v xml:space="preserve"> </v>
      </c>
      <c r="X17" s="166" t="str">
        <f t="shared" ref="X17:AK17" si="47">IF(OR(X12=" ",X12=0,X11=" ",X11=0)," ",X11/X12*100)</f>
        <v xml:space="preserve"> </v>
      </c>
      <c r="Y17" s="166" t="str">
        <f t="shared" si="47"/>
        <v xml:space="preserve"> </v>
      </c>
      <c r="Z17" s="166" t="str">
        <f t="shared" si="47"/>
        <v xml:space="preserve"> </v>
      </c>
      <c r="AA17" s="166" t="str">
        <f t="shared" si="47"/>
        <v xml:space="preserve"> </v>
      </c>
      <c r="AB17" s="166" t="str">
        <f t="shared" si="47"/>
        <v xml:space="preserve"> </v>
      </c>
      <c r="AC17" s="166" t="str">
        <f t="shared" si="47"/>
        <v xml:space="preserve"> </v>
      </c>
      <c r="AD17" s="166" t="str">
        <f t="shared" si="47"/>
        <v xml:space="preserve"> </v>
      </c>
      <c r="AE17" s="166" t="str">
        <f t="shared" si="47"/>
        <v xml:space="preserve"> </v>
      </c>
      <c r="AF17" s="166" t="str">
        <f t="shared" si="47"/>
        <v xml:space="preserve"> </v>
      </c>
      <c r="AG17" s="166" t="str">
        <f t="shared" si="47"/>
        <v xml:space="preserve"> </v>
      </c>
      <c r="AH17" s="166" t="str">
        <f t="shared" si="47"/>
        <v xml:space="preserve"> </v>
      </c>
      <c r="AI17" s="166" t="str">
        <f t="shared" si="47"/>
        <v xml:space="preserve"> </v>
      </c>
      <c r="AJ17" s="166" t="str">
        <f t="shared" si="47"/>
        <v xml:space="preserve"> </v>
      </c>
      <c r="AK17" s="166" t="str">
        <f t="shared" si="47"/>
        <v xml:space="preserve"> </v>
      </c>
      <c r="AL17" s="166" t="str">
        <f t="shared" ref="AL17:AY17" si="48">IF(OR(AL12=" ",AL12=0,AL11=" ",AL11=0)," ",AL11/AL12*100)</f>
        <v xml:space="preserve"> </v>
      </c>
      <c r="AM17" s="166" t="str">
        <f t="shared" si="48"/>
        <v xml:space="preserve"> </v>
      </c>
      <c r="AN17" s="166" t="str">
        <f t="shared" si="48"/>
        <v xml:space="preserve"> </v>
      </c>
      <c r="AO17" s="166" t="str">
        <f t="shared" si="48"/>
        <v xml:space="preserve"> </v>
      </c>
      <c r="AP17" s="166" t="str">
        <f t="shared" si="48"/>
        <v xml:space="preserve"> </v>
      </c>
      <c r="AQ17" s="166" t="str">
        <f t="shared" si="48"/>
        <v xml:space="preserve"> </v>
      </c>
      <c r="AR17" s="166" t="str">
        <f t="shared" si="48"/>
        <v xml:space="preserve"> </v>
      </c>
      <c r="AS17" s="166" t="str">
        <f t="shared" si="48"/>
        <v xml:space="preserve"> </v>
      </c>
      <c r="AT17" s="166" t="str">
        <f t="shared" si="48"/>
        <v xml:space="preserve"> </v>
      </c>
      <c r="AU17" s="166" t="str">
        <f t="shared" si="48"/>
        <v xml:space="preserve"> </v>
      </c>
      <c r="AV17" s="166" t="str">
        <f t="shared" si="48"/>
        <v xml:space="preserve"> </v>
      </c>
      <c r="AW17" s="166" t="str">
        <f t="shared" si="48"/>
        <v xml:space="preserve"> </v>
      </c>
      <c r="AX17" s="166" t="str">
        <f t="shared" si="48"/>
        <v xml:space="preserve"> </v>
      </c>
      <c r="AY17" s="166" t="str">
        <f t="shared" si="48"/>
        <v xml:space="preserve"> </v>
      </c>
      <c r="AZ17" s="166" t="str">
        <f>IF(OR(AZ12=" ",AZ12=0,AZ11=" ",AZ11=0)," ",AZ11/AZ12*100)</f>
        <v xml:space="preserve"> </v>
      </c>
      <c r="BA17" s="166" t="str">
        <f>IF(OR(BA12=" ",BA12=0,BA11=" ",BA11=0)," ",BA11/BA12*100)</f>
        <v xml:space="preserve"> </v>
      </c>
      <c r="BB17" s="166" t="str">
        <f>IF(OR(BB12=" ",BB12=0,BB11=" ",BB11=0)," ",BB11/BB12*100)</f>
        <v xml:space="preserve"> </v>
      </c>
      <c r="BC17" s="166" t="str">
        <f t="shared" ref="BC17:BP17" si="49">IF(OR(BC12=" ",BC12=0,BC11=" ",BC11=0)," ",BC11/BC12*100)</f>
        <v xml:space="preserve"> </v>
      </c>
      <c r="BD17" s="166" t="str">
        <f t="shared" si="49"/>
        <v xml:space="preserve"> </v>
      </c>
      <c r="BE17" s="166" t="str">
        <f t="shared" si="49"/>
        <v xml:space="preserve"> </v>
      </c>
      <c r="BF17" s="166" t="str">
        <f t="shared" si="49"/>
        <v xml:space="preserve"> </v>
      </c>
      <c r="BG17" s="166" t="str">
        <f t="shared" si="49"/>
        <v xml:space="preserve"> </v>
      </c>
      <c r="BH17" s="166" t="str">
        <f t="shared" si="49"/>
        <v xml:space="preserve"> </v>
      </c>
      <c r="BI17" s="166" t="str">
        <f t="shared" si="49"/>
        <v xml:space="preserve"> </v>
      </c>
      <c r="BJ17" s="166" t="str">
        <f t="shared" si="49"/>
        <v xml:space="preserve"> </v>
      </c>
      <c r="BK17" s="166" t="str">
        <f t="shared" si="49"/>
        <v xml:space="preserve"> </v>
      </c>
      <c r="BL17" s="166" t="str">
        <f t="shared" si="49"/>
        <v xml:space="preserve"> </v>
      </c>
      <c r="BM17" s="166" t="str">
        <f t="shared" si="49"/>
        <v xml:space="preserve"> </v>
      </c>
      <c r="BN17" s="166" t="str">
        <f t="shared" si="49"/>
        <v xml:space="preserve"> </v>
      </c>
      <c r="BO17" s="166" t="str">
        <f t="shared" si="49"/>
        <v xml:space="preserve"> </v>
      </c>
      <c r="BP17" s="166" t="str">
        <f t="shared" si="49"/>
        <v xml:space="preserve"> </v>
      </c>
      <c r="BQ17" s="166" t="str">
        <f t="shared" ref="BQ17:CA17" si="50">IF(OR(BQ12=" ",BQ12=0,BQ11=" ",BQ11=0)," ",BQ11/BQ12*100)</f>
        <v xml:space="preserve"> </v>
      </c>
      <c r="BR17" s="166" t="str">
        <f t="shared" si="50"/>
        <v xml:space="preserve"> </v>
      </c>
      <c r="BS17" s="166" t="str">
        <f t="shared" si="50"/>
        <v xml:space="preserve"> </v>
      </c>
      <c r="BT17" s="166" t="str">
        <f t="shared" si="50"/>
        <v xml:space="preserve"> </v>
      </c>
      <c r="BU17" s="166" t="str">
        <f t="shared" si="50"/>
        <v xml:space="preserve"> </v>
      </c>
      <c r="BV17" s="166" t="str">
        <f t="shared" si="50"/>
        <v xml:space="preserve"> </v>
      </c>
      <c r="BW17" s="166" t="str">
        <f t="shared" si="50"/>
        <v xml:space="preserve"> </v>
      </c>
      <c r="BX17" s="166" t="str">
        <f t="shared" si="50"/>
        <v xml:space="preserve"> </v>
      </c>
      <c r="BY17" s="166" t="str">
        <f t="shared" si="50"/>
        <v xml:space="preserve"> </v>
      </c>
      <c r="BZ17" s="166" t="str">
        <f t="shared" si="50"/>
        <v xml:space="preserve"> </v>
      </c>
      <c r="CA17" s="166" t="str">
        <f t="shared" si="50"/>
        <v xml:space="preserve"> </v>
      </c>
      <c r="CB17" s="166" t="str">
        <f>IF(COUNTIF(I17:CA17," ")=71," ",AVERAGE(I17:CA20))</f>
        <v xml:space="preserve"> </v>
      </c>
      <c r="CC17" s="166"/>
      <c r="CF17" s="154" t="s">
        <v>57</v>
      </c>
      <c r="CG17" s="166" t="str">
        <f>IF(OR(CG12=" ",CG12=0,CG11=" ")," ",CG11/CG12*100)</f>
        <v xml:space="preserve"> </v>
      </c>
      <c r="CH17" s="166" t="str">
        <f t="shared" ref="CH17:ES17" si="51">IF(OR(CH12=" ",CH12=0,CH11=" ")," ",CH11/CH12*100)</f>
        <v xml:space="preserve"> </v>
      </c>
      <c r="CI17" s="166" t="str">
        <f t="shared" si="51"/>
        <v xml:space="preserve"> </v>
      </c>
      <c r="CJ17" s="166" t="str">
        <f t="shared" si="51"/>
        <v xml:space="preserve"> </v>
      </c>
      <c r="CK17" s="166" t="str">
        <f t="shared" si="51"/>
        <v xml:space="preserve"> </v>
      </c>
      <c r="CL17" s="166" t="str">
        <f t="shared" si="51"/>
        <v xml:space="preserve"> </v>
      </c>
      <c r="CM17" s="166" t="str">
        <f t="shared" si="51"/>
        <v xml:space="preserve"> </v>
      </c>
      <c r="CN17" s="166" t="str">
        <f t="shared" si="51"/>
        <v xml:space="preserve"> </v>
      </c>
      <c r="CO17" s="166" t="str">
        <f t="shared" si="51"/>
        <v xml:space="preserve"> </v>
      </c>
      <c r="CP17" s="166" t="str">
        <f t="shared" si="51"/>
        <v xml:space="preserve"> </v>
      </c>
      <c r="CQ17" s="166" t="str">
        <f t="shared" si="51"/>
        <v xml:space="preserve"> </v>
      </c>
      <c r="CR17" s="166" t="str">
        <f t="shared" si="51"/>
        <v xml:space="preserve"> </v>
      </c>
      <c r="CS17" s="166" t="str">
        <f t="shared" si="51"/>
        <v xml:space="preserve"> </v>
      </c>
      <c r="CT17" s="166" t="str">
        <f t="shared" si="51"/>
        <v xml:space="preserve"> </v>
      </c>
      <c r="CU17" s="166" t="str">
        <f t="shared" si="51"/>
        <v xml:space="preserve"> </v>
      </c>
      <c r="CV17" s="166" t="str">
        <f t="shared" si="51"/>
        <v xml:space="preserve"> </v>
      </c>
      <c r="CW17" s="166" t="str">
        <f t="shared" si="51"/>
        <v xml:space="preserve"> </v>
      </c>
      <c r="CX17" s="166" t="str">
        <f t="shared" si="51"/>
        <v xml:space="preserve"> </v>
      </c>
      <c r="CY17" s="166" t="str">
        <f t="shared" si="51"/>
        <v xml:space="preserve"> </v>
      </c>
      <c r="CZ17" s="166" t="str">
        <f t="shared" si="51"/>
        <v xml:space="preserve"> </v>
      </c>
      <c r="DA17" s="166" t="str">
        <f t="shared" si="51"/>
        <v xml:space="preserve"> </v>
      </c>
      <c r="DB17" s="166" t="str">
        <f t="shared" si="51"/>
        <v xml:space="preserve"> </v>
      </c>
      <c r="DC17" s="166" t="str">
        <f t="shared" si="51"/>
        <v xml:space="preserve"> </v>
      </c>
      <c r="DD17" s="166" t="str">
        <f t="shared" si="51"/>
        <v xml:space="preserve"> </v>
      </c>
      <c r="DE17" s="166" t="str">
        <f t="shared" si="51"/>
        <v xml:space="preserve"> </v>
      </c>
      <c r="DF17" s="166" t="str">
        <f t="shared" si="51"/>
        <v xml:space="preserve"> </v>
      </c>
      <c r="DG17" s="166" t="str">
        <f t="shared" si="51"/>
        <v xml:space="preserve"> </v>
      </c>
      <c r="DH17" s="166" t="str">
        <f t="shared" si="51"/>
        <v xml:space="preserve"> </v>
      </c>
      <c r="DI17" s="166" t="str">
        <f t="shared" si="51"/>
        <v xml:space="preserve"> </v>
      </c>
      <c r="DJ17" s="166" t="str">
        <f t="shared" si="51"/>
        <v xml:space="preserve"> </v>
      </c>
      <c r="DK17" s="166" t="str">
        <f t="shared" si="51"/>
        <v xml:space="preserve"> </v>
      </c>
      <c r="DL17" s="166" t="str">
        <f t="shared" si="51"/>
        <v xml:space="preserve"> </v>
      </c>
      <c r="DM17" s="166" t="str">
        <f t="shared" si="51"/>
        <v xml:space="preserve"> </v>
      </c>
      <c r="DN17" s="166" t="str">
        <f t="shared" si="51"/>
        <v xml:space="preserve"> </v>
      </c>
      <c r="DO17" s="166" t="str">
        <f t="shared" si="51"/>
        <v xml:space="preserve"> </v>
      </c>
      <c r="DP17" s="166" t="str">
        <f t="shared" si="51"/>
        <v xml:space="preserve"> </v>
      </c>
      <c r="DQ17" s="166" t="str">
        <f t="shared" si="51"/>
        <v xml:space="preserve"> </v>
      </c>
      <c r="DR17" s="166" t="str">
        <f t="shared" si="51"/>
        <v xml:space="preserve"> </v>
      </c>
      <c r="DS17" s="166" t="str">
        <f t="shared" si="51"/>
        <v xml:space="preserve"> </v>
      </c>
      <c r="DT17" s="166" t="str">
        <f t="shared" si="51"/>
        <v xml:space="preserve"> </v>
      </c>
      <c r="DU17" s="166" t="str">
        <f t="shared" si="51"/>
        <v xml:space="preserve"> </v>
      </c>
      <c r="DV17" s="166" t="str">
        <f t="shared" si="51"/>
        <v xml:space="preserve"> </v>
      </c>
      <c r="DW17" s="166" t="str">
        <f t="shared" si="51"/>
        <v xml:space="preserve"> </v>
      </c>
      <c r="DX17" s="166" t="str">
        <f t="shared" si="51"/>
        <v xml:space="preserve"> </v>
      </c>
      <c r="DY17" s="166" t="str">
        <f t="shared" si="51"/>
        <v xml:space="preserve"> </v>
      </c>
      <c r="DZ17" s="166" t="str">
        <f t="shared" si="51"/>
        <v xml:space="preserve"> </v>
      </c>
      <c r="EA17" s="166" t="str">
        <f t="shared" si="51"/>
        <v xml:space="preserve"> </v>
      </c>
      <c r="EB17" s="166" t="str">
        <f t="shared" si="51"/>
        <v xml:space="preserve"> </v>
      </c>
      <c r="EC17" s="166" t="str">
        <f t="shared" si="51"/>
        <v xml:space="preserve"> </v>
      </c>
      <c r="ED17" s="166" t="str">
        <f t="shared" si="51"/>
        <v xml:space="preserve"> </v>
      </c>
      <c r="EE17" s="166" t="str">
        <f t="shared" si="51"/>
        <v xml:space="preserve"> </v>
      </c>
      <c r="EF17" s="166" t="str">
        <f t="shared" si="51"/>
        <v xml:space="preserve"> </v>
      </c>
      <c r="EG17" s="166" t="str">
        <f t="shared" si="51"/>
        <v xml:space="preserve"> </v>
      </c>
      <c r="EH17" s="166" t="str">
        <f t="shared" si="51"/>
        <v xml:space="preserve"> </v>
      </c>
      <c r="EI17" s="166" t="str">
        <f t="shared" si="51"/>
        <v xml:space="preserve"> </v>
      </c>
      <c r="EJ17" s="166" t="str">
        <f t="shared" si="51"/>
        <v xml:space="preserve"> </v>
      </c>
      <c r="EK17" s="166" t="str">
        <f t="shared" si="51"/>
        <v xml:space="preserve"> </v>
      </c>
      <c r="EL17" s="166" t="str">
        <f t="shared" si="51"/>
        <v xml:space="preserve"> </v>
      </c>
      <c r="EM17" s="166" t="str">
        <f t="shared" si="51"/>
        <v xml:space="preserve"> </v>
      </c>
      <c r="EN17" s="166" t="str">
        <f t="shared" si="51"/>
        <v xml:space="preserve"> </v>
      </c>
      <c r="EO17" s="166" t="str">
        <f t="shared" si="51"/>
        <v xml:space="preserve"> </v>
      </c>
      <c r="EP17" s="166" t="str">
        <f t="shared" si="51"/>
        <v xml:space="preserve"> </v>
      </c>
      <c r="EQ17" s="166" t="str">
        <f t="shared" si="51"/>
        <v xml:space="preserve"> </v>
      </c>
      <c r="ER17" s="166" t="str">
        <f t="shared" si="51"/>
        <v xml:space="preserve"> </v>
      </c>
      <c r="ES17" s="166" t="str">
        <f t="shared" si="51"/>
        <v xml:space="preserve"> </v>
      </c>
      <c r="ET17" s="166" t="str">
        <f t="shared" ref="ET17:EU17" si="52">IF(OR(ET12=" ",ET12=0,ET11=" ")," ",ET11/ET12*100)</f>
        <v xml:space="preserve"> </v>
      </c>
      <c r="EU17" s="166" t="str">
        <f t="shared" si="52"/>
        <v xml:space="preserve"> </v>
      </c>
      <c r="EV17" s="154" t="str">
        <f t="shared" ref="EV17:FA17" si="53">IF(OR(EV12=" ",EV12=0)," ",EV11/EV12*100)</f>
        <v/>
      </c>
      <c r="EW17" s="154" t="str">
        <f t="shared" si="53"/>
        <v/>
      </c>
      <c r="EX17" s="154" t="str">
        <f t="shared" si="53"/>
        <v/>
      </c>
      <c r="EY17" s="154" t="str">
        <f t="shared" si="53"/>
        <v/>
      </c>
      <c r="EZ17" s="154" t="str">
        <f t="shared" si="53"/>
        <v/>
      </c>
      <c r="FA17" s="154" t="str">
        <f t="shared" si="53"/>
        <v/>
      </c>
      <c r="FB17" s="166" t="str">
        <f>IF(COUNTIF(CG17:EU17," ")=67," ",AVERAGE(CG17:EU17))</f>
        <v xml:space="preserve"> </v>
      </c>
      <c r="FD17" s="160"/>
      <c r="FE17" s="161"/>
      <c r="FF17" s="162"/>
      <c r="FG17" s="162"/>
      <c r="FH17" s="163"/>
    </row>
    <row r="18" spans="1:164">
      <c r="A18" s="160" t="str">
        <f>IF(ISBLANK(Fran!A16)," ",Fran!A16)</f>
        <v xml:space="preserve"> </v>
      </c>
      <c r="B18" s="160" t="str">
        <f>IF(ISBLANK(Fran!B16)," ",Fran!B16)</f>
        <v xml:space="preserve"> </v>
      </c>
      <c r="C18" s="162" t="str">
        <f>IF(ISBLANK(Fran!A16)," ",AVERAGE(Fran!E16,Fran!I16,Fran!M16,Fran!Q16,Fran!U16,Fran!AB16,Fran!AF16,Fran!AJ16,Fran!AN16,Fran!AR16,Fran!AY16,Fran!BC16,Fran!BK16,Fran!BO16,Fran!BV16,Fran!CD16,Fran!CH16,Fran!CL16,Fran!CS16,Fran!CW16,Fran!DA16,Fran!DE16,Fran!DI16,Fran!DP16,Fran!DT16,Fran!DX16,Fran!EB16,Fran!EF16,Fran!EM16,Fran!EQ16,Fran!EU16,Fran!EY16,Fran!FC16,Fran!FJ16,Fran!FN16,Fran!FR16,Fran!FV16,Fran!FZ16,Fran!GG16,Fran!GK16,Fran!GO16,Fran!GS16,Fran!GW16,Fran!HD16,Fran!HH16,Fran!HL16,Fran!HP15:HP16,Fran!HT16,Fran!IA16,Fran!IE16,Fran!II16,Fran!IM16,Fran!IQ16,Fran!IX16,Fran!JB16,Fran!JF16,Fran!JJ16,Fran!JN16,Fran!JU16,Fran!JY16,Fran!KC16,Fran!KG16,Fran!KK16,Fran!KR16,Fran!KV16,Fran!KZ16,Fran!LD16,Fran!LH16,Fran!LO16))</f>
        <v xml:space="preserve"> </v>
      </c>
      <c r="D18" s="162" t="str">
        <f>IF(ISBLANK(Fran!A16)," ",AVERAGE(Math!E16,Math!I16,Math!M16,Math!Q16,Math!U16,Math!AB16,Math!AF16,Math!AJ16,Math!AN16,Math!AR16,Math!AY16,Math!BC16,Math!BG16,Math!BK16,Math!BO16,Math!BV16,Math!BZ16,Math!CD16,Math!CH16,Math!CL16,Math!CS16,Math!CW16,Math!DA16,Math!DE16,Math!DI16,Math!DP16,Math!DT16,Math!DX16,Math!EB16,Math!EF16,Math!EM16,Math!EQ16,Math!EU16,Math!EY16,Math!FC16,Math!FJ16,Math!FN16,Math!FR16,Math!FV16,Math!FZ16,Math!GG16,Math!GK16,Math!GO16,Math!GS16,Math!GW16,Math!HD16,Math!HH16,Math!HL16,Math!HP16,Math!HT16,Math!IA16,Math!IE16,Math!II16,Math!IM16,Math!IQ16,Math!IX16,Math!JB16,Math!JF16,Math!JJ16,Math!JN16,Math!JU16,Math!JY16,Math!KC16,Math!KG16,Math!KK16,Math!KR16,Math!KV16))</f>
        <v xml:space="preserve"> </v>
      </c>
      <c r="E18" s="163" t="str">
        <f t="shared" si="0"/>
        <v xml:space="preserve"> </v>
      </c>
      <c r="F18" s="164" t="str">
        <f t="shared" si="1"/>
        <v xml:space="preserve"> </v>
      </c>
      <c r="G18" s="167"/>
      <c r="FD18" s="160"/>
      <c r="FE18" s="161"/>
      <c r="FF18" s="162"/>
      <c r="FG18" s="162"/>
      <c r="FH18" s="163"/>
    </row>
    <row r="19" spans="1:164">
      <c r="A19" s="160" t="str">
        <f>IF(ISBLANK(Fran!A17)," ",Fran!A17)</f>
        <v xml:space="preserve"> </v>
      </c>
      <c r="B19" s="160" t="str">
        <f>IF(ISBLANK(Fran!B17)," ",Fran!B17)</f>
        <v xml:space="preserve"> </v>
      </c>
      <c r="C19" s="162" t="str">
        <f>IF(ISBLANK(Fran!A17)," ",AVERAGE(Fran!E17,Fran!I17,Fran!M17,Fran!Q17,Fran!U17,Fran!AB17,Fran!AF17,Fran!AJ17,Fran!AN17,Fran!AR17,Fran!AY17,Fran!BC17,Fran!BK17,Fran!BO17,Fran!BV17,Fran!CD17,Fran!CH17,Fran!CL17,Fran!CS17,Fran!CW17,Fran!DA17,Fran!DE17,Fran!DI17,Fran!DP17,Fran!DT17,Fran!DX17,Fran!EB17,Fran!EF17,Fran!EM17,Fran!EQ17,Fran!EU17,Fran!EY17,Fran!FC17,Fran!FJ17,Fran!FN17,Fran!FR17,Fran!FV17,Fran!FZ17,Fran!GG17,Fran!GK17,Fran!GO17,Fran!GS17,Fran!GW17,Fran!HD17,Fran!HH17,Fran!HL17,Fran!HP16:HP17,Fran!HT17,Fran!IA17,Fran!IE17,Fran!II17,Fran!IM17,Fran!IQ17,Fran!IX17,Fran!JB17,Fran!JF17,Fran!JJ17,Fran!JN17,Fran!JU17,Fran!JY17,Fran!KC17,Fran!KG17,Fran!KK17,Fran!KR17,Fran!KV17,Fran!KZ17,Fran!LD17,Fran!LH17,Fran!LO17))</f>
        <v xml:space="preserve"> </v>
      </c>
      <c r="D19" s="162" t="str">
        <f>IF(ISBLANK(Fran!A17)," ",AVERAGE(Math!E17,Math!I17,Math!M17,Math!Q17,Math!U17,Math!AB17,Math!AF17,Math!AJ17,Math!AN17,Math!AR17,Math!AY17,Math!BC17,Math!BG17,Math!BK17,Math!BO17,Math!BV17,Math!BZ17,Math!CD17,Math!CH17,Math!CL17,Math!CS17,Math!CW17,Math!DA17,Math!DE17,Math!DI17,Math!DP17,Math!DT17,Math!DX17,Math!EB17,Math!EF17,Math!EM17,Math!EQ17,Math!EU17,Math!EY17,Math!FC17,Math!FJ17,Math!FN17,Math!FR17,Math!FV17,Math!FZ17,Math!GG17,Math!GK17,Math!GO17,Math!GS17,Math!GW17,Math!HD17,Math!HH17,Math!HL17,Math!HP17,Math!HT17,Math!IA17,Math!IE17,Math!II17,Math!IM17,Math!IQ17,Math!IX17,Math!JB17,Math!JF17,Math!JJ17,Math!JN17,Math!JU17,Math!JY17,Math!KC17,Math!KG17,Math!KK17,Math!KR17,Math!KV17))</f>
        <v xml:space="preserve"> </v>
      </c>
      <c r="E19" s="163" t="str">
        <f t="shared" si="0"/>
        <v xml:space="preserve"> </v>
      </c>
      <c r="F19" s="164" t="str">
        <f t="shared" si="1"/>
        <v xml:space="preserve"> </v>
      </c>
      <c r="G19" s="167"/>
      <c r="FD19" s="160"/>
      <c r="FE19" s="161"/>
      <c r="FF19" s="162"/>
      <c r="FG19" s="162"/>
      <c r="FH19" s="163"/>
    </row>
    <row r="20" spans="1:164">
      <c r="A20" s="160" t="str">
        <f>IF(ISBLANK(Fran!A18)," ",Fran!A18)</f>
        <v xml:space="preserve"> </v>
      </c>
      <c r="B20" s="160" t="str">
        <f>IF(ISBLANK(Fran!B18)," ",Fran!B18)</f>
        <v xml:space="preserve"> </v>
      </c>
      <c r="C20" s="162" t="str">
        <f>IF(ISBLANK(Fran!A18)," ",AVERAGE(Fran!E18,Fran!I18,Fran!M18,Fran!Q18,Fran!U18,Fran!AB18,Fran!AF18,Fran!AJ18,Fran!AN18,Fran!AR18,Fran!AY18,Fran!BC18,Fran!BK18,Fran!BO18,Fran!BV18,Fran!CD18,Fran!CH18,Fran!CL18,Fran!CS18,Fran!CW18,Fran!DA18,Fran!DE18,Fran!DI18,Fran!DP18,Fran!DT18,Fran!DX18,Fran!EB18,Fran!EF18,Fran!EM18,Fran!EQ18,Fran!EU18,Fran!EY18,Fran!FC18,Fran!FJ18,Fran!FN18,Fran!FR18,Fran!FV18,Fran!FZ18,Fran!GG18,Fran!GK18,Fran!GO18,Fran!GS18,Fran!GW18,Fran!HD18,Fran!HH18,Fran!HL18,Fran!HP17:HP18,Fran!HT18,Fran!IA18,Fran!IE18,Fran!II18,Fran!IM18,Fran!IQ18,Fran!IX18,Fran!JB18,Fran!JF18,Fran!JJ18,Fran!JN18,Fran!JU18,Fran!JY18,Fran!KC18,Fran!KG18,Fran!KK18,Fran!KR18,Fran!KV18,Fran!KZ18,Fran!LD18,Fran!LH18,Fran!LO18))</f>
        <v xml:space="preserve"> </v>
      </c>
      <c r="D20" s="162" t="str">
        <f>IF(ISBLANK(Fran!A18)," ",AVERAGE(Math!E18,Math!I18,Math!M18,Math!Q18,Math!U18,Math!AB18,Math!AF18,Math!AJ18,Math!AN18,Math!AR18,Math!AY18,Math!BC18,Math!BG18,Math!BK18,Math!BO18,Math!BV18,Math!BZ18,Math!CD18,Math!CH18,Math!CL18,Math!CS18,Math!CW18,Math!DA18,Math!DE18,Math!DI18,Math!DP18,Math!DT18,Math!DX18,Math!EB18,Math!EF18,Math!EM18,Math!EQ18,Math!EU18,Math!EY18,Math!FC18,Math!FJ18,Math!FN18,Math!FR18,Math!FV18,Math!FZ18,Math!GG18,Math!GK18,Math!GO18,Math!GS18,Math!GW18,Math!HD18,Math!HH18,Math!HL18,Math!HP18,Math!HT18,Math!IA18,Math!IE18,Math!II18,Math!IM18,Math!IQ18,Math!IX18,Math!JB18,Math!JF18,Math!JJ18,Math!JN18,Math!JU18,Math!JY18,Math!KC18,Math!KG18,Math!KK18,Math!KR18,Math!KV18))</f>
        <v xml:space="preserve"> </v>
      </c>
      <c r="E20" s="163" t="str">
        <f t="shared" si="0"/>
        <v xml:space="preserve"> </v>
      </c>
      <c r="F20" s="164" t="str">
        <f t="shared" si="1"/>
        <v xml:space="preserve"> </v>
      </c>
      <c r="G20" s="167"/>
      <c r="FD20" s="160"/>
      <c r="FE20" s="161"/>
      <c r="FF20" s="162"/>
      <c r="FG20" s="162"/>
      <c r="FH20" s="163"/>
    </row>
    <row r="21" spans="1:164">
      <c r="A21" s="160" t="str">
        <f>IF(ISBLANK(Fran!A19)," ",Fran!A19)</f>
        <v xml:space="preserve"> </v>
      </c>
      <c r="B21" s="160" t="str">
        <f>IF(ISBLANK(Fran!B19)," ",Fran!B19)</f>
        <v xml:space="preserve"> </v>
      </c>
      <c r="C21" s="162" t="str">
        <f>IF(ISBLANK(Fran!A19)," ",AVERAGE(Fran!E19,Fran!I19,Fran!M19,Fran!Q19,Fran!U19,Fran!AB19,Fran!AF19,Fran!AJ19,Fran!AN19,Fran!AR19,Fran!AY19,Fran!BC19,Fran!BK19,Fran!BO19,Fran!BV19,Fran!CD19,Fran!CH19,Fran!CL19,Fran!CS19,Fran!CW19,Fran!DA19,Fran!DE19,Fran!DI19,Fran!DP19,Fran!DT19,Fran!DX19,Fran!EB19,Fran!EF19,Fran!EM19,Fran!EQ19,Fran!EU19,Fran!EY19,Fran!FC19,Fran!FJ19,Fran!FN19,Fran!FR19,Fran!FV19,Fran!FZ19,Fran!GG19,Fran!GK19,Fran!GO19,Fran!GS19,Fran!GW19,Fran!HD19,Fran!HH19,Fran!HL19,Fran!HP18:HP19,Fran!HT19,Fran!IA19,Fran!IE19,Fran!II19,Fran!IM19,Fran!IQ19,Fran!IX19,Fran!JB19,Fran!JF19,Fran!JJ19,Fran!JN19,Fran!JU19,Fran!JY19,Fran!KC19,Fran!KG19,Fran!KK19,Fran!KR19,Fran!KV19,Fran!KZ19,Fran!LD19,Fran!LH19,Fran!LO19))</f>
        <v xml:space="preserve"> </v>
      </c>
      <c r="D21" s="162" t="str">
        <f>IF(ISBLANK(Fran!A19)," ",AVERAGE(Math!E19,Math!I19,Math!M19,Math!Q19,Math!U19,Math!AB19,Math!AF19,Math!AJ19,Math!AN19,Math!AR19,Math!AY19,Math!BC19,Math!BG19,Math!BK19,Math!BO19,Math!BV19,Math!BZ19,Math!CD19,Math!CH19,Math!CL19,Math!CS19,Math!CW19,Math!DA19,Math!DE19,Math!DI19,Math!DP19,Math!DT19,Math!DX19,Math!EB19,Math!EF19,Math!EM19,Math!EQ19,Math!EU19,Math!EY19,Math!FC19,Math!FJ19,Math!FN19,Math!FR19,Math!FV19,Math!FZ19,Math!GG19,Math!GK19,Math!GO19,Math!GS19,Math!GW19,Math!HD19,Math!HH19,Math!HL19,Math!HP19,Math!HT19,Math!IA19,Math!IE19,Math!II19,Math!IM19,Math!IQ19,Math!IX19,Math!JB19,Math!JF19,Math!JJ19,Math!JN19,Math!JU19,Math!JY19,Math!KC19,Math!KG19,Math!KK19,Math!KR19,Math!KV19))</f>
        <v xml:space="preserve"> </v>
      </c>
      <c r="E21" s="163" t="str">
        <f t="shared" si="0"/>
        <v xml:space="preserve"> </v>
      </c>
      <c r="F21" s="164" t="str">
        <f t="shared" si="1"/>
        <v xml:space="preserve"> </v>
      </c>
      <c r="G21" s="167"/>
    </row>
    <row r="22" spans="1:164">
      <c r="A22" s="160" t="str">
        <f>IF(ISBLANK(Fran!A20)," ",Fran!A20)</f>
        <v xml:space="preserve"> </v>
      </c>
      <c r="B22" s="160" t="str">
        <f>IF(ISBLANK(Fran!B20)," ",Fran!B20)</f>
        <v xml:space="preserve"> </v>
      </c>
      <c r="C22" s="162" t="str">
        <f>IF(ISBLANK(Fran!A20)," ",AVERAGE(Fran!E20,Fran!I20,Fran!M20,Fran!Q20,Fran!U20,Fran!AB20,Fran!AF20,Fran!AJ20,Fran!AN20,Fran!AR20,Fran!AY20,Fran!BC20,Fran!BK20,Fran!BO20,Fran!BV20,Fran!CD20,Fran!CH20,Fran!CL20,Fran!CS20,Fran!CW20,Fran!DA20,Fran!DE20,Fran!DI20,Fran!DP20,Fran!DT20,Fran!DX20,Fran!EB20,Fran!EF20,Fran!EM20,Fran!EQ20,Fran!EU20,Fran!EY20,Fran!FC20,Fran!FJ20,Fran!FN20,Fran!FR20,Fran!FV20,Fran!FZ20,Fran!GG20,Fran!GK20,Fran!GO20,Fran!GS20,Fran!GW20,Fran!HD20,Fran!HH20,Fran!HL20,Fran!HP19:HP20,Fran!HT20,Fran!IA20,Fran!IE20,Fran!II20,Fran!IM20,Fran!IQ20,Fran!IX20,Fran!JB20,Fran!JF20,Fran!JJ20,Fran!JN20,Fran!JU20,Fran!JY20,Fran!KC20,Fran!KG20,Fran!KK20,Fran!KR20,Fran!KV20,Fran!KZ20,Fran!LD20,Fran!LH20,Fran!LO20))</f>
        <v xml:space="preserve"> </v>
      </c>
      <c r="D22" s="162" t="str">
        <f>IF(ISBLANK(Fran!A20)," ",AVERAGE(Math!E20,Math!I20,Math!M20,Math!Q20,Math!U20,Math!AB20,Math!AF20,Math!AJ20,Math!AN20,Math!AR20,Math!AY20,Math!BC20,Math!BG20,Math!BK20,Math!BO20,Math!BV20,Math!BZ20,Math!CD20,Math!CH20,Math!CL20,Math!CS20,Math!CW20,Math!DA20,Math!DE20,Math!DI20,Math!DP20,Math!DT20,Math!DX20,Math!EB20,Math!EF20,Math!EM20,Math!EQ20,Math!EU20,Math!EY20,Math!FC20,Math!FJ20,Math!FN20,Math!FR20,Math!FV20,Math!FZ20,Math!GG20,Math!GK20,Math!GO20,Math!GS20,Math!GW20,Math!HD20,Math!HH20,Math!HL20,Math!HP20,Math!HT20,Math!IA20,Math!IE20,Math!II20,Math!IM20,Math!IQ20,Math!IX20,Math!JB20,Math!JF20,Math!JJ20,Math!JN20,Math!JU20,Math!JY20,Math!KC20,Math!KG20,Math!KK20,Math!KR20,Math!KV20))</f>
        <v xml:space="preserve"> </v>
      </c>
      <c r="E22" s="163" t="str">
        <f t="shared" si="0"/>
        <v xml:space="preserve"> </v>
      </c>
      <c r="F22" s="164" t="str">
        <f t="shared" si="1"/>
        <v xml:space="preserve"> </v>
      </c>
      <c r="G22" s="167"/>
    </row>
    <row r="23" spans="1:164">
      <c r="A23" s="160" t="str">
        <f>IF(ISBLANK(Fran!A21)," ",Fran!A21)</f>
        <v xml:space="preserve"> </v>
      </c>
      <c r="B23" s="160" t="str">
        <f>IF(ISBLANK(Fran!B21)," ",Fran!B21)</f>
        <v xml:space="preserve"> </v>
      </c>
      <c r="C23" s="162" t="str">
        <f>IF(ISBLANK(Fran!A21)," ",AVERAGE(Fran!E21,Fran!I21,Fran!M21,Fran!Q21,Fran!U21,Fran!AB21,Fran!AF21,Fran!AJ21,Fran!AN21,Fran!AR21,Fran!AY21,Fran!BC21,Fran!BK21,Fran!BO21,Fran!BV21,Fran!CD21,Fran!CH21,Fran!CL21,Fran!CS21,Fran!CW21,Fran!DA21,Fran!DE21,Fran!DI21,Fran!DP21,Fran!DT21,Fran!DX21,Fran!EB21,Fran!EF21,Fran!EM21,Fran!EQ21,Fran!EU21,Fran!EY21,Fran!FC21,Fran!FJ21,Fran!FN21,Fran!FR21,Fran!FV21,Fran!FZ21,Fran!GG21,Fran!GK21,Fran!GO21,Fran!GS21,Fran!GW21,Fran!HD21,Fran!HH21,Fran!HL21,Fran!HP20:HP21,Fran!HT21,Fran!IA21,Fran!IE21,Fran!II21,Fran!IM21,Fran!IQ21,Fran!IX21,Fran!JB21,Fran!JF21,Fran!JJ21,Fran!JN21,Fran!JU21,Fran!JY21,Fran!KC21,Fran!KG21,Fran!KK21,Fran!KR21,Fran!KV21,Fran!KZ21,Fran!LD21,Fran!LH21,Fran!LO21))</f>
        <v xml:space="preserve"> </v>
      </c>
      <c r="D23" s="162" t="str">
        <f>IF(ISBLANK(Fran!A21)," ",AVERAGE(Math!E21,Math!I21,Math!M21,Math!Q21,Math!U21,Math!AB21,Math!AF21,Math!AJ21,Math!AN21,Math!AR21,Math!AY21,Math!BC21,Math!BG21,Math!BK21,Math!BO21,Math!BV21,Math!BZ21,Math!CD21,Math!CH21,Math!CL21,Math!CS21,Math!CW21,Math!DA21,Math!DE21,Math!DI21,Math!DP21,Math!DT21,Math!DX21,Math!EB21,Math!EF21,Math!EM21,Math!EQ21,Math!EU21,Math!EY21,Math!FC21,Math!FJ21,Math!FN21,Math!FR21,Math!FV21,Math!FZ21,Math!GG21,Math!GK21,Math!GO21,Math!GS21,Math!GW21,Math!HD21,Math!HH21,Math!HL21,Math!HP21,Math!HT21,Math!IA21,Math!IE21,Math!II21,Math!IM21,Math!IQ21,Math!IX21,Math!JB21,Math!JF21,Math!JJ21,Math!JN21,Math!JU21,Math!JY21,Math!KC21,Math!KG21,Math!KK21,Math!KR21,Math!KV21))</f>
        <v xml:space="preserve"> </v>
      </c>
      <c r="E23" s="163" t="str">
        <f t="shared" si="0"/>
        <v xml:space="preserve"> </v>
      </c>
      <c r="F23" s="164" t="str">
        <f t="shared" si="1"/>
        <v xml:space="preserve"> </v>
      </c>
      <c r="G23" s="167"/>
    </row>
    <row r="24" spans="1:164">
      <c r="A24" s="160" t="str">
        <f>IF(ISBLANK(Fran!A22)," ",Fran!A22)</f>
        <v xml:space="preserve"> </v>
      </c>
      <c r="B24" s="160" t="str">
        <f>IF(ISBLANK(Fran!B22)," ",Fran!B22)</f>
        <v xml:space="preserve"> </v>
      </c>
      <c r="C24" s="162" t="str">
        <f>IF(ISBLANK(Fran!A22)," ",AVERAGE(Fran!E22,Fran!I22,Fran!M22,Fran!Q22,Fran!U22,Fran!AB22,Fran!AF22,Fran!AJ22,Fran!AN22,Fran!AR22,Fran!AY22,Fran!BC22,Fran!BK22,Fran!BO22,Fran!BV22,Fran!CD22,Fran!CH22,Fran!CL22,Fran!CS22,Fran!CW22,Fran!DA22,Fran!DE22,Fran!DI22,Fran!DP22,Fran!DT22,Fran!DX22,Fran!EB22,Fran!EF22,Fran!EM22,Fran!EQ22,Fran!EU22,Fran!EY22,Fran!FC22,Fran!FJ22,Fran!FN22,Fran!FR22,Fran!FV22,Fran!FZ22,Fran!GG22,Fran!GK22,Fran!GO22,Fran!GS22,Fran!GW22,Fran!HD22,Fran!HH22,Fran!HL22,Fran!HP21:HP22,Fran!HT22,Fran!IA22,Fran!IE22,Fran!II22,Fran!IM22,Fran!IQ22,Fran!IX22,Fran!JB22,Fran!JF22,Fran!JJ22,Fran!JN22,Fran!JU22,Fran!JY22,Fran!KC22,Fran!KG22,Fran!KK22,Fran!KR22,Fran!KV22,Fran!KZ22,Fran!LD22,Fran!LH22,Fran!LO22))</f>
        <v xml:space="preserve"> </v>
      </c>
      <c r="D24" s="162" t="str">
        <f>IF(ISBLANK(Fran!A22)," ",AVERAGE(Math!E22,Math!I22,Math!M22,Math!Q22,Math!U22,Math!AB22,Math!AF22,Math!AJ22,Math!AN22,Math!AR22,Math!AY22,Math!BC22,Math!BG22,Math!BK22,Math!BO22,Math!BV22,Math!BZ22,Math!CD22,Math!CH22,Math!CL22,Math!CS22,Math!CW22,Math!DA22,Math!DE22,Math!DI22,Math!DP22,Math!DT22,Math!DX22,Math!EB22,Math!EF22,Math!EM22,Math!EQ22,Math!EU22,Math!EY22,Math!FC22,Math!FJ22,Math!FN22,Math!FR22,Math!FV22,Math!FZ22,Math!GG22,Math!GK22,Math!GO22,Math!GS22,Math!GW22,Math!HD22,Math!HH22,Math!HL22,Math!HP22,Math!HT22,Math!IA22,Math!IE22,Math!II22,Math!IM22,Math!IQ22,Math!IX22,Math!JB22,Math!JF22,Math!JJ22,Math!JN22,Math!JU22,Math!JY22,Math!KC22,Math!KG22,Math!KK22,Math!KR22,Math!KV22))</f>
        <v xml:space="preserve"> </v>
      </c>
      <c r="E24" s="163" t="str">
        <f t="shared" si="0"/>
        <v xml:space="preserve"> </v>
      </c>
      <c r="F24" s="164" t="str">
        <f t="shared" si="1"/>
        <v xml:space="preserve"> </v>
      </c>
      <c r="G24" s="167"/>
    </row>
    <row r="25" spans="1:164">
      <c r="A25" s="160" t="str">
        <f>IF(ISBLANK(Fran!A23)," ",Fran!A23)</f>
        <v xml:space="preserve"> </v>
      </c>
      <c r="B25" s="160" t="str">
        <f>IF(ISBLANK(Fran!B23)," ",Fran!B23)</f>
        <v xml:space="preserve"> </v>
      </c>
      <c r="C25" s="162" t="str">
        <f>IF(ISBLANK(Fran!A23)," ",AVERAGE(Fran!E23,Fran!I23,Fran!M23,Fran!Q23,Fran!U23,Fran!AB23,Fran!AF23,Fran!AJ23,Fran!AN23,Fran!AR23,Fran!AY23,Fran!BC23,Fran!BK23,Fran!BO23,Fran!BV23,Fran!CD23,Fran!CH23,Fran!CL23,Fran!CS23,Fran!CW23,Fran!DA23,Fran!DE23,Fran!DI23,Fran!DP23,Fran!DT23,Fran!DX23,Fran!EB23,Fran!EF23,Fran!EM23,Fran!EQ23,Fran!EU23,Fran!EY23,Fran!FC23,Fran!FJ23,Fran!FN23,Fran!FR23,Fran!FV23,Fran!FZ23,Fran!GG23,Fran!GK23,Fran!GO23,Fran!GS23,Fran!GW23,Fran!HD23,Fran!HH23,Fran!HL23,Fran!HP22:HP23,Fran!HT23,Fran!IA23,Fran!IE23,Fran!II23,Fran!IM23,Fran!IQ23,Fran!IX23,Fran!JB23,Fran!JF23,Fran!JJ23,Fran!JN23,Fran!JU23,Fran!JY23,Fran!KC23,Fran!KG23,Fran!KK23,Fran!KR23,Fran!KV23,Fran!KZ23,Fran!LD23,Fran!LH23,Fran!LO23))</f>
        <v xml:space="preserve"> </v>
      </c>
      <c r="D25" s="162" t="str">
        <f>IF(ISBLANK(Fran!A23)," ",AVERAGE(Math!E23,Math!I23,Math!M23,Math!Q23,Math!U23,Math!AB23,Math!AF23,Math!AJ23,Math!AN23,Math!AR23,Math!AY23,Math!BC23,Math!BG23,Math!BK23,Math!BO23,Math!BV23,Math!BZ23,Math!CD23,Math!CH23,Math!CL23,Math!CS23,Math!CW23,Math!DA23,Math!DE23,Math!DI23,Math!DP23,Math!DT23,Math!DX23,Math!EB23,Math!EF23,Math!EM23,Math!EQ23,Math!EU23,Math!EY23,Math!FC23,Math!FJ23,Math!FN23,Math!FR23,Math!FV23,Math!FZ23,Math!GG23,Math!GK23,Math!GO23,Math!GS23,Math!GW23,Math!HD23,Math!HH23,Math!HL23,Math!HP23,Math!HT23,Math!IA23,Math!IE23,Math!II23,Math!IM23,Math!IQ23,Math!IX23,Math!JB23,Math!JF23,Math!JJ23,Math!JN23,Math!JU23,Math!JY23,Math!KC23,Math!KG23,Math!KK23,Math!KR23,Math!KV23))</f>
        <v xml:space="preserve"> </v>
      </c>
      <c r="E25" s="163" t="str">
        <f t="shared" si="0"/>
        <v xml:space="preserve"> </v>
      </c>
      <c r="F25" s="164" t="str">
        <f t="shared" si="1"/>
        <v xml:space="preserve"> </v>
      </c>
      <c r="G25" s="167"/>
    </row>
    <row r="26" spans="1:164">
      <c r="A26" s="160" t="str">
        <f>IF(ISBLANK(Fran!A24)," ",Fran!A24)</f>
        <v xml:space="preserve"> </v>
      </c>
      <c r="B26" s="160" t="str">
        <f>IF(ISBLANK(Fran!B24)," ",Fran!B24)</f>
        <v xml:space="preserve"> </v>
      </c>
      <c r="C26" s="162" t="str">
        <f>IF(ISBLANK(Fran!A24)," ",AVERAGE(Fran!E24,Fran!I24,Fran!M24,Fran!Q24,Fran!U24,Fran!AB24,Fran!AF24,Fran!AJ24,Fran!AN24,Fran!AR24,Fran!AY24,Fran!BC24,Fran!BK24,Fran!BO24,Fran!BV24,Fran!CD24,Fran!CH24,Fran!CL24,Fran!CS24,Fran!CW24,Fran!DA24,Fran!DE24,Fran!DI24,Fran!DP24,Fran!DT24,Fran!DX24,Fran!EB24,Fran!EF24,Fran!EM24,Fran!EQ24,Fran!EU24,Fran!EY24,Fran!FC24,Fran!FJ24,Fran!FN24,Fran!FR24,Fran!FV24,Fran!FZ24,Fran!GG24,Fran!GK24,Fran!GO24,Fran!GS24,Fran!GW24,Fran!HD24,Fran!HH24,Fran!HL24,Fran!HP23:HP24,Fran!HT24,Fran!IA24,Fran!IE24,Fran!II24,Fran!IM24,Fran!IQ24,Fran!IX24,Fran!JB24,Fran!JF24,Fran!JJ24,Fran!JN24,Fran!JU24,Fran!JY24,Fran!KC24,Fran!KG24,Fran!KK24,Fran!KR24,Fran!KV24,Fran!KZ24,Fran!LD24,Fran!LH24,Fran!LO24))</f>
        <v xml:space="preserve"> </v>
      </c>
      <c r="D26" s="162" t="str">
        <f>IF(ISBLANK(Fran!A24)," ",AVERAGE(Math!E24,Math!I24,Math!M24,Math!Q24,Math!U24,Math!AB24,Math!AF24,Math!AJ24,Math!AN24,Math!AR24,Math!AY24,Math!BC24,Math!BG24,Math!BK24,Math!BO24,Math!BV24,Math!BZ24,Math!CD24,Math!CH24,Math!CL24,Math!CS24,Math!CW24,Math!DA24,Math!DE24,Math!DI24,Math!DP24,Math!DT24,Math!DX24,Math!EB24,Math!EF24,Math!EM24,Math!EQ24,Math!EU24,Math!EY24,Math!FC24,Math!FJ24,Math!FN24,Math!FR24,Math!FV24,Math!FZ24,Math!GG24,Math!GK24,Math!GO24,Math!GS24,Math!GW24,Math!HD24,Math!HH24,Math!HL24,Math!HP24,Math!HT24,Math!IA24,Math!IE24,Math!II24,Math!IM24,Math!IQ24,Math!IX24,Math!JB24,Math!JF24,Math!JJ24,Math!JN24,Math!JU24,Math!JY24,Math!KC24,Math!KG24,Math!KK24,Math!KR24,Math!KV24))</f>
        <v xml:space="preserve"> </v>
      </c>
      <c r="E26" s="163" t="str">
        <f t="shared" si="0"/>
        <v xml:space="preserve"> </v>
      </c>
      <c r="F26" s="164" t="str">
        <f t="shared" si="1"/>
        <v xml:space="preserve"> </v>
      </c>
      <c r="G26" s="167"/>
    </row>
    <row r="27" spans="1:164">
      <c r="A27" s="160" t="str">
        <f>IF(ISBLANK(Fran!A25)," ",Fran!A25)</f>
        <v xml:space="preserve"> </v>
      </c>
      <c r="B27" s="160" t="str">
        <f>IF(ISBLANK(Fran!B25)," ",Fran!B25)</f>
        <v xml:space="preserve"> </v>
      </c>
      <c r="C27" s="162" t="str">
        <f>IF(ISBLANK(Fran!A25)," ",AVERAGE(Fran!E25,Fran!I25,Fran!M25,Fran!Q25,Fran!U25,Fran!AB25,Fran!AF25,Fran!AJ25,Fran!AN25,Fran!AR25,Fran!AY25,Fran!BC25,Fran!BK25,Fran!BO25,Fran!BV25,Fran!CD25,Fran!CH25,Fran!CL25,Fran!CS25,Fran!CW25,Fran!DA25,Fran!DE25,Fran!DI25,Fran!DP25,Fran!DT25,Fran!DX25,Fran!EB25,Fran!EF25,Fran!EM25,Fran!EQ25,Fran!EU25,Fran!EY25,Fran!FC25,Fran!FJ25,Fran!FN25,Fran!FR25,Fran!FV25,Fran!FZ25,Fran!GG25,Fran!GK25,Fran!GO25,Fran!GS25,Fran!GW25,Fran!HD25,Fran!HH25,Fran!HL25,Fran!HP24:HP25,Fran!HT25,Fran!IA25,Fran!IE25,Fran!II25,Fran!IM25,Fran!IQ25,Fran!IX25,Fran!JB25,Fran!JF25,Fran!JJ25,Fran!JN25,Fran!JU25,Fran!JY25,Fran!KC25,Fran!KG25,Fran!KK25,Fran!KR25,Fran!KV25,Fran!KZ25,Fran!LD25,Fran!LH25,Fran!LO25))</f>
        <v xml:space="preserve"> </v>
      </c>
      <c r="D27" s="162" t="str">
        <f>IF(ISBLANK(Fran!A25)," ",AVERAGE(Math!E25,Math!I25,Math!M25,Math!Q25,Math!U25,Math!AB25,Math!AF25,Math!AJ25,Math!AN25,Math!AR25,Math!AY25,Math!BC25,Math!BG25,Math!BK25,Math!BO25,Math!BV25,Math!BZ25,Math!CD25,Math!CH25,Math!CL25,Math!CS25,Math!CW25,Math!DA25,Math!DE25,Math!DI25,Math!DP25,Math!DT25,Math!DX25,Math!EB25,Math!EF25,Math!EM25,Math!EQ25,Math!EU25,Math!EY25,Math!FC25,Math!FJ25,Math!FN25,Math!FR25,Math!FV25,Math!FZ25,Math!GG25,Math!GK25,Math!GO25,Math!GS25,Math!GW25,Math!HD25,Math!HH25,Math!HL25,Math!HP25,Math!HT25,Math!IA25,Math!IE25,Math!II25,Math!IM25,Math!IQ25,Math!IX25,Math!JB25,Math!JF25,Math!JJ25,Math!JN25,Math!JU25,Math!JY25,Math!KC25,Math!KG25,Math!KK25,Math!KR25,Math!KV25))</f>
        <v xml:space="preserve"> </v>
      </c>
      <c r="E27" s="163" t="str">
        <f t="shared" si="0"/>
        <v xml:space="preserve"> </v>
      </c>
      <c r="F27" s="164" t="str">
        <f t="shared" si="1"/>
        <v xml:space="preserve"> </v>
      </c>
      <c r="G27" s="167"/>
    </row>
    <row r="28" spans="1:164">
      <c r="A28" s="160" t="str">
        <f>IF(ISBLANK(Fran!A26)," ",Fran!A26)</f>
        <v xml:space="preserve"> </v>
      </c>
      <c r="B28" s="160" t="str">
        <f>IF(ISBLANK(Fran!B26)," ",Fran!B26)</f>
        <v xml:space="preserve"> </v>
      </c>
      <c r="C28" s="162" t="str">
        <f>IF(ISBLANK(Fran!A26)," ",AVERAGE(Fran!E26,Fran!I26,Fran!M26,Fran!Q26,Fran!U26,Fran!AB26,Fran!AF26,Fran!AJ26,Fran!AN26,Fran!AR26,Fran!AY26,Fran!BC26,Fran!BK26,Fran!BO26,Fran!BV26,Fran!CD26,Fran!CH26,Fran!CL26,Fran!CS26,Fran!CW26,Fran!DA26,Fran!DE26,Fran!DI26,Fran!DP26,Fran!DT26,Fran!DX26,Fran!EB26,Fran!EF26,Fran!EM26,Fran!EQ26,Fran!EU26,Fran!EY26,Fran!FC26,Fran!FJ26,Fran!FN26,Fran!FR26,Fran!FV26,Fran!FZ26,Fran!GG26,Fran!GK26,Fran!GO26,Fran!GS26,Fran!GW26,Fran!HD26,Fran!HH26,Fran!HL26,Fran!HP25:HP26,Fran!HT26,Fran!IA26,Fran!IE26,Fran!II26,Fran!IM26,Fran!IQ26,Fran!IX26,Fran!JB26,Fran!JF26,Fran!JJ26,Fran!JN26,Fran!JU26,Fran!JY26,Fran!KC26,Fran!KG26,Fran!KK26,Fran!KR26,Fran!KV26,Fran!KZ26,Fran!LD26,Fran!LH26,Fran!LO26))</f>
        <v xml:space="preserve"> </v>
      </c>
      <c r="D28" s="162" t="str">
        <f>IF(ISBLANK(Fran!A26)," ",AVERAGE(Math!E26,Math!I26,Math!M26,Math!Q26,Math!U26,Math!AB26,Math!AF26,Math!AJ26,Math!AN26,Math!AR26,Math!AY26,Math!BC26,Math!BG26,Math!BK26,Math!BO26,Math!BV26,Math!BZ26,Math!CD26,Math!CH26,Math!CL26,Math!CS26,Math!CW26,Math!DA26,Math!DE26,Math!DI26,Math!DP26,Math!DT26,Math!DX26,Math!EB26,Math!EF26,Math!EM26,Math!EQ26,Math!EU26,Math!EY26,Math!FC26,Math!FJ26,Math!FN26,Math!FR26,Math!FV26,Math!FZ26,Math!GG26,Math!GK26,Math!GO26,Math!GS26,Math!GW26,Math!HD26,Math!HH26,Math!HL26,Math!HP26,Math!HT26,Math!IA26,Math!IE26,Math!II26,Math!IM26,Math!IQ26,Math!IX26,Math!JB26,Math!JF26,Math!JJ26,Math!JN26,Math!JU26,Math!JY26,Math!KC26,Math!KG26,Math!KK26,Math!KR26,Math!KV26))</f>
        <v xml:space="preserve"> </v>
      </c>
      <c r="E28" s="163" t="str">
        <f t="shared" si="0"/>
        <v xml:space="preserve"> </v>
      </c>
      <c r="F28" s="164" t="str">
        <f t="shared" si="1"/>
        <v xml:space="preserve"> </v>
      </c>
      <c r="G28" s="167"/>
    </row>
    <row r="29" spans="1:164">
      <c r="A29" s="160" t="str">
        <f>IF(ISBLANK(Fran!A27)," ",Fran!A27)</f>
        <v xml:space="preserve"> </v>
      </c>
      <c r="B29" s="160" t="str">
        <f>IF(ISBLANK(Fran!B27)," ",Fran!B27)</f>
        <v xml:space="preserve"> </v>
      </c>
      <c r="C29" s="162" t="str">
        <f>IF(ISBLANK(Fran!A27)," ",AVERAGE(Fran!E27,Fran!I27,Fran!M27,Fran!Q27,Fran!U27,Fran!AB27,Fran!AF27,Fran!AJ27,Fran!AN27,Fran!AR27,Fran!AY27,Fran!BC27,Fran!BK27,Fran!BO27,Fran!BV27,Fran!CD27,Fran!CH27,Fran!CL27,Fran!CS27,Fran!CW27,Fran!DA27,Fran!DE27,Fran!DI27,Fran!DP27,Fran!DT27,Fran!DX27,Fran!EB27,Fran!EF27,Fran!EM27,Fran!EQ27,Fran!EU27,Fran!EY27,Fran!FC27,Fran!FJ27,Fran!FN27,Fran!FR27,Fran!FV27,Fran!FZ27,Fran!GG27,Fran!GK27,Fran!GO27,Fran!GS27,Fran!GW27,Fran!HD27,Fran!HH27,Fran!HL27,Fran!HP26:HP27,Fran!HT27,Fran!IA27,Fran!IE27,Fran!II27,Fran!IM27,Fran!IQ27,Fran!IX27,Fran!JB27,Fran!JF27,Fran!JJ27,Fran!JN27,Fran!JU27,Fran!JY27,Fran!KC27,Fran!KG27,Fran!KK27,Fran!KR27,Fran!KV27,Fran!KZ27,Fran!LD27,Fran!LH27,Fran!LO27))</f>
        <v xml:space="preserve"> </v>
      </c>
      <c r="D29" s="162" t="str">
        <f>IF(ISBLANK(Fran!A27)," ",AVERAGE(Math!E27,Math!I27,Math!M27,Math!Q27,Math!U27,Math!AB27,Math!AF27,Math!AJ27,Math!AN27,Math!AR27,Math!AY27,Math!BC27,Math!BG27,Math!BK27,Math!BO27,Math!BV27,Math!BZ27,Math!CD27,Math!CH27,Math!CL27,Math!CS27,Math!CW27,Math!DA27,Math!DE27,Math!DI27,Math!DP27,Math!DT27,Math!DX27,Math!EB27,Math!EF27,Math!EM27,Math!EQ27,Math!EU27,Math!EY27,Math!FC27,Math!FJ27,Math!FN27,Math!FR27,Math!FV27,Math!FZ27,Math!GG27,Math!GK27,Math!GO27,Math!GS27,Math!GW27,Math!HD27,Math!HH27,Math!HL27,Math!HP27,Math!HT27,Math!IA27,Math!IE27,Math!II27,Math!IM27,Math!IQ27,Math!IX27,Math!JB27,Math!JF27,Math!JJ27,Math!JN27,Math!JU27,Math!JY27,Math!KC27,Math!KG27,Math!KK27,Math!KR27,Math!KV27))</f>
        <v xml:space="preserve"> </v>
      </c>
      <c r="E29" s="163" t="str">
        <f t="shared" si="0"/>
        <v xml:space="preserve"> </v>
      </c>
      <c r="F29" s="164" t="str">
        <f t="shared" si="1"/>
        <v xml:space="preserve"> </v>
      </c>
      <c r="G29" s="167"/>
    </row>
    <row r="30" spans="1:164">
      <c r="A30" s="160" t="str">
        <f>IF(ISBLANK(Fran!A28)," ",Fran!A28)</f>
        <v xml:space="preserve"> </v>
      </c>
      <c r="B30" s="160" t="str">
        <f>IF(ISBLANK(Fran!B28)," ",Fran!B28)</f>
        <v xml:space="preserve"> </v>
      </c>
      <c r="C30" s="162" t="str">
        <f>IF(ISBLANK(Fran!A28)," ",AVERAGE(Fran!E28,Fran!I28,Fran!M28,Fran!Q28,Fran!U28,Fran!AB28,Fran!AF28,Fran!AJ28,Fran!AN28,Fran!AR28,Fran!AY28,Fran!BC28,Fran!BK28,Fran!BO28,Fran!BV28,Fran!CD28,Fran!CH28,Fran!CL28,Fran!CS28,Fran!CW28,Fran!DA28,Fran!DE28,Fran!DI28,Fran!DP28,Fran!DT28,Fran!DX28,Fran!EB28,Fran!EF28,Fran!EM28,Fran!EQ28,Fran!EU28,Fran!EY28,Fran!FC28,Fran!FJ28,Fran!FN28,Fran!FR28,Fran!FV28,Fran!FZ28,Fran!GG28,Fran!GK28,Fran!GO28,Fran!GS28,Fran!GW28,Fran!HD28,Fran!HH28,Fran!HL28,Fran!HP27:HP28,Fran!HT28,Fran!IA28,Fran!IE28,Fran!II28,Fran!IM28,Fran!IQ28,Fran!IX28,Fran!JB28,Fran!JF28,Fran!JJ28,Fran!JN28,Fran!JU28,Fran!JY28,Fran!KC28,Fran!KG28,Fran!KK28,Fran!KR28,Fran!KV28,Fran!KZ28,Fran!LD28,Fran!LH28,Fran!LO28))</f>
        <v xml:space="preserve"> </v>
      </c>
      <c r="D30" s="162" t="str">
        <f>IF(ISBLANK(Fran!A28)," ",AVERAGE(Math!E28,Math!I28,Math!M28,Math!Q28,Math!U28,Math!AB28,Math!AF28,Math!AJ28,Math!AN28,Math!AR28,Math!AY28,Math!BC28,Math!BG28,Math!BK28,Math!BO28,Math!BV28,Math!BZ28,Math!CD28,Math!CH28,Math!CL28,Math!CS28,Math!CW28,Math!DA28,Math!DE28,Math!DI28,Math!DP28,Math!DT28,Math!DX28,Math!EB28,Math!EF28,Math!EM28,Math!EQ28,Math!EU28,Math!EY28,Math!FC28,Math!FJ28,Math!FN28,Math!FR28,Math!FV28,Math!FZ28,Math!GG28,Math!GK28,Math!GO28,Math!GS28,Math!GW28,Math!HD28,Math!HH28,Math!HL28,Math!HP28,Math!HT28,Math!IA28,Math!IE28,Math!II28,Math!IM28,Math!IQ28,Math!IX28,Math!JB28,Math!JF28,Math!JJ28,Math!JN28,Math!JU28,Math!JY28,Math!KC28,Math!KG28,Math!KK28,Math!KR28,Math!KV28))</f>
        <v xml:space="preserve"> </v>
      </c>
      <c r="E30" s="163" t="str">
        <f t="shared" si="0"/>
        <v xml:space="preserve"> </v>
      </c>
      <c r="F30" s="164" t="str">
        <f t="shared" si="1"/>
        <v xml:space="preserve"> </v>
      </c>
      <c r="G30" s="167"/>
    </row>
    <row r="31" spans="1:164">
      <c r="A31" s="160" t="str">
        <f>IF(ISBLANK(Fran!A29)," ",Fran!A29)</f>
        <v xml:space="preserve"> </v>
      </c>
      <c r="B31" s="160" t="str">
        <f>IF(ISBLANK(Fran!B29)," ",Fran!B29)</f>
        <v xml:space="preserve"> </v>
      </c>
      <c r="C31" s="162" t="str">
        <f>IF(ISBLANK(Fran!A29)," ",AVERAGE(Fran!E29,Fran!I29,Fran!M29,Fran!Q29,Fran!U29,Fran!AB29,Fran!AF29,Fran!AJ29,Fran!AN29,Fran!AR29,Fran!AY29,Fran!BC29,Fran!BK29,Fran!BO29,Fran!BV29,Fran!CD29,Fran!CH29,Fran!CL29,Fran!CS29,Fran!CW29,Fran!DA29,Fran!DE29,Fran!DI29,Fran!DP29,Fran!DT29,Fran!DX29,Fran!EB29,Fran!EF29,Fran!EM29,Fran!EQ29,Fran!EU29,Fran!EY29,Fran!FC29,Fran!FJ29,Fran!FN29,Fran!FR29,Fran!FV29,Fran!FZ29,Fran!GG29,Fran!GK29,Fran!GO29,Fran!GS29,Fran!GW29,Fran!HD29,Fran!HH29,Fran!HL29,Fran!HP28:HP29,Fran!HT29,Fran!IA29,Fran!IE29,Fran!II29,Fran!IM29,Fran!IQ29,Fran!IX29,Fran!JB29,Fran!JF29,Fran!JJ29,Fran!JN29,Fran!JU29,Fran!JY29,Fran!KC29,Fran!KG29,Fran!KK29,Fran!KR29,Fran!KV29,Fran!KZ29,Fran!LD29,Fran!LH29,Fran!LO29))</f>
        <v xml:space="preserve"> </v>
      </c>
      <c r="D31" s="162" t="str">
        <f>IF(ISBLANK(Fran!A29)," ",AVERAGE(Math!E29,Math!I29,Math!M29,Math!Q29,Math!U29,Math!AB29,Math!AF29,Math!AJ29,Math!AN29,Math!AR29,Math!AY29,Math!BC29,Math!BG29,Math!BK29,Math!BO29,Math!BV29,Math!BZ29,Math!CD29,Math!CH29,Math!CL29,Math!CS29,Math!CW29,Math!DA29,Math!DE29,Math!DI29,Math!DP29,Math!DT29,Math!DX29,Math!EB29,Math!EF29,Math!EM29,Math!EQ29,Math!EU29,Math!EY29,Math!FC29,Math!FJ29,Math!FN29,Math!FR29,Math!FV29,Math!FZ29,Math!GG29,Math!GK29,Math!GO29,Math!GS29,Math!GW29,Math!HD29,Math!HH29,Math!HL29,Math!HP29,Math!HT29,Math!IA29,Math!IE29,Math!II29,Math!IM29,Math!IQ29,Math!IX29,Math!JB29,Math!JF29,Math!JJ29,Math!JN29,Math!JU29,Math!JY29,Math!KC29,Math!KG29,Math!KK29,Math!KR29,Math!KV29))</f>
        <v xml:space="preserve"> </v>
      </c>
      <c r="E31" s="163" t="str">
        <f t="shared" si="0"/>
        <v xml:space="preserve"> </v>
      </c>
      <c r="F31" s="164" t="str">
        <f t="shared" si="1"/>
        <v xml:space="preserve"> </v>
      </c>
      <c r="G31" s="167"/>
    </row>
    <row r="32" spans="1:164">
      <c r="A32" s="160" t="str">
        <f>IF(ISBLANK(Fran!A30)," ",Fran!A30)</f>
        <v xml:space="preserve"> </v>
      </c>
      <c r="B32" s="160" t="str">
        <f>IF(ISBLANK(Fran!B30)," ",Fran!B30)</f>
        <v xml:space="preserve"> </v>
      </c>
      <c r="C32" s="162" t="str">
        <f>IF(ISBLANK(Fran!A30)," ",AVERAGE(Fran!E30,Fran!I30,Fran!M30,Fran!Q30,Fran!U30,Fran!AB30,Fran!AF30,Fran!AJ30,Fran!AN30,Fran!AR30,Fran!AY30,Fran!BC30,Fran!BK30,Fran!BO30,Fran!BV30,Fran!CD30,Fran!CH30,Fran!CL30,Fran!CS30,Fran!CW30,Fran!DA30,Fran!DE30,Fran!DI30,Fran!DP30,Fran!DT30,Fran!DX30,Fran!EB30,Fran!EF30,Fran!EM30,Fran!EQ30,Fran!EU30,Fran!EY30,Fran!FC30,Fran!FJ30,Fran!FN30,Fran!FR30,Fran!FV30,Fran!FZ30,Fran!GG30,Fran!GK30,Fran!GO30,Fran!GS30,Fran!GW30,Fran!HD30,Fran!HH30,Fran!HL30,Fran!HP29:HP30,Fran!HT30,Fran!IA30,Fran!IE30,Fran!II30,Fran!IM30,Fran!IQ30,Fran!IX30,Fran!JB30,Fran!JF30,Fran!JJ30,Fran!JN30,Fran!JU30,Fran!JY30,Fran!KC30,Fran!KG30,Fran!KK30,Fran!KR30,Fran!KV30,Fran!KZ30,Fran!LD30,Fran!LH30,Fran!LO30))</f>
        <v xml:space="preserve"> </v>
      </c>
      <c r="D32" s="162" t="str">
        <f>IF(ISBLANK(Fran!A30)," ",AVERAGE(Math!E30,Math!I30,Math!M30,Math!Q30,Math!U30,Math!AB30,Math!AF30,Math!AJ30,Math!AN30,Math!AR30,Math!AY30,Math!BC30,Math!BG30,Math!BK30,Math!BO30,Math!BV30,Math!BZ30,Math!CD30,Math!CH30,Math!CL30,Math!CS30,Math!CW30,Math!DA30,Math!DE30,Math!DI30,Math!DP30,Math!DT30,Math!DX30,Math!EB30,Math!EF30,Math!EM30,Math!EQ30,Math!EU30,Math!EY30,Math!FC30,Math!FJ30,Math!FN30,Math!FR30,Math!FV30,Math!FZ30,Math!GG30,Math!GK30,Math!GO30,Math!GS30,Math!GW30,Math!HD30,Math!HH30,Math!HL30,Math!HP30,Math!HT30,Math!IA30,Math!IE30,Math!II30,Math!IM30,Math!IQ30,Math!IX30,Math!JB30,Math!JF30,Math!JJ30,Math!JN30,Math!JU30,Math!JY30,Math!KC30,Math!KG30,Math!KK30,Math!KR30,Math!KV30))</f>
        <v xml:space="preserve"> </v>
      </c>
      <c r="E32" s="163" t="str">
        <f t="shared" si="0"/>
        <v xml:space="preserve"> </v>
      </c>
      <c r="F32" s="164" t="str">
        <f t="shared" si="1"/>
        <v xml:space="preserve"> </v>
      </c>
      <c r="G32" s="167"/>
    </row>
    <row r="33" spans="1:7">
      <c r="A33" s="160" t="str">
        <f>IF(ISBLANK(Fran!A31)," ",Fran!A31)</f>
        <v xml:space="preserve"> </v>
      </c>
      <c r="B33" s="160" t="str">
        <f>IF(ISBLANK(Fran!B31)," ",Fran!B31)</f>
        <v xml:space="preserve"> </v>
      </c>
      <c r="C33" s="162" t="str">
        <f>IF(ISBLANK(Fran!A31)," ",AVERAGE(Fran!E31,Fran!I31,Fran!M31,Fran!Q31,Fran!U31,Fran!AB31,Fran!AF31,Fran!AJ31,Fran!AN31,Fran!AR31,Fran!AY31,Fran!BC31,Fran!BK31,Fran!BO31,Fran!BV31,Fran!CD31,Fran!CH31,Fran!CL31,Fran!CS31,Fran!CW31,Fran!DA31,Fran!DE31,Fran!DI31,Fran!DP31,Fran!DT31,Fran!DX31,Fran!EB31,Fran!EF31,Fran!EM31,Fran!EQ31,Fran!EU31,Fran!EY31,Fran!FC31,Fran!FJ31,Fran!FN31,Fran!FR31,Fran!FV31,Fran!FZ31,Fran!GG31,Fran!GK31,Fran!GO31,Fran!GS31,Fran!GW31,Fran!HD31,Fran!HH31,Fran!HL31,Fran!HP30:HP31,Fran!HT31,Fran!IA31,Fran!IE31,Fran!II31,Fran!IM31,Fran!IQ31,Fran!IX31,Fran!JB31,Fran!JF31,Fran!JJ31,Fran!JN31,Fran!JU31,Fran!JY31,Fran!KC31,Fran!KG31,Fran!KK31,Fran!KR31,Fran!KV31,Fran!KZ31,Fran!LD31,Fran!LH31,Fran!LO31))</f>
        <v xml:space="preserve"> </v>
      </c>
      <c r="D33" s="162" t="str">
        <f>IF(ISBLANK(Fran!A31)," ",AVERAGE(Math!E31,Math!I31,Math!M31,Math!Q31,Math!U31,Math!AB31,Math!AF31,Math!AJ31,Math!AN31,Math!AR31,Math!AY31,Math!BC31,Math!BG31,Math!BK31,Math!BO31,Math!BV31,Math!BZ31,Math!CD31,Math!CH31,Math!CL31,Math!CS31,Math!CW31,Math!DA31,Math!DE31,Math!DI31,Math!DP31,Math!DT31,Math!DX31,Math!EB31,Math!EF31,Math!EM31,Math!EQ31,Math!EU31,Math!EY31,Math!FC31,Math!FJ31,Math!FN31,Math!FR31,Math!FV31,Math!FZ31,Math!GG31,Math!GK31,Math!GO31,Math!GS31,Math!GW31,Math!HD31,Math!HH31,Math!HL31,Math!HP31,Math!HT31,Math!IA31,Math!IE31,Math!II31,Math!IM31,Math!IQ31,Math!IX31,Math!JB31,Math!JF31,Math!JJ31,Math!JN31,Math!JU31,Math!JY31,Math!KC31,Math!KG31,Math!KK31,Math!KR31,Math!KV31))</f>
        <v xml:space="preserve"> </v>
      </c>
      <c r="E33" s="163" t="str">
        <f t="shared" si="0"/>
        <v xml:space="preserve"> </v>
      </c>
      <c r="F33" s="164" t="str">
        <f t="shared" si="1"/>
        <v xml:space="preserve"> </v>
      </c>
      <c r="G33" s="167"/>
    </row>
    <row r="34" spans="1:7">
      <c r="A34" s="160" t="str">
        <f>IF(ISBLANK(Fran!A32)," ",Fran!A32)</f>
        <v xml:space="preserve"> </v>
      </c>
      <c r="B34" s="160" t="str">
        <f>IF(ISBLANK(Fran!B32)," ",Fran!B32)</f>
        <v xml:space="preserve"> </v>
      </c>
      <c r="C34" s="162" t="str">
        <f>IF(ISBLANK(Fran!A32)," ",AVERAGE(Fran!E32,Fran!I32,Fran!M32,Fran!Q32,Fran!U32,Fran!AB32,Fran!AF32,Fran!AJ32,Fran!AN32,Fran!AR32,Fran!AY32,Fran!BC32,Fran!BK32,Fran!BO32,Fran!BV32,Fran!CD32,Fran!CH32,Fran!CL32,Fran!CS32,Fran!CW32,Fran!DA32,Fran!DE32,Fran!DI32,Fran!DP32,Fran!DT32,Fran!DX32,Fran!EB32,Fran!EF32,Fran!EM32,Fran!EQ32,Fran!EU32,Fran!EY32,Fran!FC32,Fran!FJ32,Fran!FN32,Fran!FR32,Fran!FV32,Fran!FZ32,Fran!GG32,Fran!GK32,Fran!GO32,Fran!GS32,Fran!GW32,Fran!HD32,Fran!HH32,Fran!HL32,Fran!HP31:HP32,Fran!HT32,Fran!IA32,Fran!IE32,Fran!II32,Fran!IM32,Fran!IQ32,Fran!IX32,Fran!JB32,Fran!JF32,Fran!JJ32,Fran!JN32,Fran!JU32,Fran!JY32,Fran!KC32,Fran!KG32,Fran!KK32,Fran!KR32,Fran!KV32,Fran!KZ32,Fran!LD32,Fran!LH32,Fran!LO32))</f>
        <v xml:space="preserve"> </v>
      </c>
      <c r="D34" s="162" t="str">
        <f>IF(ISBLANK(Fran!A32)," ",AVERAGE(Math!E32,Math!I32,Math!M32,Math!Q32,Math!U32,Math!AB32,Math!AF32,Math!AJ32,Math!AN32,Math!AR32,Math!AY32,Math!BC32,Math!BG32,Math!BK32,Math!BO32,Math!BV32,Math!BZ32,Math!CD32,Math!CH32,Math!CL32,Math!CS32,Math!CW32,Math!DA32,Math!DE32,Math!DI32,Math!DP32,Math!DT32,Math!DX32,Math!EB32,Math!EF32,Math!EM32,Math!EQ32,Math!EU32,Math!EY32,Math!FC32,Math!FJ32,Math!FN32,Math!FR32,Math!FV32,Math!FZ32,Math!GG32,Math!GK32,Math!GO32,Math!GS32,Math!GW32,Math!HD32,Math!HH32,Math!HL32,Math!HP32,Math!HT32,Math!IA32,Math!IE32,Math!II32,Math!IM32,Math!IQ32,Math!IX32,Math!JB32,Math!JF32,Math!JJ32,Math!JN32,Math!JU32,Math!JY32,Math!KC32,Math!KG32,Math!KK32,Math!KR32,Math!KV32))</f>
        <v xml:space="preserve"> </v>
      </c>
      <c r="E34" s="163" t="str">
        <f t="shared" si="0"/>
        <v xml:space="preserve"> </v>
      </c>
      <c r="F34" s="164" t="str">
        <f t="shared" si="1"/>
        <v xml:space="preserve"> </v>
      </c>
      <c r="G34" s="167"/>
    </row>
    <row r="35" spans="1:7">
      <c r="A35" s="160" t="str">
        <f>IF(ISBLANK(Fran!A33)," ",Fran!A33)</f>
        <v xml:space="preserve"> </v>
      </c>
      <c r="B35" s="160" t="str">
        <f>IF(ISBLANK(Fran!B33)," ",Fran!B33)</f>
        <v xml:space="preserve"> </v>
      </c>
      <c r="C35" s="162" t="str">
        <f>IF(ISBLANK(Fran!A33)," ",AVERAGE(Fran!E33,Fran!I33,Fran!M33,Fran!Q33,Fran!U33,Fran!AB33,Fran!AF33,Fran!AJ33,Fran!AN33,Fran!AR33,Fran!AY33,Fran!BC33,Fran!BK33,Fran!BO33,Fran!BV33,Fran!CD33,Fran!CH33,Fran!CL33,Fran!CS33,Fran!CW33,Fran!DA33,Fran!DE33,Fran!DI33,Fran!DP33,Fran!DT33,Fran!DX33,Fran!EB33,Fran!EF33,Fran!EM33,Fran!EQ33,Fran!EU33,Fran!EY33,Fran!FC33,Fran!FJ33,Fran!FN33,Fran!FR33,Fran!FV33,Fran!FZ33,Fran!GG33,Fran!GK33,Fran!GO33,Fran!GS33,Fran!GW33,Fran!HD33,Fran!HH33,Fran!HL33,Fran!HP32:HP33,Fran!HT33,Fran!IA33,Fran!IE33,Fran!II33,Fran!IM33,Fran!IQ33,Fran!IX33,Fran!JB33,Fran!JF33,Fran!JJ33,Fran!JN33,Fran!JU33,Fran!JY33,Fran!KC33,Fran!KG33,Fran!KK33,Fran!KR33,Fran!KV33,Fran!KZ33,Fran!LD33,Fran!LH33,Fran!LO33))</f>
        <v xml:space="preserve"> </v>
      </c>
      <c r="D35" s="162" t="str">
        <f>IF(ISBLANK(Fran!A33)," ",AVERAGE(Math!E33,Math!I33,Math!M33,Math!Q33,Math!U33,Math!AB33,Math!AF33,Math!AJ33,Math!AN33,Math!AR33,Math!AY33,Math!BC33,Math!BG33,Math!BK33,Math!BO33,Math!BV33,Math!BZ33,Math!CD33,Math!CH33,Math!CL33,Math!CS33,Math!CW33,Math!DA33,Math!DE33,Math!DI33,Math!DP33,Math!DT33,Math!DX33,Math!EB33,Math!EF33,Math!EM33,Math!EQ33,Math!EU33,Math!EY33,Math!FC33,Math!FJ33,Math!FN33,Math!FR33,Math!FV33,Math!FZ33,Math!GG33,Math!GK33,Math!GO33,Math!GS33,Math!GW33,Math!HD33,Math!HH33,Math!HL33,Math!HP33,Math!HT33,Math!IA33,Math!IE33,Math!II33,Math!IM33,Math!IQ33,Math!IX33,Math!JB33,Math!JF33,Math!JJ33,Math!JN33,Math!JU33,Math!JY33,Math!KC33,Math!KG33,Math!KK33,Math!KR33,Math!KV33))</f>
        <v xml:space="preserve"> </v>
      </c>
      <c r="E35" s="163" t="str">
        <f t="shared" si="0"/>
        <v xml:space="preserve"> </v>
      </c>
      <c r="F35" s="164" t="str">
        <f t="shared" si="1"/>
        <v xml:space="preserve"> </v>
      </c>
      <c r="G35" s="167"/>
    </row>
    <row r="36" spans="1:7">
      <c r="A36" s="160" t="str">
        <f>IF(ISBLANK(Fran!A34)," ",Fran!A34)</f>
        <v xml:space="preserve"> </v>
      </c>
      <c r="B36" s="160" t="str">
        <f>IF(ISBLANK(Fran!B34)," ",Fran!B34)</f>
        <v xml:space="preserve"> </v>
      </c>
      <c r="C36" s="162" t="str">
        <f>IF(ISBLANK(Fran!A34)," ",AVERAGE(Fran!E34,Fran!I34,Fran!M34,Fran!Q34,Fran!U34,Fran!AB34,Fran!AF34,Fran!AJ34,Fran!AN34,Fran!AR34,Fran!AY34,Fran!BC34,Fran!BK34,Fran!BO34,Fran!BV34,Fran!CD34,Fran!CH34,Fran!CL34,Fran!CS34,Fran!CW34,Fran!DA34,Fran!DE34,Fran!DI34,Fran!DP34,Fran!DT34,Fran!DX34,Fran!EB34,Fran!EF34,Fran!EM34,Fran!EQ34,Fran!EU34,Fran!EY34,Fran!FC34,Fran!FJ34,Fran!FN34,Fran!FR34,Fran!FV34,Fran!FZ34,Fran!GG34,Fran!GK34,Fran!GO34,Fran!GS34,Fran!GW34,Fran!HD34,Fran!HH34,Fran!HL34,Fran!HP33:HP34,Fran!HT34,Fran!IA34,Fran!IE34,Fran!II34,Fran!IM34,Fran!IQ34,Fran!IX34,Fran!JB34,Fran!JF34,Fran!JJ34,Fran!JN34,Fran!JU34,Fran!JY34,Fran!KC34,Fran!KG34,Fran!KK34,Fran!KR34,Fran!KV34,Fran!KZ34,Fran!LD34,Fran!LH34,Fran!LO34))</f>
        <v xml:space="preserve"> </v>
      </c>
      <c r="D36" s="162" t="str">
        <f>IF(ISBLANK(Fran!A34)," ",AVERAGE(Math!E34,Math!I34,Math!M34,Math!Q34,Math!U34,Math!AB34,Math!AF34,Math!AJ34,Math!AN34,Math!AR34,Math!AY34,Math!BC34,Math!BG34,Math!BK34,Math!BO34,Math!BV34,Math!BZ34,Math!CD34,Math!CH34,Math!CL34,Math!CS34,Math!CW34,Math!DA34,Math!DE34,Math!DI34,Math!DP34,Math!DT34,Math!DX34,Math!EB34,Math!EF34,Math!EM34,Math!EQ34,Math!EU34,Math!EY34,Math!FC34,Math!FJ34,Math!FN34,Math!FR34,Math!FV34,Math!FZ34,Math!GG34,Math!GK34,Math!GO34,Math!GS34,Math!GW34,Math!HD34,Math!HH34,Math!HL34,Math!HP34,Math!HT34,Math!IA34,Math!IE34,Math!II34,Math!IM34,Math!IQ34,Math!IX34,Math!JB34,Math!JF34,Math!JJ34,Math!JN34,Math!JU34,Math!JY34,Math!KC34,Math!KG34,Math!KK34,Math!KR34,Math!KV34))</f>
        <v xml:space="preserve"> </v>
      </c>
      <c r="E36" s="163" t="str">
        <f t="shared" si="0"/>
        <v xml:space="preserve"> </v>
      </c>
      <c r="F36" s="164" t="str">
        <f t="shared" si="1"/>
        <v xml:space="preserve"> </v>
      </c>
      <c r="G36" s="167"/>
    </row>
    <row r="37" spans="1:7">
      <c r="A37" s="160" t="str">
        <f>IF(ISBLANK(Fran!A35)," ",Fran!A35)</f>
        <v xml:space="preserve"> </v>
      </c>
      <c r="B37" s="160" t="str">
        <f>IF(ISBLANK(Fran!B35)," ",Fran!B35)</f>
        <v xml:space="preserve"> </v>
      </c>
      <c r="C37" s="162" t="str">
        <f>IF(ISBLANK(Fran!A35)," ",AVERAGE(Fran!E35,Fran!I35,Fran!M35,Fran!Q35,Fran!U35,Fran!AB35,Fran!AF35,Fran!AJ35,Fran!AN35,Fran!AR35,Fran!AY35,Fran!BC35,Fran!BK35,Fran!BO35,Fran!BV35,Fran!CD35,Fran!CH35,Fran!CL35,Fran!CS35,Fran!CW35,Fran!DA35,Fran!DE35,Fran!DI35,Fran!DP35,Fran!DT35,Fran!DX35,Fran!EB35,Fran!EF35,Fran!EM35,Fran!EQ35,Fran!EU35,Fran!EY35,Fran!FC35,Fran!FJ35,Fran!FN35,Fran!FR35,Fran!FV35,Fran!FZ35,Fran!GG35,Fran!GK35,Fran!GO35,Fran!GS35,Fran!GW35,Fran!HD35,Fran!HH35,Fran!HL35,Fran!HP34:HP35,Fran!HT35,Fran!IA35,Fran!IE35,Fran!II35,Fran!IM35,Fran!IQ35,Fran!IX35,Fran!JB35,Fran!JF35,Fran!JJ35,Fran!JN35,Fran!JU35,Fran!JY35,Fran!KC35,Fran!KG35,Fran!KK35,Fran!KR35,Fran!KV35,Fran!KZ35,Fran!LD35,Fran!LH35,Fran!LO35))</f>
        <v xml:space="preserve"> </v>
      </c>
      <c r="D37" s="162" t="str">
        <f>IF(ISBLANK(Fran!A35)," ",AVERAGE(Math!E35,Math!I35,Math!M35,Math!Q35,Math!U35,Math!AB35,Math!AF35,Math!AJ35,Math!AN35,Math!AR35,Math!AY35,Math!BC35,Math!BG35,Math!BK35,Math!BO35,Math!BV35,Math!BZ35,Math!CD35,Math!CH35,Math!CL35,Math!CS35,Math!CW35,Math!DA35,Math!DE35,Math!DI35,Math!DP35,Math!DT35,Math!DX35,Math!EB35,Math!EF35,Math!EM35,Math!EQ35,Math!EU35,Math!EY35,Math!FC35,Math!FJ35,Math!FN35,Math!FR35,Math!FV35,Math!FZ35,Math!GG35,Math!GK35,Math!GO35,Math!GS35,Math!GW35,Math!HD35,Math!HH35,Math!HL35,Math!HP35,Math!HT35,Math!IA35,Math!IE35,Math!II35,Math!IM35,Math!IQ35,Math!IX35,Math!JB35,Math!JF35,Math!JJ35,Math!JN35,Math!JU35,Math!JY35,Math!KC35,Math!KG35,Math!KK35,Math!KR35,Math!KV35))</f>
        <v xml:space="preserve"> </v>
      </c>
      <c r="E37" s="163" t="str">
        <f t="shared" si="0"/>
        <v xml:space="preserve"> </v>
      </c>
      <c r="F37" s="164" t="str">
        <f t="shared" si="1"/>
        <v xml:space="preserve"> </v>
      </c>
      <c r="G37" s="167"/>
    </row>
    <row r="39" spans="1:7">
      <c r="A39" s="289" t="str">
        <f>A2</f>
        <v>C2 - 2010 - 2011    1er Trimestre</v>
      </c>
      <c r="B39" s="289"/>
      <c r="C39" s="152">
        <f>SUM(C8:C37)</f>
        <v>110</v>
      </c>
      <c r="D39" s="152">
        <f>SUM(D8:D37)</f>
        <v>110</v>
      </c>
      <c r="E39" s="152">
        <f>SUM(E8:E37)</f>
        <v>110</v>
      </c>
    </row>
    <row r="40" spans="1:7">
      <c r="A40" s="289"/>
      <c r="B40" s="289"/>
    </row>
    <row r="41" spans="1:7">
      <c r="A41" s="289"/>
      <c r="B41" s="289"/>
      <c r="C41" s="168" t="s">
        <v>39</v>
      </c>
      <c r="D41" s="154" t="s">
        <v>46</v>
      </c>
      <c r="E41" s="154" t="s">
        <v>47</v>
      </c>
    </row>
    <row r="42" spans="1:7">
      <c r="A42" s="169"/>
      <c r="B42" s="170"/>
      <c r="C42" s="171"/>
      <c r="D42" s="171"/>
      <c r="E42" s="172"/>
    </row>
    <row r="43" spans="1:7">
      <c r="A43" s="169"/>
      <c r="B43" s="170"/>
      <c r="C43" s="171"/>
      <c r="D43" s="171"/>
      <c r="E43" s="172"/>
    </row>
    <row r="44" spans="1:7">
      <c r="A44" s="169"/>
      <c r="B44" s="170"/>
      <c r="C44" s="171"/>
      <c r="D44" s="171"/>
      <c r="E44" s="172"/>
    </row>
    <row r="45" spans="1:7">
      <c r="A45" s="169"/>
      <c r="B45" s="170"/>
      <c r="C45" s="171"/>
      <c r="D45" s="171"/>
      <c r="E45" s="172"/>
    </row>
    <row r="46" spans="1:7">
      <c r="A46" s="169"/>
      <c r="B46" s="170"/>
      <c r="C46" s="171"/>
      <c r="D46" s="171"/>
      <c r="E46" s="172"/>
    </row>
    <row r="47" spans="1:7">
      <c r="A47" s="169"/>
      <c r="B47" s="170"/>
      <c r="C47" s="171"/>
      <c r="D47" s="171"/>
      <c r="E47" s="172"/>
    </row>
    <row r="48" spans="1:7">
      <c r="A48" s="169"/>
      <c r="B48" s="170"/>
      <c r="C48" s="171"/>
      <c r="D48" s="171"/>
      <c r="E48" s="172"/>
    </row>
    <row r="49" spans="1:5">
      <c r="A49" s="169"/>
      <c r="B49" s="170"/>
      <c r="C49" s="171"/>
      <c r="D49" s="171"/>
      <c r="E49" s="172"/>
    </row>
    <row r="50" spans="1:5">
      <c r="A50" s="169"/>
      <c r="B50" s="170"/>
      <c r="C50" s="171"/>
      <c r="D50" s="171"/>
      <c r="E50" s="172"/>
    </row>
    <row r="51" spans="1:5">
      <c r="A51" s="169"/>
      <c r="B51" s="170"/>
      <c r="C51" s="171"/>
      <c r="D51" s="171"/>
      <c r="E51" s="172"/>
    </row>
    <row r="52" spans="1:5">
      <c r="A52" s="169"/>
      <c r="B52" s="170"/>
      <c r="C52" s="171"/>
      <c r="D52" s="171"/>
      <c r="E52" s="172"/>
    </row>
    <row r="53" spans="1:5">
      <c r="A53" s="169"/>
      <c r="B53" s="170"/>
      <c r="C53" s="171"/>
      <c r="D53" s="171"/>
      <c r="E53" s="172"/>
    </row>
    <row r="54" spans="1:5">
      <c r="A54" s="169"/>
      <c r="B54" s="170"/>
      <c r="C54" s="171"/>
      <c r="D54" s="171"/>
      <c r="E54" s="172"/>
    </row>
    <row r="55" spans="1:5">
      <c r="A55" s="169"/>
      <c r="B55" s="170"/>
      <c r="C55" s="171"/>
      <c r="D55" s="171"/>
      <c r="E55" s="172"/>
    </row>
    <row r="56" spans="1:5">
      <c r="A56" s="169"/>
      <c r="B56" s="170"/>
      <c r="C56" s="171"/>
      <c r="D56" s="171"/>
      <c r="E56" s="172"/>
    </row>
    <row r="57" spans="1:5">
      <c r="A57" s="169"/>
      <c r="B57" s="170"/>
      <c r="C57" s="171"/>
      <c r="D57" s="171"/>
      <c r="E57" s="172"/>
    </row>
    <row r="58" spans="1:5">
      <c r="A58" s="169"/>
      <c r="B58" s="170"/>
      <c r="C58" s="171"/>
      <c r="D58" s="171"/>
      <c r="E58" s="172"/>
    </row>
    <row r="59" spans="1:5">
      <c r="A59" s="169"/>
      <c r="B59" s="170"/>
      <c r="C59" s="171"/>
      <c r="D59" s="171"/>
      <c r="E59" s="172"/>
    </row>
    <row r="60" spans="1:5">
      <c r="A60" s="169"/>
      <c r="B60" s="170"/>
      <c r="C60" s="171"/>
      <c r="D60" s="171"/>
      <c r="E60" s="172"/>
    </row>
    <row r="61" spans="1:5">
      <c r="A61" s="169"/>
      <c r="B61" s="170"/>
      <c r="C61" s="171"/>
      <c r="D61" s="171"/>
      <c r="E61" s="172"/>
    </row>
    <row r="62" spans="1:5">
      <c r="A62" s="169"/>
      <c r="B62" s="170"/>
      <c r="C62" s="171"/>
      <c r="D62" s="171"/>
      <c r="E62" s="172"/>
    </row>
    <row r="63" spans="1:5">
      <c r="A63" s="169"/>
      <c r="B63" s="170"/>
      <c r="C63" s="171"/>
      <c r="D63" s="171"/>
      <c r="E63" s="172"/>
    </row>
    <row r="64" spans="1:5">
      <c r="A64" s="169"/>
      <c r="B64" s="170"/>
      <c r="C64" s="171"/>
      <c r="D64" s="171"/>
      <c r="E64" s="172"/>
    </row>
    <row r="65" spans="1:5">
      <c r="A65" s="169"/>
      <c r="B65" s="170"/>
      <c r="C65" s="171"/>
      <c r="D65" s="171"/>
      <c r="E65" s="172"/>
    </row>
    <row r="66" spans="1:5">
      <c r="A66" s="169"/>
      <c r="B66" s="170"/>
      <c r="C66" s="171"/>
      <c r="D66" s="171"/>
      <c r="E66" s="172"/>
    </row>
    <row r="68" spans="1:5">
      <c r="A68" s="289" t="str">
        <f>A39</f>
        <v>C2 - 2010 - 2011    1er Trimestre</v>
      </c>
      <c r="B68" s="289"/>
      <c r="C68" s="152">
        <f>SUM(C8:C37)</f>
        <v>110</v>
      </c>
      <c r="D68" s="152">
        <f>SUM(D8:D37)</f>
        <v>110</v>
      </c>
      <c r="E68" s="152">
        <f>SUM(E8:E37)</f>
        <v>110</v>
      </c>
    </row>
    <row r="69" spans="1:5">
      <c r="A69" s="289"/>
      <c r="B69" s="289"/>
    </row>
    <row r="70" spans="1:5">
      <c r="A70" s="289"/>
      <c r="B70" s="289"/>
      <c r="C70" s="173" t="s">
        <v>39</v>
      </c>
      <c r="D70" s="174" t="s">
        <v>46</v>
      </c>
      <c r="E70" s="154" t="s">
        <v>47</v>
      </c>
    </row>
    <row r="71" spans="1:5">
      <c r="A71" s="169"/>
      <c r="B71" s="170"/>
      <c r="C71" s="171"/>
      <c r="D71" s="171"/>
      <c r="E71" s="172"/>
    </row>
    <row r="72" spans="1:5">
      <c r="A72" s="169"/>
      <c r="B72" s="170"/>
      <c r="C72" s="171"/>
      <c r="D72" s="171"/>
      <c r="E72" s="172"/>
    </row>
    <row r="73" spans="1:5">
      <c r="A73" s="169"/>
      <c r="B73" s="170"/>
      <c r="C73" s="171"/>
      <c r="D73" s="171"/>
      <c r="E73" s="172"/>
    </row>
    <row r="74" spans="1:5">
      <c r="A74" s="169"/>
      <c r="B74" s="170"/>
      <c r="C74" s="171"/>
      <c r="D74" s="171"/>
      <c r="E74" s="172"/>
    </row>
    <row r="75" spans="1:5">
      <c r="A75" s="169"/>
      <c r="B75" s="170"/>
      <c r="C75" s="171"/>
      <c r="D75" s="171"/>
      <c r="E75" s="172"/>
    </row>
    <row r="76" spans="1:5">
      <c r="A76" s="169"/>
      <c r="B76" s="170"/>
      <c r="C76" s="171"/>
      <c r="D76" s="171"/>
      <c r="E76" s="172"/>
    </row>
    <row r="77" spans="1:5">
      <c r="A77" s="169"/>
      <c r="B77" s="170"/>
      <c r="C77" s="171"/>
      <c r="D77" s="171"/>
      <c r="E77" s="172"/>
    </row>
    <row r="78" spans="1:5">
      <c r="A78" s="169"/>
      <c r="B78" s="170"/>
      <c r="C78" s="171"/>
      <c r="D78" s="171"/>
      <c r="E78" s="172"/>
    </row>
    <row r="79" spans="1:5">
      <c r="A79" s="169"/>
      <c r="B79" s="170"/>
      <c r="C79" s="171"/>
      <c r="D79" s="171"/>
      <c r="E79" s="172"/>
    </row>
    <row r="80" spans="1:5">
      <c r="A80" s="169"/>
      <c r="B80" s="170"/>
      <c r="C80" s="171"/>
      <c r="D80" s="171"/>
      <c r="E80" s="172"/>
    </row>
    <row r="81" spans="1:5">
      <c r="A81" s="169"/>
      <c r="B81" s="170"/>
      <c r="C81" s="171"/>
      <c r="D81" s="171"/>
      <c r="E81" s="172"/>
    </row>
    <row r="82" spans="1:5">
      <c r="A82" s="169"/>
      <c r="B82" s="170"/>
      <c r="C82" s="171"/>
      <c r="D82" s="171"/>
      <c r="E82" s="172"/>
    </row>
    <row r="83" spans="1:5">
      <c r="A83" s="169"/>
      <c r="B83" s="170"/>
      <c r="C83" s="171"/>
      <c r="D83" s="171"/>
      <c r="E83" s="172"/>
    </row>
    <row r="84" spans="1:5">
      <c r="A84" s="169"/>
      <c r="B84" s="170"/>
      <c r="C84" s="171"/>
      <c r="D84" s="171"/>
      <c r="E84" s="172"/>
    </row>
    <row r="85" spans="1:5">
      <c r="A85" s="169"/>
      <c r="B85" s="170"/>
      <c r="C85" s="171"/>
      <c r="D85" s="171"/>
      <c r="E85" s="172"/>
    </row>
    <row r="86" spans="1:5">
      <c r="A86" s="169"/>
      <c r="B86" s="170"/>
      <c r="C86" s="171"/>
      <c r="D86" s="171"/>
      <c r="E86" s="172"/>
    </row>
    <row r="87" spans="1:5">
      <c r="A87" s="169"/>
      <c r="B87" s="170"/>
      <c r="C87" s="171"/>
      <c r="D87" s="171"/>
      <c r="E87" s="172"/>
    </row>
    <row r="88" spans="1:5">
      <c r="A88" s="169"/>
      <c r="B88" s="170"/>
      <c r="C88" s="171"/>
      <c r="D88" s="171"/>
      <c r="E88" s="172"/>
    </row>
    <row r="89" spans="1:5">
      <c r="A89" s="169"/>
      <c r="B89" s="170"/>
      <c r="C89" s="171"/>
      <c r="D89" s="171"/>
      <c r="E89" s="172"/>
    </row>
    <row r="90" spans="1:5">
      <c r="A90" s="169"/>
      <c r="B90" s="170"/>
      <c r="C90" s="171"/>
      <c r="D90" s="171"/>
      <c r="E90" s="172"/>
    </row>
    <row r="91" spans="1:5">
      <c r="A91" s="169"/>
      <c r="B91" s="170"/>
      <c r="C91" s="171"/>
      <c r="D91" s="171"/>
      <c r="E91" s="172"/>
    </row>
    <row r="92" spans="1:5">
      <c r="A92" s="169"/>
      <c r="B92" s="170"/>
      <c r="C92" s="171"/>
      <c r="D92" s="171"/>
      <c r="E92" s="172"/>
    </row>
    <row r="93" spans="1:5">
      <c r="A93" s="169"/>
      <c r="B93" s="170"/>
      <c r="C93" s="171"/>
      <c r="D93" s="171"/>
      <c r="E93" s="172"/>
    </row>
    <row r="94" spans="1:5">
      <c r="A94" s="169"/>
      <c r="B94" s="170"/>
      <c r="C94" s="171"/>
      <c r="D94" s="171"/>
      <c r="E94" s="172"/>
    </row>
    <row r="95" spans="1:5">
      <c r="A95" s="169"/>
      <c r="B95" s="170"/>
      <c r="C95" s="171"/>
      <c r="D95" s="171"/>
      <c r="E95" s="172"/>
    </row>
    <row r="96" spans="1:5">
      <c r="A96" s="169"/>
      <c r="B96" s="170"/>
      <c r="C96" s="171"/>
      <c r="D96" s="171"/>
      <c r="E96" s="172"/>
    </row>
  </sheetData>
  <mergeCells count="4">
    <mergeCell ref="A2:B4"/>
    <mergeCell ref="FD2:FE4"/>
    <mergeCell ref="A39:B41"/>
    <mergeCell ref="A68:B70"/>
  </mergeCells>
  <pageMargins left="0.7" right="0.7" top="0.75" bottom="0.75" header="0.3" footer="0.3"/>
  <pageSetup paperSize="9" scale="2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Feuil17"/>
  <dimension ref="A1"/>
  <sheetViews>
    <sheetView workbookViewId="0">
      <selection activeCell="D13" sqref="D13"/>
    </sheetView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16</vt:i4>
      </vt:variant>
    </vt:vector>
  </HeadingPairs>
  <TitlesOfParts>
    <vt:vector size="25" baseType="lpstr">
      <vt:lpstr>Fran</vt:lpstr>
      <vt:lpstr>Math</vt:lpstr>
      <vt:lpstr>Autres</vt:lpstr>
      <vt:lpstr>Livret1</vt:lpstr>
      <vt:lpstr>RécapFran</vt:lpstr>
      <vt:lpstr>RécapMath</vt:lpstr>
      <vt:lpstr>Couverture</vt:lpstr>
      <vt:lpstr>Bilan</vt:lpstr>
      <vt:lpstr>Feuil1</vt:lpstr>
      <vt:lpstr>estnum</vt:lpstr>
      <vt:lpstr>RécapFran!FranFeu1</vt:lpstr>
      <vt:lpstr>Fran!FranTotal</vt:lpstr>
      <vt:lpstr>Fran!ListeEleves</vt:lpstr>
      <vt:lpstr>RécapFran!RécapFranTotal</vt:lpstr>
      <vt:lpstr>RécapMath!RécapMathTotal</vt:lpstr>
      <vt:lpstr>Autres!TotalAutres</vt:lpstr>
      <vt:lpstr>Fran!TotalFran</vt:lpstr>
      <vt:lpstr>Math!TotalMath</vt:lpstr>
      <vt:lpstr>Autres!Zone_d_impression</vt:lpstr>
      <vt:lpstr>Bilan!Zone_d_impression</vt:lpstr>
      <vt:lpstr>Fran!Zone_d_impression</vt:lpstr>
      <vt:lpstr>Livret1!Zone_d_impression</vt:lpstr>
      <vt:lpstr>Math!Zone_d_impression</vt:lpstr>
      <vt:lpstr>RécapFran!Zone_d_impression</vt:lpstr>
      <vt:lpstr>RécapMath!Zone_d_impression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bertrand</cp:lastModifiedBy>
  <cp:lastPrinted>2010-11-17T16:20:49Z</cp:lastPrinted>
  <dcterms:created xsi:type="dcterms:W3CDTF">2009-10-21T16:01:30Z</dcterms:created>
  <dcterms:modified xsi:type="dcterms:W3CDTF">2014-01-12T18:08:47Z</dcterms:modified>
</cp:coreProperties>
</file>